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pivotTables/pivotTable2.xml" ContentType="application/vnd.openxmlformats-officedocument.spreadsheetml.pivotTable+xml"/>
  <Override PartName="/xl/drawings/drawing2.xml" ContentType="application/vnd.openxmlformats-officedocument.drawing+xml"/>
  <Override PartName="/xl/slicers/slicer2.xml" ContentType="application/vnd.ms-excel.slicer+xml"/>
  <Override PartName="/xl/pivotTables/pivotTable3.xml" ContentType="application/vnd.openxmlformats-officedocument.spreadsheetml.pivotTable+xml"/>
  <Override PartName="/xl/drawings/drawing3.xml" ContentType="application/vnd.openxmlformats-officedocument.drawing+xml"/>
  <Override PartName="/xl/slicers/slicer3.xml" ContentType="application/vnd.ms-excel.slicer+xml"/>
  <Override PartName="/xl/tables/table1.xml" ContentType="application/vnd.openxmlformats-officedocument.spreadsheetml.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hidePivotFieldList="1" defaultThemeVersion="166925"/>
  <mc:AlternateContent xmlns:mc="http://schemas.openxmlformats.org/markup-compatibility/2006">
    <mc:Choice Requires="x15">
      <x15ac:absPath xmlns:x15ac="http://schemas.microsoft.com/office/spreadsheetml/2010/11/ac" url="C:\Users\tsq68588\Downloads\"/>
    </mc:Choice>
  </mc:AlternateContent>
  <xr:revisionPtr revIDLastSave="0" documentId="13_ncr:1_{A0C24979-2E3F-4AF4-AB60-C69FBBEF1C71}" xr6:coauthVersionLast="47" xr6:coauthVersionMax="47" xr10:uidLastSave="{00000000-0000-0000-0000-000000000000}"/>
  <bookViews>
    <workbookView xWindow="-28920" yWindow="-120" windowWidth="29040" windowHeight="17520" tabRatio="552" xr2:uid="{00000000-000D-0000-FFFF-FFFF00000000}"/>
  </bookViews>
  <sheets>
    <sheet name="GF Trends Chart" sheetId="17" r:id="rId1"/>
    <sheet name="GF Balance Trends By Agency" sheetId="19" r:id="rId2"/>
    <sheet name="GF Balance Trends By Program" sheetId="16" r:id="rId3"/>
    <sheet name="GF Balance Info Stacked" sheetId="14" state="hidden" r:id="rId4"/>
    <sheet name="Helper Tables" sheetId="12" state="hidden" r:id="rId5"/>
  </sheets>
  <externalReferences>
    <externalReference r:id="rId6"/>
    <externalReference r:id="rId7"/>
  </externalReferences>
  <definedNames>
    <definedName name="AgencySelected">[1]HelperTables!$F$3</definedName>
    <definedName name="BalanceType">[2]Lookups!$A$3:$A$7</definedName>
    <definedName name="CurrentBalTypeCol">#REF!</definedName>
    <definedName name="ExternalData_2" localSheetId="3" hidden="1">'GF Balance Info Stacked'!$A$1:$U$2041</definedName>
    <definedName name="FundSelected">[1]HelperTables!$H$3</definedName>
    <definedName name="LstBalanceType">#REF!</definedName>
    <definedName name="LstExemptCat">#REF!</definedName>
    <definedName name="LstProgramType">#REF!</definedName>
    <definedName name="NGFCashOnlyCol">#REF!</definedName>
    <definedName name="PrevProgColumn">#REF!</definedName>
    <definedName name="_xlnm.Print_Titles" localSheetId="1">'GF Balance Trends By Agency'!$12:$14</definedName>
    <definedName name="Qry002_00_Data_Main_All">#REF!</definedName>
    <definedName name="Slicer_Agency1">#N/A</definedName>
    <definedName name="Slicer_Program">#N/A</definedName>
    <definedName name="Slicer_Row_Type1">#N/A</definedName>
    <definedName name="Slicer_Secretarial_Area1">#N/A</definedName>
    <definedName name="TblPreviousYear">'[2]Previous Year'!$A$5:$AJ$555</definedName>
  </definedNames>
  <calcPr calcId="191028"/>
  <pivotCaches>
    <pivotCache cacheId="0" r:id="rId8"/>
  </pivotCaches>
  <extLst>
    <ext xmlns:x14="http://schemas.microsoft.com/office/spreadsheetml/2009/9/main" uri="{BBE1A952-AA13-448e-AADC-164F8A28A991}">
      <x14:slicerCaches>
        <x14:slicerCache r:id="rId9"/>
        <x14:slicerCache r:id="rId10"/>
        <x14:slicerCache r:id="rId11"/>
        <x14:slicerCache r:id="rId12"/>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 i="12" l="1"/>
  <c r="P5" i="12" s="1"/>
  <c r="I32" i="17"/>
  <c r="I34" i="17"/>
  <c r="I38" i="17"/>
  <c r="I33" i="17"/>
  <c r="I37" i="17"/>
  <c r="I35" i="17"/>
  <c r="I39" i="17"/>
  <c r="I36" i="17"/>
  <c r="P6" i="12" l="1"/>
  <c r="P7" i="12" s="1"/>
  <c r="J2" i="12" l="1"/>
  <c r="L3" i="12" s="1"/>
  <c r="F2" i="12"/>
  <c r="H3" i="12" s="1"/>
  <c r="D3" i="17" s="1"/>
  <c r="B2" i="12"/>
  <c r="D3" i="12" s="1"/>
  <c r="D2" i="17" s="1"/>
  <c r="D4" i="17" l="1"/>
</calcChain>
</file>

<file path=xl/sharedStrings.xml><?xml version="1.0" encoding="utf-8"?>
<sst xmlns="http://schemas.openxmlformats.org/spreadsheetml/2006/main" count="22482" uniqueCount="926">
  <si>
    <t xml:space="preserve">Select "-/+" at left to hide/unhide table filters  </t>
  </si>
  <si>
    <t>General Fund Trends By Agency</t>
  </si>
  <si>
    <t>Row Labels</t>
  </si>
  <si>
    <t>Row Sort</t>
  </si>
  <si>
    <t>FY 2019</t>
  </si>
  <si>
    <t>FY 2020</t>
  </si>
  <si>
    <t>FY 2021</t>
  </si>
  <si>
    <t>FY 2022</t>
  </si>
  <si>
    <t>FY 2023</t>
  </si>
  <si>
    <t>Trends</t>
  </si>
  <si>
    <t>Education</t>
  </si>
  <si>
    <t>216: James Madison University</t>
  </si>
  <si>
    <t>Mandated Balance</t>
  </si>
  <si>
    <t>General Fund Trends By Agency and Program</t>
  </si>
  <si>
    <t>100: Educational and General Programs</t>
  </si>
  <si>
    <t>108: Higher Education Student Financial Assistance</t>
  </si>
  <si>
    <t>110: Financial Assistance For Educational and General Services</t>
  </si>
  <si>
    <t>Secretarial Area:</t>
  </si>
  <si>
    <t>Agency:</t>
  </si>
  <si>
    <t>Program:</t>
  </si>
  <si>
    <t>Unexpended %</t>
  </si>
  <si>
    <t>Secretarial Area</t>
  </si>
  <si>
    <t>Sec Area Sort</t>
  </si>
  <si>
    <t>Rollup Agy Code</t>
  </si>
  <si>
    <t>Agy Sort</t>
  </si>
  <si>
    <t>Agency Title</t>
  </si>
  <si>
    <t>HigherEd</t>
  </si>
  <si>
    <t>Agency</t>
  </si>
  <si>
    <t>Prog Code</t>
  </si>
  <si>
    <t>Program Title</t>
  </si>
  <si>
    <t>Program</t>
  </si>
  <si>
    <t>Fund Type</t>
  </si>
  <si>
    <t>Row Type Sort</t>
  </si>
  <si>
    <t>Row Type</t>
  </si>
  <si>
    <t>2019</t>
  </si>
  <si>
    <t>2020</t>
  </si>
  <si>
    <t>2021</t>
  </si>
  <si>
    <t>2022</t>
  </si>
  <si>
    <t>2023</t>
  </si>
  <si>
    <t>Legislative</t>
  </si>
  <si>
    <t>001000</t>
  </si>
  <si>
    <t>House of Delegates</t>
  </si>
  <si>
    <t>No</t>
  </si>
  <si>
    <t>101: House of Delegates</t>
  </si>
  <si>
    <t>Enactment of Laws</t>
  </si>
  <si>
    <t>782: Enactment of Laws</t>
  </si>
  <si>
    <t>GF</t>
  </si>
  <si>
    <t>Appropriation</t>
  </si>
  <si>
    <t>Expended</t>
  </si>
  <si>
    <t>Unexpended</t>
  </si>
  <si>
    <t>Discretionary Balance</t>
  </si>
  <si>
    <t>001001</t>
  </si>
  <si>
    <t>Senate of Virginia</t>
  </si>
  <si>
    <t>100: Senate of Virginia</t>
  </si>
  <si>
    <t>002000</t>
  </si>
  <si>
    <t>Auditor of Public Accounts</t>
  </si>
  <si>
    <t>133: Auditor of Public Accounts</t>
  </si>
  <si>
    <t>Legislative Evaluation and Review</t>
  </si>
  <si>
    <t>783: Legislative Evaluation and Review</t>
  </si>
  <si>
    <t>004000</t>
  </si>
  <si>
    <t>Division of Capitol Police</t>
  </si>
  <si>
    <t>961: Division of Capitol Police</t>
  </si>
  <si>
    <t>Administrative and Support Services</t>
  </si>
  <si>
    <t>399: Administrative and Support Services</t>
  </si>
  <si>
    <t>005000</t>
  </si>
  <si>
    <t>Division of Legislative Automated Systems</t>
  </si>
  <si>
    <t>109: Division of Legislative Automated Systems</t>
  </si>
  <si>
    <t>Information Technology Development and Operations</t>
  </si>
  <si>
    <t>820: Information Technology Development and Operations</t>
  </si>
  <si>
    <t>006000</t>
  </si>
  <si>
    <t>Division of Legislative Services</t>
  </si>
  <si>
    <t>107: Division of Legislative Services</t>
  </si>
  <si>
    <t>Human Relations Management</t>
  </si>
  <si>
    <t>146: Human Relations Management</t>
  </si>
  <si>
    <t>Health Research, Planning, and Coordination</t>
  </si>
  <si>
    <t>406: Health Research, Planning, and Coordination</t>
  </si>
  <si>
    <t>Social Services Research, Planning, and Coordination</t>
  </si>
  <si>
    <t>450: Social Services Research, Planning, and Coordination</t>
  </si>
  <si>
    <t>Resource Management Research, Planning, and Coordination</t>
  </si>
  <si>
    <t>507: Resource Management Research, Planning, and Coordination</t>
  </si>
  <si>
    <t>Environmental Policy and Program Development</t>
  </si>
  <si>
    <t>516: Environmental Policy and Program Development</t>
  </si>
  <si>
    <t>Economic Development Services</t>
  </si>
  <si>
    <t>534: Economic Development Services</t>
  </si>
  <si>
    <t>Consumer Affairs Services</t>
  </si>
  <si>
    <t>550: Consumer Affairs Services</t>
  </si>
  <si>
    <t>Ground Transportation Planning and Research</t>
  </si>
  <si>
    <t>602: Ground Transportation Planning and Research</t>
  </si>
  <si>
    <t>Governmental Affairs Services</t>
  </si>
  <si>
    <t>701: Governmental Affairs Services</t>
  </si>
  <si>
    <t>Legislative Research and Analysis</t>
  </si>
  <si>
    <t>784: Legislative Research and Analysis</t>
  </si>
  <si>
    <t>Research, Planning, and Coordination</t>
  </si>
  <si>
    <t>788: Research, Planning, and Coordination</t>
  </si>
  <si>
    <t>Architectural and Antiquity Research Planning and Coordination</t>
  </si>
  <si>
    <t>748: Architectural and Antiquity Research Planning and Coordination</t>
  </si>
  <si>
    <t>010000</t>
  </si>
  <si>
    <t>Dr. Martin Luther King, Jr. Memorial Commission</t>
  </si>
  <si>
    <t>845: Dr. Martin Luther King, Jr. Memorial Commission</t>
  </si>
  <si>
    <t>012000</t>
  </si>
  <si>
    <t>Joint Commission on Technology and Science</t>
  </si>
  <si>
    <t>847: Joint Commission on Technology and Science</t>
  </si>
  <si>
    <t>Technology Research, Planning, and Coordination</t>
  </si>
  <si>
    <t>537: Technology Research, Planning, and Coordination</t>
  </si>
  <si>
    <t>013000</t>
  </si>
  <si>
    <t>Commissioners for the Promotion of Uniformity of Legislation in the United States</t>
  </si>
  <si>
    <t>145: Commissioners for the Promotion of Uniformity of Legislation in the United States</t>
  </si>
  <si>
    <t>016000</t>
  </si>
  <si>
    <t>Virginia Code Commission</t>
  </si>
  <si>
    <t>108: Virginia Code Commission</t>
  </si>
  <si>
    <t>019000</t>
  </si>
  <si>
    <t>Virginia Freedom of Information Advisory Council</t>
  </si>
  <si>
    <t>834: Virginia Freedom of Information Advisory Council</t>
  </si>
  <si>
    <t>020000</t>
  </si>
  <si>
    <t>Virginia Housing Commission</t>
  </si>
  <si>
    <t>840: Virginia Housing Commission</t>
  </si>
  <si>
    <t>Housing Assistance Services</t>
  </si>
  <si>
    <t>458: Housing Assistance Services</t>
  </si>
  <si>
    <t>021000</t>
  </si>
  <si>
    <t>Brown v. Board of Education Scholarship Committee</t>
  </si>
  <si>
    <t>858: Brown v. Board of Education Scholarship Committee</t>
  </si>
  <si>
    <t>030505</t>
  </si>
  <si>
    <t>Virginia Conflict of Interest and Ethics Advisory Council</t>
  </si>
  <si>
    <t>876: Virginia Conflict of Interest and Ethics Advisory Council</t>
  </si>
  <si>
    <t>Personnel Management Services</t>
  </si>
  <si>
    <t>704: Personnel Management Services</t>
  </si>
  <si>
    <t>030566</t>
  </si>
  <si>
    <t>Virginia-Israel Advisory Board</t>
  </si>
  <si>
    <t>330: Virginia-Israel Advisory Board</t>
  </si>
  <si>
    <t>030568</t>
  </si>
  <si>
    <t>Commission on the May 31, 2019 Virginia Beach Mass Shooting</t>
  </si>
  <si>
    <t>879: Commission on the May 31, 2019 Virginia Beach Mass Shooting</t>
  </si>
  <si>
    <t>030570</t>
  </si>
  <si>
    <t>Commission to Study Slavery and Subsequent De Jure and De Facto Racial and Economic Discrimination Against African Americans</t>
  </si>
  <si>
    <t>880: Commission to Study Slavery and Subsequent De Jure and De Facto Racial and Economic Discrimination Against African Americans</t>
  </si>
  <si>
    <t>030571</t>
  </si>
  <si>
    <t>Chesapeake Bay Commission</t>
  </si>
  <si>
    <t>842: Chesapeake Bay Commission</t>
  </si>
  <si>
    <t>030575</t>
  </si>
  <si>
    <t>Joint Commission on Health Care</t>
  </si>
  <si>
    <t>844: Joint Commission on Health Care</t>
  </si>
  <si>
    <t>030580</t>
  </si>
  <si>
    <t>Virginia Commission on Youth</t>
  </si>
  <si>
    <t>839: Virginia Commission on Youth</t>
  </si>
  <si>
    <t>030581</t>
  </si>
  <si>
    <t>Behavioral Health Commission</t>
  </si>
  <si>
    <t>882: Behavioral Health Commission</t>
  </si>
  <si>
    <t>030585</t>
  </si>
  <si>
    <t>Virginia State Crime Commission</t>
  </si>
  <si>
    <t>142: Virginia State Crime Commission</t>
  </si>
  <si>
    <t>Criminal Justice Research, Planning and Coordination</t>
  </si>
  <si>
    <t>305: Criminal Justice Research, Planning and Coordination</t>
  </si>
  <si>
    <t>031000</t>
  </si>
  <si>
    <t>Joint Legislative Audit and Review Commission</t>
  </si>
  <si>
    <t>110: Joint Legislative Audit and Review Commission</t>
  </si>
  <si>
    <t>032000</t>
  </si>
  <si>
    <t>Virginia Commission on Intergovernmental Cooperation</t>
  </si>
  <si>
    <t>105: Virginia Commission on Intergovernmental Cooperation</t>
  </si>
  <si>
    <t>033000</t>
  </si>
  <si>
    <t>Legislative Department Reversion Clearing Account</t>
  </si>
  <si>
    <t>102: Legislative Department Reversion Clearing Account</t>
  </si>
  <si>
    <t>Across the Board Reductions</t>
  </si>
  <si>
    <t>714: Across the Board Reductions</t>
  </si>
  <si>
    <t>Judicial</t>
  </si>
  <si>
    <t>034000</t>
  </si>
  <si>
    <t>Supreme Court</t>
  </si>
  <si>
    <t>111: Supreme Court</t>
  </si>
  <si>
    <t>Pre-Trial, Trial, and Appellate Processes</t>
  </si>
  <si>
    <t>321: Pre-Trial, Trial, and Appellate Processes</t>
  </si>
  <si>
    <t>Law Library Services</t>
  </si>
  <si>
    <t>323: Law Library Services</t>
  </si>
  <si>
    <t>Adjudication Training, Education, and Standards</t>
  </si>
  <si>
    <t>326: Adjudication Training, Education, and Standards</t>
  </si>
  <si>
    <t>035000</t>
  </si>
  <si>
    <t>Court of Appeals of Virginia</t>
  </si>
  <si>
    <t>125: Court of Appeals of Virginia</t>
  </si>
  <si>
    <t>036000</t>
  </si>
  <si>
    <t>Circuit Courts</t>
  </si>
  <si>
    <t>113: Circuit Courts</t>
  </si>
  <si>
    <t>037000</t>
  </si>
  <si>
    <t>General District Courts</t>
  </si>
  <si>
    <t>114: General District Courts</t>
  </si>
  <si>
    <t>038000</t>
  </si>
  <si>
    <t>Juvenile and Domestic Relations District Courts</t>
  </si>
  <si>
    <t>115: Juvenile and Domestic Relations District Courts</t>
  </si>
  <si>
    <t>039000</t>
  </si>
  <si>
    <t>Combined District Courts</t>
  </si>
  <si>
    <t>116: Combined District Courts</t>
  </si>
  <si>
    <t>040000</t>
  </si>
  <si>
    <t>Magistrate System</t>
  </si>
  <si>
    <t>103: Magistrate System</t>
  </si>
  <si>
    <t>042000</t>
  </si>
  <si>
    <t>Judicial Inquiry and Review Commission</t>
  </si>
  <si>
    <t>112: Judicial Inquiry and Review Commission</t>
  </si>
  <si>
    <t>043000</t>
  </si>
  <si>
    <t>Indigent Defense Commission</t>
  </si>
  <si>
    <t>848: Indigent Defense Commission</t>
  </si>
  <si>
    <t>Legal Defense</t>
  </si>
  <si>
    <t>327: Legal Defense</t>
  </si>
  <si>
    <t>044000</t>
  </si>
  <si>
    <t>Virginia Criminal Sentencing Commission</t>
  </si>
  <si>
    <t>160: Virginia Criminal Sentencing Commission</t>
  </si>
  <si>
    <t>Adjudicatory Research, Planning, and Coordination</t>
  </si>
  <si>
    <t>324: Adjudicatory Research, Planning, and Coordination</t>
  </si>
  <si>
    <t>045000</t>
  </si>
  <si>
    <t>Virginia State Bar</t>
  </si>
  <si>
    <t>117: Virginia State Bar</t>
  </si>
  <si>
    <t>046000</t>
  </si>
  <si>
    <t>Judicial Department Reversion Clearing Account</t>
  </si>
  <si>
    <t>104: Judicial Department Reversion Clearing Account</t>
  </si>
  <si>
    <t>Executive Offices</t>
  </si>
  <si>
    <t>047000</t>
  </si>
  <si>
    <t>Office of the Governor</t>
  </si>
  <si>
    <t>121: Office of the Governor</t>
  </si>
  <si>
    <t>Historic and Commemorative Attraction Management</t>
  </si>
  <si>
    <t>502: Historic and Commemorative Attraction Management</t>
  </si>
  <si>
    <t>Disaster Planning and Operations</t>
  </si>
  <si>
    <t>722: Disaster Planning and Operations</t>
  </si>
  <si>
    <t>799: Administrative and Support Services</t>
  </si>
  <si>
    <t>048000</t>
  </si>
  <si>
    <t>Lieutenant Governor</t>
  </si>
  <si>
    <t>119: Lieutenant Governor</t>
  </si>
  <si>
    <t>049000</t>
  </si>
  <si>
    <t>Attorney General and Department of Law</t>
  </si>
  <si>
    <t>141: Attorney General and Department of Law</t>
  </si>
  <si>
    <t>Legal Advice</t>
  </si>
  <si>
    <t>320: Legal Advice</t>
  </si>
  <si>
    <t>Regulation of Business Practices</t>
  </si>
  <si>
    <t>552: Regulation of Business Practices</t>
  </si>
  <si>
    <t>051000</t>
  </si>
  <si>
    <t>Secretary of the Commonwealth</t>
  </si>
  <si>
    <t>166: Secretary of the Commonwealth</t>
  </si>
  <si>
    <t>Central Records Retention Services</t>
  </si>
  <si>
    <t>738: Central Records Retention Services</t>
  </si>
  <si>
    <t>054500</t>
  </si>
  <si>
    <t>Office of the State Inspector General</t>
  </si>
  <si>
    <t>147: Office of the State Inspector General</t>
  </si>
  <si>
    <t>Inspection, Monitoring, and Auditing Services</t>
  </si>
  <si>
    <t>787: Inspection, Monitoring, and Auditing Services</t>
  </si>
  <si>
    <t>055000</t>
  </si>
  <si>
    <t>Interstate Organization Contributions</t>
  </si>
  <si>
    <t>921: Interstate Organization Contributions</t>
  </si>
  <si>
    <t>Administration</t>
  </si>
  <si>
    <t>056000</t>
  </si>
  <si>
    <t>Secretary of Administration</t>
  </si>
  <si>
    <t>180: Secretary of Administration</t>
  </si>
  <si>
    <t>Central Support Services for Business Solutions</t>
  </si>
  <si>
    <t>824: Central Support Services for Business Solutions</t>
  </si>
  <si>
    <t>058000</t>
  </si>
  <si>
    <t>Compensation Board</t>
  </si>
  <si>
    <t>157: Compensation Board</t>
  </si>
  <si>
    <t>Financial Assistance for Sheriffs' Offices and Regional Jails</t>
  </si>
  <si>
    <t>307: Financial Assistance for Sheriffs' Offices and Regional Jails</t>
  </si>
  <si>
    <t>Financial Assistance for Confinement of Inmates in Local and Regional Facilities</t>
  </si>
  <si>
    <t>356: Financial Assistance for Confinement of Inmates in Local and Regional Facilities</t>
  </si>
  <si>
    <t>Financial Assistance for Local Finance Directors</t>
  </si>
  <si>
    <t>717: Financial Assistance for Local Finance Directors</t>
  </si>
  <si>
    <t>Financial Assistance for Local Commissioners of the Revenue</t>
  </si>
  <si>
    <t>771: Financial Assistance for Local Commissioners of the Revenue</t>
  </si>
  <si>
    <t>Financial Assistance for Attorneys for the Commonwealth</t>
  </si>
  <si>
    <t>772: Financial Assistance for Attorneys for the Commonwealth</t>
  </si>
  <si>
    <t>Financial Assistance for Circuit Court Clerks</t>
  </si>
  <si>
    <t>773: Financial Assistance for Circuit Court Clerks</t>
  </si>
  <si>
    <t>Financial Assistance for Local Treasurers</t>
  </si>
  <si>
    <t>774: Financial Assistance for Local Treasurers</t>
  </si>
  <si>
    <t>059000</t>
  </si>
  <si>
    <t>Department of General Services</t>
  </si>
  <si>
    <t>194: Department of General Services</t>
  </si>
  <si>
    <t>Laboratory Services</t>
  </si>
  <si>
    <t>726: Laboratory Services</t>
  </si>
  <si>
    <t>Real Estate Services</t>
  </si>
  <si>
    <t>727: Real Estate Services</t>
  </si>
  <si>
    <t>Procurement Services</t>
  </si>
  <si>
    <t>730: Procurement Services</t>
  </si>
  <si>
    <t>Physical Plant Management Services</t>
  </si>
  <si>
    <t>741: Physical Plant Management Services</t>
  </si>
  <si>
    <t>060000</t>
  </si>
  <si>
    <t>Department of Human Resource Management</t>
  </si>
  <si>
    <t>129: Department of Human Resource Management</t>
  </si>
  <si>
    <t>061001</t>
  </si>
  <si>
    <t>Virginia Management Fellows Program Administration</t>
  </si>
  <si>
    <t>164: Virginia Management Fellows Program Administration</t>
  </si>
  <si>
    <t>064000</t>
  </si>
  <si>
    <t>Department of Elections</t>
  </si>
  <si>
    <t>132: Department of Elections</t>
  </si>
  <si>
    <t>Electoral Services</t>
  </si>
  <si>
    <t>723: Electoral Services</t>
  </si>
  <si>
    <t>Financial Assistance to Localities - General</t>
  </si>
  <si>
    <t>728: Financial Assistance to Localities - General</t>
  </si>
  <si>
    <t>Financial Assistance for Electoral Services</t>
  </si>
  <si>
    <t>780: Financial Assistance for Electoral Services</t>
  </si>
  <si>
    <t>174000</t>
  </si>
  <si>
    <t>Virginia Information Technologies Agency</t>
  </si>
  <si>
    <t>136: Virginia Information Technologies Agency</t>
  </si>
  <si>
    <t>Information Technology Planning and Quality Control</t>
  </si>
  <si>
    <t>828: Information Technology Planning and Quality Control</t>
  </si>
  <si>
    <t>Information Technology Security Oversight</t>
  </si>
  <si>
    <t>829: Information Technology Security Oversight</t>
  </si>
  <si>
    <t>899: Administrative and Support Services</t>
  </si>
  <si>
    <t>Agriculture and Forestry</t>
  </si>
  <si>
    <t>065000</t>
  </si>
  <si>
    <t>Secretary of Agriculture and Forestry</t>
  </si>
  <si>
    <t>193: Secretary of Agriculture and Forestry</t>
  </si>
  <si>
    <t>066000</t>
  </si>
  <si>
    <t>Department of Agriculture and Consumer Services</t>
  </si>
  <si>
    <t>301: Department of Agriculture and Consumer Services</t>
  </si>
  <si>
    <t>Nutritional Services</t>
  </si>
  <si>
    <t>457: Nutritional Services</t>
  </si>
  <si>
    <t>Animal and Poultry Disease Control</t>
  </si>
  <si>
    <t>531: Animal and Poultry Disease Control</t>
  </si>
  <si>
    <t>Agricultural Industry Marketing, Development, Promotion, and Improvement</t>
  </si>
  <si>
    <t>532: Agricultural Industry Marketing, Development, Promotion, and Improvement</t>
  </si>
  <si>
    <t>Plant Pest and Disease Control</t>
  </si>
  <si>
    <t>535: Plant Pest and Disease Control</t>
  </si>
  <si>
    <t>Agriculture and Food Homeland Security</t>
  </si>
  <si>
    <t>541: Agriculture and Food Homeland Security</t>
  </si>
  <si>
    <t>Food Safety and Security</t>
  </si>
  <si>
    <t>554: Food Safety and Security</t>
  </si>
  <si>
    <t>Regulation of Products</t>
  </si>
  <si>
    <t>557: Regulation of Products</t>
  </si>
  <si>
    <t>Regulation of Charitable Gaming Organizations</t>
  </si>
  <si>
    <t>559: Regulation of Charitable Gaming Organizations</t>
  </si>
  <si>
    <t>599: Administrative and Support Services</t>
  </si>
  <si>
    <t>067000</t>
  </si>
  <si>
    <t>Department of Forestry</t>
  </si>
  <si>
    <t>411: Department of Forestry</t>
  </si>
  <si>
    <t>Forest Management</t>
  </si>
  <si>
    <t>501: Forest Management</t>
  </si>
  <si>
    <t>Commerce and Trade</t>
  </si>
  <si>
    <t>069000</t>
  </si>
  <si>
    <t>Secretary of Commerce and Trade</t>
  </si>
  <si>
    <t>192: Secretary of Commerce and Trade</t>
  </si>
  <si>
    <t>070000</t>
  </si>
  <si>
    <t>Economic Development Incentive Payments</t>
  </si>
  <si>
    <t>312: Economic Development Incentive Payments</t>
  </si>
  <si>
    <t>073000</t>
  </si>
  <si>
    <t>Department of Housing and Community Development</t>
  </si>
  <si>
    <t>165: Department of Housing and Community Development</t>
  </si>
  <si>
    <t>Community Development Services</t>
  </si>
  <si>
    <t>533: Community Development Services</t>
  </si>
  <si>
    <t>Regulation of Structure Safety</t>
  </si>
  <si>
    <t>562: Regulation of Structure Safety</t>
  </si>
  <si>
    <t>075000</t>
  </si>
  <si>
    <t>Department of Energy</t>
  </si>
  <si>
    <t>409: Department of Energy</t>
  </si>
  <si>
    <t>Minerals Management</t>
  </si>
  <si>
    <t>506: Minerals Management</t>
  </si>
  <si>
    <t>076050</t>
  </si>
  <si>
    <t>Department of Small Business and Supplier Diversity</t>
  </si>
  <si>
    <t>350: Department of Small Business and Supplier Diversity</t>
  </si>
  <si>
    <t>076055</t>
  </si>
  <si>
    <t>Fort Monroe Authority</t>
  </si>
  <si>
    <t>360: Fort Monroe Authority</t>
  </si>
  <si>
    <t>077000</t>
  </si>
  <si>
    <t>Virginia Economic Development Partnership</t>
  </si>
  <si>
    <t>310: Virginia Economic Development Partnership</t>
  </si>
  <si>
    <t>080000</t>
  </si>
  <si>
    <t>Virginia Tourism Authority</t>
  </si>
  <si>
    <t>320: Virginia Tourism Authority</t>
  </si>
  <si>
    <t>Tourist Promotion</t>
  </si>
  <si>
    <t>536: Tourist Promotion</t>
  </si>
  <si>
    <t>080010</t>
  </si>
  <si>
    <t>Virginia Innovation Partnership Authority</t>
  </si>
  <si>
    <t>309: Virginia Innovation Partnership Authority</t>
  </si>
  <si>
    <t>173000</t>
  </si>
  <si>
    <t>Innovation and Entrepreneurship Investment Authority</t>
  </si>
  <si>
    <t>934: Innovation and Entrepreneurship Investment Authority</t>
  </si>
  <si>
    <t>081000</t>
  </si>
  <si>
    <t>Secretary of Education</t>
  </si>
  <si>
    <t>185: Secretary of Education</t>
  </si>
  <si>
    <t>082000</t>
  </si>
  <si>
    <t>Department of Education, Central Office Operations</t>
  </si>
  <si>
    <t>201: Department of Education, Central Office Operations</t>
  </si>
  <si>
    <t>Instructional Services</t>
  </si>
  <si>
    <t>181: Instructional Services</t>
  </si>
  <si>
    <t>Special Education and Student Services</t>
  </si>
  <si>
    <t>182: Special Education and Student Services</t>
  </si>
  <si>
    <t>Pupil Assessment Services</t>
  </si>
  <si>
    <t>184: Pupil Assessment Services</t>
  </si>
  <si>
    <t>School and Division Assistance</t>
  </si>
  <si>
    <t>185: School and Division Assistance</t>
  </si>
  <si>
    <t>Technology Assistance Services</t>
  </si>
  <si>
    <t>186: Technology Assistance Services</t>
  </si>
  <si>
    <t>199: Administrative and Support Services</t>
  </si>
  <si>
    <t>Teacher Licensure and Education</t>
  </si>
  <si>
    <t>566: Teacher Licensure and Education</t>
  </si>
  <si>
    <t>083000</t>
  </si>
  <si>
    <t>Direct Aid to Public Education</t>
  </si>
  <si>
    <t>197: Direct Aid to Public Education</t>
  </si>
  <si>
    <t>Financial Assistance for Educational, Cultural, Community, and Artistic Affairs</t>
  </si>
  <si>
    <t>143: Financial Assistance for Educational, Cultural, Community, and Artistic Affairs</t>
  </si>
  <si>
    <t>State Education Assistance Programs</t>
  </si>
  <si>
    <t>178: State Education Assistance Programs</t>
  </si>
  <si>
    <t>085000</t>
  </si>
  <si>
    <t>Virginia School for the Deaf and the Blind</t>
  </si>
  <si>
    <t>218: Virginia School for the Deaf and the Blind</t>
  </si>
  <si>
    <t>Instruction</t>
  </si>
  <si>
    <t>197: Instruction</t>
  </si>
  <si>
    <t>Residential Support</t>
  </si>
  <si>
    <t>198: Residential Support</t>
  </si>
  <si>
    <t>086000</t>
  </si>
  <si>
    <t>State Council of Higher Education for Virginia</t>
  </si>
  <si>
    <t>245: State Council of Higher Education for Virginia</t>
  </si>
  <si>
    <t>Higher Education Student Financial Assistance</t>
  </si>
  <si>
    <t>Financial Assistance For Educational and General Services</t>
  </si>
  <si>
    <t>Higher Education Academic, Fiscal, and Facility Planning and Coordination</t>
  </si>
  <si>
    <t>111: Higher Education Academic, Fiscal, and Facility Planning and Coordination</t>
  </si>
  <si>
    <t>087000</t>
  </si>
  <si>
    <t>Christopher Newport University</t>
  </si>
  <si>
    <t>Yes</t>
  </si>
  <si>
    <t>242: Christopher Newport University</t>
  </si>
  <si>
    <t>Educational and General Programs</t>
  </si>
  <si>
    <t>088000</t>
  </si>
  <si>
    <t>The College of William and Mary in Virginia</t>
  </si>
  <si>
    <t>204: The College of William and Mary in Virginia</t>
  </si>
  <si>
    <t>089000</t>
  </si>
  <si>
    <t>Richard Bland College</t>
  </si>
  <si>
    <t>241: Richard Bland College</t>
  </si>
  <si>
    <t>090000</t>
  </si>
  <si>
    <t>Virginia Institute of Marine Science</t>
  </si>
  <si>
    <t>268: Virginia Institute of Marine Science</t>
  </si>
  <si>
    <t>091000</t>
  </si>
  <si>
    <t>George Mason University</t>
  </si>
  <si>
    <t>247: George Mason University</t>
  </si>
  <si>
    <t>092000</t>
  </si>
  <si>
    <t>James Madison University</t>
  </si>
  <si>
    <t>093000</t>
  </si>
  <si>
    <t>Longwood University</t>
  </si>
  <si>
    <t>214: Longwood University</t>
  </si>
  <si>
    <t>094000</t>
  </si>
  <si>
    <t>Norfolk State University</t>
  </si>
  <si>
    <t>213: Norfolk State University</t>
  </si>
  <si>
    <t>095000</t>
  </si>
  <si>
    <t>Old Dominion University</t>
  </si>
  <si>
    <t>221: Old Dominion University</t>
  </si>
  <si>
    <t>096000</t>
  </si>
  <si>
    <t>Radford University</t>
  </si>
  <si>
    <t>217: Radford University</t>
  </si>
  <si>
    <t>097000</t>
  </si>
  <si>
    <t>University of Mary Washington</t>
  </si>
  <si>
    <t>215: University of Mary Washington</t>
  </si>
  <si>
    <t>Museum and Cultural Services</t>
  </si>
  <si>
    <t>145: Museum and Cultural Services</t>
  </si>
  <si>
    <t>098000</t>
  </si>
  <si>
    <t>University of Virginia</t>
  </si>
  <si>
    <t>207: University of Virginia</t>
  </si>
  <si>
    <t>099000</t>
  </si>
  <si>
    <t>University of Virginia Medical Center</t>
  </si>
  <si>
    <t>209: University of Virginia Medical Center</t>
  </si>
  <si>
    <t>State Health Services</t>
  </si>
  <si>
    <t>430: State Health Services</t>
  </si>
  <si>
    <t>100000</t>
  </si>
  <si>
    <t>University of Virginia's College at Wise</t>
  </si>
  <si>
    <t>246: University of Virginia's College at Wise</t>
  </si>
  <si>
    <t>101000</t>
  </si>
  <si>
    <t>Virginia Commonwealth University</t>
  </si>
  <si>
    <t>236: Virginia Commonwealth University</t>
  </si>
  <si>
    <t>102000</t>
  </si>
  <si>
    <t>Virginia Community College System</t>
  </si>
  <si>
    <t>260: Virginia Community College System</t>
  </si>
  <si>
    <t>103000</t>
  </si>
  <si>
    <t>Virginia Military Institute</t>
  </si>
  <si>
    <t>211: Virginia Military Institute</t>
  </si>
  <si>
    <t>Unique Military Activities</t>
  </si>
  <si>
    <t>113: Unique Military Activities</t>
  </si>
  <si>
    <t>104000</t>
  </si>
  <si>
    <t>Virginia Polytechnic Institute and State University</t>
  </si>
  <si>
    <t>208: Virginia Polytechnic Institute and State University</t>
  </si>
  <si>
    <t>105000</t>
  </si>
  <si>
    <t>Virginia Cooperative Extension and Agricultural Experiment Station</t>
  </si>
  <si>
    <t>229: Virginia Cooperative Extension and Agricultural Experiment Station</t>
  </si>
  <si>
    <t>106000</t>
  </si>
  <si>
    <t>Virginia State University</t>
  </si>
  <si>
    <t>212: Virginia State University</t>
  </si>
  <si>
    <t>107000</t>
  </si>
  <si>
    <t>Cooperative Extension and Agricultural Research Services</t>
  </si>
  <si>
    <t>234: Cooperative Extension and Agricultural Research Services</t>
  </si>
  <si>
    <t>108000</t>
  </si>
  <si>
    <t>Frontier Culture Museum of Virginia</t>
  </si>
  <si>
    <t>239: Frontier Culture Museum of Virginia</t>
  </si>
  <si>
    <t>109000</t>
  </si>
  <si>
    <t>Gunston Hall</t>
  </si>
  <si>
    <t>417: Gunston Hall</t>
  </si>
  <si>
    <t>110000</t>
  </si>
  <si>
    <t>Jamestown-Yorktown Foundation</t>
  </si>
  <si>
    <t>425: Jamestown-Yorktown Foundation</t>
  </si>
  <si>
    <t>111000</t>
  </si>
  <si>
    <t>The Library Of Virginia</t>
  </si>
  <si>
    <t>202: The Library Of Virginia</t>
  </si>
  <si>
    <t>Archives Management</t>
  </si>
  <si>
    <t>137: Archives Management</t>
  </si>
  <si>
    <t>Statewide Library Services</t>
  </si>
  <si>
    <t>142: Statewide Library Services</t>
  </si>
  <si>
    <t>112000</t>
  </si>
  <si>
    <t>The Science Museum of Virginia</t>
  </si>
  <si>
    <t>146: The Science Museum of Virginia</t>
  </si>
  <si>
    <t>113000</t>
  </si>
  <si>
    <t>Virginia Commission for the Arts</t>
  </si>
  <si>
    <t>148: Virginia Commission for the Arts</t>
  </si>
  <si>
    <t>114000</t>
  </si>
  <si>
    <t>Virginia Museum of Fine Arts</t>
  </si>
  <si>
    <t>238: Virginia Museum of Fine Arts</t>
  </si>
  <si>
    <t>Eastern Virginia Medical School</t>
  </si>
  <si>
    <t>274: Eastern Virginia Medical School</t>
  </si>
  <si>
    <t>116000</t>
  </si>
  <si>
    <t>117000</t>
  </si>
  <si>
    <t>Institute for Advanced Learning and Research</t>
  </si>
  <si>
    <t>885: Institute for Advanced Learning and Research</t>
  </si>
  <si>
    <t>118000</t>
  </si>
  <si>
    <t>Roanoke Higher Education Authority</t>
  </si>
  <si>
    <t>935: Roanoke Higher Education Authority</t>
  </si>
  <si>
    <t>119000</t>
  </si>
  <si>
    <t>Southern Virginia Higher Education Center</t>
  </si>
  <si>
    <t>937: Southern Virginia Higher Education Center</t>
  </si>
  <si>
    <t>120000</t>
  </si>
  <si>
    <t>Southwest Virginia Higher Education Center</t>
  </si>
  <si>
    <t>948: Southwest Virginia Higher Education Center</t>
  </si>
  <si>
    <t>121000</t>
  </si>
  <si>
    <t>Southeastern Universities Research Association Doing Business for Jefferson Science Associates, LLC</t>
  </si>
  <si>
    <t>936: Southeastern Universities Research Association Doing Business for Jefferson Science Associates, LLC</t>
  </si>
  <si>
    <t>122000</t>
  </si>
  <si>
    <t>Higher Education Research Initiative</t>
  </si>
  <si>
    <t>989: Higher Education Research Initiative</t>
  </si>
  <si>
    <t>122250</t>
  </si>
  <si>
    <t>Online Virginia Network Authority</t>
  </si>
  <si>
    <t>244: Online Virginia Network Authority</t>
  </si>
  <si>
    <t>Virginia Museum of Natural History</t>
  </si>
  <si>
    <t>942: Virginia Museum of Natural History</t>
  </si>
  <si>
    <t>Finance</t>
  </si>
  <si>
    <t>124000</t>
  </si>
  <si>
    <t>Secretary of Finance</t>
  </si>
  <si>
    <t>190: Secretary of Finance</t>
  </si>
  <si>
    <t>125000</t>
  </si>
  <si>
    <t>Department of Accounts</t>
  </si>
  <si>
    <t>151: Department of Accounts</t>
  </si>
  <si>
    <t>Financial Systems Development and Management</t>
  </si>
  <si>
    <t>724: Financial Systems Development and Management</t>
  </si>
  <si>
    <t>Accounting Services</t>
  </si>
  <si>
    <t>737: Accounting Services</t>
  </si>
  <si>
    <t>126000</t>
  </si>
  <si>
    <t>Department of Accounts Transfer Payments</t>
  </si>
  <si>
    <t>162: Department of Accounts Transfer Payments</t>
  </si>
  <si>
    <t>Revenue Cash Reserve</t>
  </si>
  <si>
    <t>237: Revenue Cash Reserve</t>
  </si>
  <si>
    <t>Personal Property Tax Relief Program</t>
  </si>
  <si>
    <t>746: Personal Property Tax Relief Program</t>
  </si>
  <si>
    <t>127000</t>
  </si>
  <si>
    <t>Department of Planning and Budget</t>
  </si>
  <si>
    <t>122: Department of Planning and Budget</t>
  </si>
  <si>
    <t>Planning, Budgeting, and Evaluation Services</t>
  </si>
  <si>
    <t>715: Planning, Budgeting, and Evaluation Services</t>
  </si>
  <si>
    <t>128000</t>
  </si>
  <si>
    <t>Department of Taxation</t>
  </si>
  <si>
    <t>161: Department of Taxation</t>
  </si>
  <si>
    <t>Revenue Administration Services</t>
  </si>
  <si>
    <t>732: Revenue Administration Services</t>
  </si>
  <si>
    <t>Tax Value Assistance to Localities</t>
  </si>
  <si>
    <t>734: Tax Value Assistance to Localities</t>
  </si>
  <si>
    <t>129000</t>
  </si>
  <si>
    <t>Department of the Treasury</t>
  </si>
  <si>
    <t>152: Department of the Treasury</t>
  </si>
  <si>
    <t>Investment, Trust, and Insurance Services</t>
  </si>
  <si>
    <t>725: Investment, Trust, and Insurance Services</t>
  </si>
  <si>
    <t>130000</t>
  </si>
  <si>
    <t>Treasury Board</t>
  </si>
  <si>
    <t>155: Treasury Board</t>
  </si>
  <si>
    <t>Bond and Loan Retirement and Redemption</t>
  </si>
  <si>
    <t>743: Bond and Loan Retirement and Redemption</t>
  </si>
  <si>
    <t>Health and Human Resources</t>
  </si>
  <si>
    <t>131000</t>
  </si>
  <si>
    <t>Secretary of Health and Human Resources</t>
  </si>
  <si>
    <t>188: Secretary of Health and Human Resources</t>
  </si>
  <si>
    <t>132000</t>
  </si>
  <si>
    <t>Children's Services Act</t>
  </si>
  <si>
    <t>200: Children's Services Act</t>
  </si>
  <si>
    <t>Protective Services</t>
  </si>
  <si>
    <t>453: Protective Services</t>
  </si>
  <si>
    <t>499: Administrative and Support Services</t>
  </si>
  <si>
    <t>134000</t>
  </si>
  <si>
    <t>Department for the Deaf and Hard-Of-Hearing</t>
  </si>
  <si>
    <t>751: Department for the Deaf and Hard-Of-Hearing</t>
  </si>
  <si>
    <t>135000</t>
  </si>
  <si>
    <t>Department of Health</t>
  </si>
  <si>
    <t>601: Department of Health</t>
  </si>
  <si>
    <t>Medical Examiner and Anatomical Services</t>
  </si>
  <si>
    <t>403: Medical Examiner and Anatomical Services</t>
  </si>
  <si>
    <t>Communicable Disease Prevention and Control</t>
  </si>
  <si>
    <t>405: Communicable Disease Prevention and Control</t>
  </si>
  <si>
    <t>Community Health Services</t>
  </si>
  <si>
    <t>440: Community Health Services</t>
  </si>
  <si>
    <t>Financial Assistance to Community Human Services Organizations</t>
  </si>
  <si>
    <t>492: Financial Assistance to Community Human Services Organizations</t>
  </si>
  <si>
    <t>Drinking Water Improvement</t>
  </si>
  <si>
    <t>508: Drinking Water Improvement</t>
  </si>
  <si>
    <t>Environmental Health Hazards Control</t>
  </si>
  <si>
    <t>565: Environmental Health Hazards Control</t>
  </si>
  <si>
    <t>Emergency Preparedness</t>
  </si>
  <si>
    <t>775: Emergency Preparedness</t>
  </si>
  <si>
    <t>137000</t>
  </si>
  <si>
    <t>Department of Medical Assistance Services</t>
  </si>
  <si>
    <t>602: Department of Medical Assistance Services</t>
  </si>
  <si>
    <t>Children's Health Insurance Program Delivery</t>
  </si>
  <si>
    <t>446: Children's Health Insurance Program Delivery</t>
  </si>
  <si>
    <t>Medicaid Program Services</t>
  </si>
  <si>
    <t>456: Medicaid Program Services</t>
  </si>
  <si>
    <t>Medical Assistance Services (Non-Medicaid)</t>
  </si>
  <si>
    <t>464: Medical Assistance Services (Non-Medicaid)</t>
  </si>
  <si>
    <t>Medical Assistance Services for Low Income Children</t>
  </si>
  <si>
    <t>466: Medical Assistance Services for Low Income Children</t>
  </si>
  <si>
    <t>Medical Assistance Management Services (Forecasted)</t>
  </si>
  <si>
    <t>496: Medical Assistance Management Services (Forecasted)</t>
  </si>
  <si>
    <t>138000</t>
  </si>
  <si>
    <t>Department of Behavioral Health and Developmental Services</t>
  </si>
  <si>
    <t>720: Department of Behavioral Health and Developmental Services</t>
  </si>
  <si>
    <t>Central Office Managed Community and Individual Health Services</t>
  </si>
  <si>
    <t>444: Central Office Managed Community and Individual Health Services</t>
  </si>
  <si>
    <t>Regulation of Public Facilities and Services</t>
  </si>
  <si>
    <t>561: Regulation of Public Facilities and Services</t>
  </si>
  <si>
    <t>139000</t>
  </si>
  <si>
    <t>Grants to Localities</t>
  </si>
  <si>
    <t>790: Grants to Localities</t>
  </si>
  <si>
    <t>Financial Assistance for Health Services</t>
  </si>
  <si>
    <t>445: Financial Assistance for Health Services</t>
  </si>
  <si>
    <t>140000</t>
  </si>
  <si>
    <t>Mental Health Treatment Centers</t>
  </si>
  <si>
    <t>792: Mental Health Treatment Centers</t>
  </si>
  <si>
    <t>Secure Confinement</t>
  </si>
  <si>
    <t>357: Secure Confinement</t>
  </si>
  <si>
    <t>Pharmacy Services</t>
  </si>
  <si>
    <t>421: Pharmacy Services</t>
  </si>
  <si>
    <t>Facility Administrative and Support Services</t>
  </si>
  <si>
    <t>498: Facility Administrative and Support Services</t>
  </si>
  <si>
    <t>141000</t>
  </si>
  <si>
    <t>Intellectual Disabilities Training Centers</t>
  </si>
  <si>
    <t>793: Intellectual Disabilities Training Centers</t>
  </si>
  <si>
    <t>142000</t>
  </si>
  <si>
    <t>Virginia Center for Behavioral Rehabilitation</t>
  </si>
  <si>
    <t>794: Virginia Center for Behavioral Rehabilitation</t>
  </si>
  <si>
    <t>143000</t>
  </si>
  <si>
    <t>Department for Aging and Rehabilitative Services</t>
  </si>
  <si>
    <t>262: Department for Aging and Rehabilitative Services</t>
  </si>
  <si>
    <t>Rehabilitation Assistance Services</t>
  </si>
  <si>
    <t>454: Rehabilitation Assistance Services</t>
  </si>
  <si>
    <t>Individual Care Services</t>
  </si>
  <si>
    <t>455: Individual Care Services</t>
  </si>
  <si>
    <t>Continuing Income Assistance Services</t>
  </si>
  <si>
    <t>461: Continuing Income Assistance Services</t>
  </si>
  <si>
    <t>Adult Programs and Services</t>
  </si>
  <si>
    <t>468: Adult Programs and Services</t>
  </si>
  <si>
    <t>144000</t>
  </si>
  <si>
    <t>Wilson Workforce and Rehabilitation Center</t>
  </si>
  <si>
    <t>203: Wilson Workforce and Rehabilitation Center</t>
  </si>
  <si>
    <t>145000</t>
  </si>
  <si>
    <t>Department of Social Services</t>
  </si>
  <si>
    <t>765: Department of Social Services</t>
  </si>
  <si>
    <t>Program Management Services</t>
  </si>
  <si>
    <t>451: Program Management Services</t>
  </si>
  <si>
    <t>Financial Assistance for Self-Sufficiency Programs and Services</t>
  </si>
  <si>
    <t>452: Financial Assistance for Self-Sufficiency Programs and Services</t>
  </si>
  <si>
    <t>Financial Assistance for Local Social Services Staff</t>
  </si>
  <si>
    <t>460: Financial Assistance for Local Social Services Staff</t>
  </si>
  <si>
    <t>Child Support Enforcement Services</t>
  </si>
  <si>
    <t>463: Child Support Enforcement Services</t>
  </si>
  <si>
    <t>Child Welfare Services</t>
  </si>
  <si>
    <t>469: Child Welfare Services</t>
  </si>
  <si>
    <t>Financial Assistance for Supplemental Assistance Services</t>
  </si>
  <si>
    <t>491: Financial Assistance for Supplemental Assistance Services</t>
  </si>
  <si>
    <t>145050</t>
  </si>
  <si>
    <t>Virginia Foundation for Healthy Youth</t>
  </si>
  <si>
    <t>852: Virginia Foundation for Healthy Youth</t>
  </si>
  <si>
    <t>Distribution of Tobacco Settlement</t>
  </si>
  <si>
    <t>745: Distribution of Tobacco Settlement</t>
  </si>
  <si>
    <t>146000</t>
  </si>
  <si>
    <t>Virginia Board for People with Disabilities</t>
  </si>
  <si>
    <t>606: Virginia Board for People with Disabilities</t>
  </si>
  <si>
    <t>Financial Assistance for Individual and Family Services</t>
  </si>
  <si>
    <t>490: Financial Assistance for Individual and Family Services</t>
  </si>
  <si>
    <t>147000</t>
  </si>
  <si>
    <t>Department for the Blind and Vision Impaired</t>
  </si>
  <si>
    <t>702: Department for the Blind and Vision Impaired</t>
  </si>
  <si>
    <t>State Education Services</t>
  </si>
  <si>
    <t>191: State Education Services</t>
  </si>
  <si>
    <t>Regional Office Support and Administration</t>
  </si>
  <si>
    <t>497: Regional Office Support and Administration</t>
  </si>
  <si>
    <t>148000</t>
  </si>
  <si>
    <t>Virginia Rehabilitation Center for the Blind and Vision Impaired</t>
  </si>
  <si>
    <t>263: Virginia Rehabilitation Center for the Blind and Vision Impaired</t>
  </si>
  <si>
    <t>Labor</t>
  </si>
  <si>
    <t>148100</t>
  </si>
  <si>
    <t>Secretary of Labor</t>
  </si>
  <si>
    <t>195: Secretary of Labor</t>
  </si>
  <si>
    <t>148200</t>
  </si>
  <si>
    <t>Department of Labor and Industry</t>
  </si>
  <si>
    <t>181: Department of Labor and Industry</t>
  </si>
  <si>
    <t>Regulation of Individual Safety</t>
  </si>
  <si>
    <t>555: Regulation of Individual Safety</t>
  </si>
  <si>
    <t>148400</t>
  </si>
  <si>
    <t>Virginia Employment Commission</t>
  </si>
  <si>
    <t>182: Virginia Employment Commission</t>
  </si>
  <si>
    <t>Workforce Systems Services</t>
  </si>
  <si>
    <t>470: Workforce Systems Services</t>
  </si>
  <si>
    <t>Natural and Historic Resources</t>
  </si>
  <si>
    <t>149000</t>
  </si>
  <si>
    <t>Secretary of Natural and Historic Resources</t>
  </si>
  <si>
    <t>183: Secretary of Natural and Historic Resources</t>
  </si>
  <si>
    <t>151000</t>
  </si>
  <si>
    <t>Department of Conservation and Recreation</t>
  </si>
  <si>
    <t>199: Department of Conservation and Recreation</t>
  </si>
  <si>
    <t>Land  and Resource Management</t>
  </si>
  <si>
    <t>503: Land  and Resource Management</t>
  </si>
  <si>
    <t>Leisure and Recreation Services</t>
  </si>
  <si>
    <t>504: Leisure and Recreation Services</t>
  </si>
  <si>
    <t>152000</t>
  </si>
  <si>
    <t>Department of Environmental Quality</t>
  </si>
  <si>
    <t>440: Department of Environmental Quality</t>
  </si>
  <si>
    <t>Land Protection</t>
  </si>
  <si>
    <t>509: Land Protection</t>
  </si>
  <si>
    <t>Water Protection</t>
  </si>
  <si>
    <t>512: Water Protection</t>
  </si>
  <si>
    <t>Air Protection</t>
  </si>
  <si>
    <t>513: Air Protection</t>
  </si>
  <si>
    <t>Environmental Financial Assistance</t>
  </si>
  <si>
    <t>515: Environmental Financial Assistance</t>
  </si>
  <si>
    <t>153000</t>
  </si>
  <si>
    <t>Department of Wildlife Resources</t>
  </si>
  <si>
    <t>403: Department of Wildlife Resources</t>
  </si>
  <si>
    <t>Wildlife and Freshwater Fisheries Management</t>
  </si>
  <si>
    <t>511: Wildlife and Freshwater Fisheries Management</t>
  </si>
  <si>
    <t>154000</t>
  </si>
  <si>
    <t>Department of Historic Resources</t>
  </si>
  <si>
    <t>423: Department of Historic Resources</t>
  </si>
  <si>
    <t>155000</t>
  </si>
  <si>
    <t>Marine Resources Commission</t>
  </si>
  <si>
    <t>402: Marine Resources Commission</t>
  </si>
  <si>
    <t>Marine Life Management</t>
  </si>
  <si>
    <t>505: Marine Life Management</t>
  </si>
  <si>
    <t>Coastal Lands Surveying and Mapping</t>
  </si>
  <si>
    <t>510: Coastal Lands Surveying and Mapping</t>
  </si>
  <si>
    <t>Public Safety and Homeland Security</t>
  </si>
  <si>
    <t>157000</t>
  </si>
  <si>
    <t>Secretary of Public Safety and Homeland Security</t>
  </si>
  <si>
    <t>187: Secretary of Public Safety and Homeland Security</t>
  </si>
  <si>
    <t>158000</t>
  </si>
  <si>
    <t>Commonwealth's Attorneys' Services Council</t>
  </si>
  <si>
    <t>957: Commonwealth's Attorneys' Services Council</t>
  </si>
  <si>
    <t>159001</t>
  </si>
  <si>
    <t>Virginia Cannabis Control Authority</t>
  </si>
  <si>
    <t>977: Virginia Cannabis Control Authority</t>
  </si>
  <si>
    <t>Cannabis Regulation and Enforcement</t>
  </si>
  <si>
    <t>308: Cannabis Regulation and Enforcement</t>
  </si>
  <si>
    <t>161000</t>
  </si>
  <si>
    <t>Department of Corrections</t>
  </si>
  <si>
    <t>799: Department of Corrections</t>
  </si>
  <si>
    <t>Supervision of Offenders and Re-entry Services</t>
  </si>
  <si>
    <t>351: Supervision of Offenders and Re-entry Services</t>
  </si>
  <si>
    <t>Operation of State Residential Community Correctional Facilities</t>
  </si>
  <si>
    <t>361: Operation of State Residential Community Correctional Facilities</t>
  </si>
  <si>
    <t>Prison Medical and Clinical Services</t>
  </si>
  <si>
    <t>397: Prison Medical and Clinical Services</t>
  </si>
  <si>
    <t>Operation of Secure Correctional Facilities</t>
  </si>
  <si>
    <t>398: Operation of Secure Correctional Facilities</t>
  </si>
  <si>
    <t>162000</t>
  </si>
  <si>
    <t>Department of Criminal Justice Services</t>
  </si>
  <si>
    <t>140: Department of Criminal Justice Services</t>
  </si>
  <si>
    <t>Criminal Justice Training and Standards</t>
  </si>
  <si>
    <t>303: Criminal Justice Training and Standards</t>
  </si>
  <si>
    <t>Financial Assistance for Administration of Justice Services</t>
  </si>
  <si>
    <t>390: Financial Assistance for Administration of Justice Services</t>
  </si>
  <si>
    <t>163000</t>
  </si>
  <si>
    <t>Department of Emergency Management</t>
  </si>
  <si>
    <t>127: Department of Emergency Management</t>
  </si>
  <si>
    <t>Emergency Response and Recovery</t>
  </si>
  <si>
    <t>776: Emergency Response and Recovery</t>
  </si>
  <si>
    <t>Virginia Emergency Operations Center</t>
  </si>
  <si>
    <t>778: Virginia Emergency Operations Center</t>
  </si>
  <si>
    <t>164000</t>
  </si>
  <si>
    <t>Department of Fire Programs</t>
  </si>
  <si>
    <t>960: Department of Fire Programs</t>
  </si>
  <si>
    <t>165000</t>
  </si>
  <si>
    <t>Department of Forensic Science</t>
  </si>
  <si>
    <t>778: Department of Forensic Science</t>
  </si>
  <si>
    <t>Law Enforcement Scientific Support Services</t>
  </si>
  <si>
    <t>309: Law Enforcement Scientific Support Services</t>
  </si>
  <si>
    <t>166000</t>
  </si>
  <si>
    <t>Department of Juvenile Justice</t>
  </si>
  <si>
    <t>777: Department of Juvenile Justice</t>
  </si>
  <si>
    <t>Operation of Community Residential and Nonresidential Services</t>
  </si>
  <si>
    <t>350: Operation of Community Residential and Nonresidential Services</t>
  </si>
  <si>
    <t>Financial Assistance to Local Governments for Juvenile Justice Services</t>
  </si>
  <si>
    <t>360: Financial Assistance to Local Governments for Juvenile Justice Services</t>
  </si>
  <si>
    <t>168000</t>
  </si>
  <si>
    <t>Department of State Police</t>
  </si>
  <si>
    <t>156: Department of State Police</t>
  </si>
  <si>
    <t>Information Technology Systems, Telecommunications and Records Management</t>
  </si>
  <si>
    <t>302: Information Technology Systems, Telecommunications and Records Management</t>
  </si>
  <si>
    <t>Law Enforcement and Highway Safety Services</t>
  </si>
  <si>
    <t>310: Law Enforcement and Highway Safety Services</t>
  </si>
  <si>
    <t>170000</t>
  </si>
  <si>
    <t>Virginia Parole Board</t>
  </si>
  <si>
    <t>766: Virginia Parole Board</t>
  </si>
  <si>
    <t>Probation and Parole Determination</t>
  </si>
  <si>
    <t>352: Probation and Parole Determination</t>
  </si>
  <si>
    <t>Technology</t>
  </si>
  <si>
    <t>172000</t>
  </si>
  <si>
    <t>Secretary of Technology</t>
  </si>
  <si>
    <t>184: Secretary of Technology</t>
  </si>
  <si>
    <t>Transportation</t>
  </si>
  <si>
    <t>176000</t>
  </si>
  <si>
    <t>Department of Aviation</t>
  </si>
  <si>
    <t>841: Department of Aviation</t>
  </si>
  <si>
    <t>State Aircraft Flight Operations</t>
  </si>
  <si>
    <t>656: State Aircraft Flight Operations</t>
  </si>
  <si>
    <t>699: Administrative and Support Services</t>
  </si>
  <si>
    <t>181000</t>
  </si>
  <si>
    <t>Department of Transportation</t>
  </si>
  <si>
    <t>501: Department of Transportation</t>
  </si>
  <si>
    <t>Highway Construction Programs</t>
  </si>
  <si>
    <t>603: Highway Construction Programs</t>
  </si>
  <si>
    <t>Non-Toll Supported Transportation Debt Service</t>
  </si>
  <si>
    <t>612: Non-Toll Supported Transportation Debt Service</t>
  </si>
  <si>
    <t>Transportation Initiatives</t>
  </si>
  <si>
    <t>621: Transportation Initiatives</t>
  </si>
  <si>
    <t>183000</t>
  </si>
  <si>
    <t>Virginia Port Authority</t>
  </si>
  <si>
    <t>407: Virginia Port Authority</t>
  </si>
  <si>
    <t>Financial Assistance for Port Activities</t>
  </si>
  <si>
    <t>628: Financial Assistance for Port Activities</t>
  </si>
  <si>
    <t>Veterans and Defense Affairs</t>
  </si>
  <si>
    <t>183020</t>
  </si>
  <si>
    <t>Secretary of Veterans and Defense Affairs</t>
  </si>
  <si>
    <t>454: Secretary of Veterans and Defense Affairs</t>
  </si>
  <si>
    <t>183030</t>
  </si>
  <si>
    <t>Department of Veterans Services</t>
  </si>
  <si>
    <t>912: Department of Veterans Services</t>
  </si>
  <si>
    <t>Veterans Benefit Services</t>
  </si>
  <si>
    <t>467: Veterans Benefit Services</t>
  </si>
  <si>
    <t>183500</t>
  </si>
  <si>
    <t>Veterans Services Foundation</t>
  </si>
  <si>
    <t>913: Veterans Services Foundation</t>
  </si>
  <si>
    <t>183510</t>
  </si>
  <si>
    <t>Department of Military Affairs</t>
  </si>
  <si>
    <t>123: Department of Military Affairs</t>
  </si>
  <si>
    <t>At Risk Youth Residential Program</t>
  </si>
  <si>
    <t>187: At Risk Youth Residential Program</t>
  </si>
  <si>
    <t>Defense Preparedness</t>
  </si>
  <si>
    <t>721: Defense Preparedness</t>
  </si>
  <si>
    <t>Central Appropriations</t>
  </si>
  <si>
    <t/>
  </si>
  <si>
    <t>Planned Reversions</t>
  </si>
  <si>
    <t>992: Planned Reversions</t>
  </si>
  <si>
    <t>Miscellaneous Reversion Clearing Account</t>
  </si>
  <si>
    <t>226: Miscellaneous Reversion Clearing Account</t>
  </si>
  <si>
    <t>184000</t>
  </si>
  <si>
    <t>995: Central Appropriations</t>
  </si>
  <si>
    <t>Reversion Clearing Account - Miscellaneous</t>
  </si>
  <si>
    <t>236: Reversion Clearing Account - Miscellaneous</t>
  </si>
  <si>
    <t>Adjustments to Designated State Agency Activities</t>
  </si>
  <si>
    <t>238: Adjustments to Designated State Agency Activities</t>
  </si>
  <si>
    <t>Compensation and Benefit Adjustments</t>
  </si>
  <si>
    <t>757: Compensation and Benefit Adjustments</t>
  </si>
  <si>
    <t>Payments for Special or Unanticipated Expenditures</t>
  </si>
  <si>
    <t>758: Payments for Special or Unanticipated Expenditures</t>
  </si>
  <si>
    <t>Independent Agencies</t>
  </si>
  <si>
    <t>187000</t>
  </si>
  <si>
    <t>State Corporation Commission</t>
  </si>
  <si>
    <t>171: State Corporation Commission</t>
  </si>
  <si>
    <t>Plan Management</t>
  </si>
  <si>
    <t>408: Plan Management</t>
  </si>
  <si>
    <t>190000</t>
  </si>
  <si>
    <t>Virginia Retirement System</t>
  </si>
  <si>
    <t>158: Virginia Retirement System</t>
  </si>
  <si>
    <t>191000</t>
  </si>
  <si>
    <t>Virginia Workers' Compensation Commission</t>
  </si>
  <si>
    <t>191: Virginia Workers' Compensation Commission</t>
  </si>
  <si>
    <t>148350</t>
  </si>
  <si>
    <t>Department of Workforce Development and Advancement</t>
  </si>
  <si>
    <t>068010</t>
  </si>
  <si>
    <t>Virginia Racing Commission</t>
  </si>
  <si>
    <t>180000</t>
  </si>
  <si>
    <t>Department of Rail and Public Transportation</t>
  </si>
  <si>
    <t>175050</t>
  </si>
  <si>
    <t>Virginia Commercial Space Flight Authority</t>
  </si>
  <si>
    <t>025000</t>
  </si>
  <si>
    <t>030590</t>
  </si>
  <si>
    <t>American Revolution 250 Commission</t>
  </si>
  <si>
    <t>Appropriation Vetoes</t>
  </si>
  <si>
    <t>Emergency Medical Services</t>
  </si>
  <si>
    <t>Regulation of Professions and Occupations</t>
  </si>
  <si>
    <t>Space Flight Support Services</t>
  </si>
  <si>
    <t>Financial Assistance for Public Transportation</t>
  </si>
  <si>
    <t>Port Facilities Planning, Maintenance, Acquisition, and Construction</t>
  </si>
  <si>
    <t>Emergency Response Systems Development Technology Services</t>
  </si>
  <si>
    <t>Fire Training and Technical Support Services</t>
  </si>
  <si>
    <t>Financial Assistance for Fire Services Programs</t>
  </si>
  <si>
    <t>Check For "Appropriation"</t>
  </si>
  <si>
    <t>Check for "Unexpended"</t>
  </si>
  <si>
    <t>Check for Both</t>
  </si>
  <si>
    <t>095001</t>
  </si>
  <si>
    <t>112010</t>
  </si>
  <si>
    <t>Early Childhood Care and Education Programs</t>
  </si>
  <si>
    <t>883: American Revolution 250 Commission</t>
  </si>
  <si>
    <t>402: Emergency Medical Services</t>
  </si>
  <si>
    <t>744: Fire Training and Technical Support Services</t>
  </si>
  <si>
    <t>509: Virginia Commercial Space Flight Authority</t>
  </si>
  <si>
    <t>608: Space Flight Support Services</t>
  </si>
  <si>
    <t>626: Port Facilities Planning, Maintenance, Acquisition, and Construction</t>
  </si>
  <si>
    <t>2024</t>
  </si>
  <si>
    <t>FY 2024</t>
  </si>
  <si>
    <t>405: Virginia Racing Commission</t>
  </si>
  <si>
    <t>176: Early Childhood Care and Education Programs</t>
  </si>
  <si>
    <t>327: Department of Workforce Development and Advancement</t>
  </si>
  <si>
    <t>560: Regulation of Professions and Occupations</t>
  </si>
  <si>
    <t>712: Emergency Response Systems Development Technology Services</t>
  </si>
  <si>
    <t>764: Financial Assistance for Fire Services Programs</t>
  </si>
  <si>
    <t>505: Department of Rail and Public Transportation</t>
  </si>
  <si>
    <t>609: Financial Assistance for Public Transportation</t>
  </si>
  <si>
    <t>990: Appropriation Vetoes</t>
  </si>
  <si>
    <t>2025</t>
  </si>
  <si>
    <t>FY 2025</t>
  </si>
  <si>
    <t>*Excludes Year-End Higher Ed Operating Funds Reappropriated As GF.</t>
  </si>
  <si>
    <t>Energy Commission of Virginia</t>
  </si>
  <si>
    <t>863: Energy Commission of Virginia</t>
  </si>
  <si>
    <t>West Piedmont Higher Education Center</t>
  </si>
  <si>
    <t>938: West Piedmont Higher Education Center</t>
  </si>
  <si>
    <t>2026</t>
  </si>
  <si>
    <t>FY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</si>
</sst>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6" formatCode="&quot;$&quot;#,##0_);[Red]\(&quot;$&quot;#,##0\)"/>
  </numFmts>
  <fonts count="10" x14ac:knownFonts="1">
    <font>
      <sz val="11"/>
      <color theme="1"/>
      <name val="Calibri"/>
      <family val="2"/>
      <scheme val="minor"/>
    </font>
    <font>
      <sz val="8"/>
      <name val="Calibri"/>
      <family val="2"/>
      <scheme val="minor"/>
    </font>
    <font>
      <b/>
      <sz val="11"/>
      <color theme="1"/>
      <name val="Calibri"/>
      <family val="2"/>
      <scheme val="minor"/>
    </font>
    <font>
      <sz val="10"/>
      <color rgb="FF000000"/>
      <name val="Calibri"/>
      <family val="2"/>
      <scheme val="minor"/>
    </font>
    <font>
      <sz val="11"/>
      <color theme="0"/>
      <name val="Calibri"/>
      <family val="2"/>
      <scheme val="minor"/>
    </font>
    <font>
      <b/>
      <u/>
      <sz val="14"/>
      <color theme="1"/>
      <name val="Calibri"/>
      <family val="2"/>
      <scheme val="minor"/>
    </font>
    <font>
      <i/>
      <sz val="11"/>
      <color theme="1"/>
      <name val="Calibri"/>
      <family val="2"/>
      <scheme val="minor"/>
    </font>
    <font>
      <sz val="11"/>
      <color theme="1"/>
      <name val="Calibri"/>
      <family val="2"/>
      <scheme val="minor"/>
    </font>
    <font>
      <b/>
      <sz val="12"/>
      <color theme="1"/>
      <name val="Calibri"/>
      <family val="2"/>
      <scheme val="minor"/>
    </font>
    <font>
      <sz val="10"/>
      <color theme="1"/>
      <name val="Calibri"/>
      <family val="2"/>
      <scheme val="minor"/>
    </font>
  </fonts>
  <fills count="5">
    <fill>
      <patternFill patternType="none"/>
    </fill>
    <fill>
      <patternFill patternType="gray125"/>
    </fill>
    <fill>
      <patternFill patternType="solid">
        <fgColor theme="2"/>
        <bgColor indexed="64"/>
      </patternFill>
    </fill>
    <fill>
      <patternFill patternType="solid">
        <fgColor theme="3" tint="0.79998168889431442"/>
        <bgColor theme="3" tint="0.79998168889431442"/>
      </patternFill>
    </fill>
    <fill>
      <patternFill patternType="solid">
        <fgColor theme="3"/>
        <bgColor theme="3"/>
      </patternFill>
    </fill>
  </fills>
  <borders count="13">
    <border>
      <left/>
      <right/>
      <top/>
      <bottom/>
      <diagonal/>
    </border>
    <border>
      <left style="thick">
        <color rgb="FF6C8592"/>
      </left>
      <right/>
      <top style="thin">
        <color theme="8"/>
      </top>
      <bottom style="thin">
        <color theme="8"/>
      </bottom>
      <diagonal/>
    </border>
    <border>
      <left/>
      <right style="thick">
        <color rgb="FF6C8592"/>
      </right>
      <top style="thin">
        <color theme="8"/>
      </top>
      <bottom style="thin">
        <color theme="8"/>
      </bottom>
      <diagonal/>
    </border>
    <border>
      <left/>
      <right/>
      <top/>
      <bottom style="thick">
        <color rgb="FF425166"/>
      </bottom>
      <diagonal/>
    </border>
    <border>
      <left/>
      <right/>
      <top style="thick">
        <color rgb="FF425166"/>
      </top>
      <bottom style="thick">
        <color rgb="FF425166"/>
      </bottom>
      <diagonal/>
    </border>
    <border>
      <left/>
      <right/>
      <top style="thin">
        <color rgb="FF425166"/>
      </top>
      <bottom/>
      <diagonal/>
    </border>
    <border>
      <left/>
      <right/>
      <top/>
      <bottom style="thick">
        <color rgb="FF44546A"/>
      </bottom>
      <diagonal/>
    </border>
    <border>
      <left style="thick">
        <color rgb="FF6C8592"/>
      </left>
      <right/>
      <top style="thin">
        <color theme="8"/>
      </top>
      <bottom/>
      <diagonal/>
    </border>
    <border>
      <left/>
      <right style="thick">
        <color rgb="FF6C8592"/>
      </right>
      <top style="thin">
        <color theme="8"/>
      </top>
      <bottom/>
      <diagonal/>
    </border>
    <border>
      <left style="thick">
        <color rgb="FF6C8592"/>
      </left>
      <right/>
      <top/>
      <bottom/>
      <diagonal/>
    </border>
    <border>
      <left/>
      <right style="thick">
        <color rgb="FF6C8592"/>
      </right>
      <top/>
      <bottom/>
      <diagonal/>
    </border>
    <border>
      <left style="thick">
        <color rgb="FF6C8592"/>
      </left>
      <right/>
      <top/>
      <bottom style="thick">
        <color rgb="FF6C8592"/>
      </bottom>
      <diagonal/>
    </border>
    <border>
      <left/>
      <right style="thick">
        <color rgb="FF6C8592"/>
      </right>
      <top/>
      <bottom style="thick">
        <color rgb="FF6C8592"/>
      </bottom>
      <diagonal/>
    </border>
  </borders>
  <cellStyleXfs count="3">
    <xf numFmtId="0" fontId="0" fillId="0" borderId="0"/>
    <xf numFmtId="0" fontId="3" fillId="0" borderId="0"/>
    <xf numFmtId="9" fontId="7" fillId="0" borderId="0" applyFont="0" applyFill="0" applyBorder="0" applyAlignment="0" applyProtection="0"/>
  </cellStyleXfs>
  <cellXfs count="40">
    <xf numFmtId="0" fontId="0" fillId="0" borderId="0" xfId="0"/>
    <xf numFmtId="6" fontId="0" fillId="0" borderId="0" xfId="0" applyNumberFormat="1"/>
    <xf numFmtId="0" fontId="0" fillId="0" borderId="0" xfId="0" applyAlignment="1">
      <alignment horizontal="center"/>
    </xf>
    <xf numFmtId="6" fontId="0" fillId="0" borderId="0" xfId="0" applyNumberFormat="1" applyAlignment="1">
      <alignment horizontal="right"/>
    </xf>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indent="3"/>
    </xf>
    <xf numFmtId="0" fontId="0" fillId="2" borderId="0" xfId="0" applyFill="1"/>
    <xf numFmtId="0" fontId="4" fillId="0" borderId="0" xfId="0" pivotButton="1" applyFont="1" applyAlignment="1">
      <alignment horizontal="center"/>
    </xf>
    <xf numFmtId="0" fontId="5" fillId="0" borderId="0" xfId="0" applyFont="1"/>
    <xf numFmtId="0" fontId="6" fillId="0" borderId="0" xfId="0" applyFont="1"/>
    <xf numFmtId="0" fontId="0" fillId="0" borderId="0" xfId="0" pivotButton="1"/>
    <xf numFmtId="0" fontId="0" fillId="0" borderId="3" xfId="0" applyBorder="1"/>
    <xf numFmtId="0" fontId="0" fillId="0" borderId="4" xfId="0" applyBorder="1"/>
    <xf numFmtId="0" fontId="2" fillId="0" borderId="5" xfId="0" applyFont="1" applyBorder="1" applyAlignment="1">
      <alignment horizontal="center"/>
    </xf>
    <xf numFmtId="0" fontId="0" fillId="0" borderId="6" xfId="0" applyBorder="1"/>
    <xf numFmtId="0" fontId="8" fillId="0" borderId="0" xfId="0" applyFont="1" applyAlignment="1">
      <alignment horizontal="right"/>
    </xf>
    <xf numFmtId="0" fontId="8" fillId="0" borderId="0" xfId="0" applyFont="1"/>
    <xf numFmtId="0" fontId="2" fillId="0" borderId="1" xfId="0" applyFont="1" applyBorder="1" applyAlignment="1">
      <alignment horizontal="center" wrapText="1"/>
    </xf>
    <xf numFmtId="0" fontId="2" fillId="0" borderId="2" xfId="0" applyFont="1" applyBorder="1" applyAlignment="1">
      <alignment horizontal="center" wrapText="1"/>
    </xf>
    <xf numFmtId="0" fontId="0" fillId="0" borderId="0" xfId="0" applyAlignment="1">
      <alignment horizontal="center" wrapText="1"/>
    </xf>
    <xf numFmtId="0" fontId="0" fillId="0" borderId="5" xfId="0" applyBorder="1"/>
    <xf numFmtId="0" fontId="9" fillId="0" borderId="0" xfId="0" applyFont="1" applyAlignment="1">
      <alignment horizontal="left"/>
    </xf>
    <xf numFmtId="10" fontId="0" fillId="3" borderId="7" xfId="2" applyNumberFormat="1" applyFont="1" applyFill="1" applyBorder="1" applyAlignment="1">
      <alignment horizontal="right"/>
    </xf>
    <xf numFmtId="10" fontId="0" fillId="3" borderId="8" xfId="2" applyNumberFormat="1" applyFont="1" applyFill="1" applyBorder="1" applyAlignment="1">
      <alignment horizontal="center"/>
    </xf>
    <xf numFmtId="10" fontId="0" fillId="0" borderId="9" xfId="2" applyNumberFormat="1" applyFont="1" applyBorder="1" applyAlignment="1">
      <alignment horizontal="right"/>
    </xf>
    <xf numFmtId="10" fontId="0" fillId="0" borderId="10" xfId="2" applyNumberFormat="1" applyFont="1" applyBorder="1" applyAlignment="1">
      <alignment horizontal="center"/>
    </xf>
    <xf numFmtId="10" fontId="0" fillId="3" borderId="9" xfId="2" applyNumberFormat="1" applyFont="1" applyFill="1" applyBorder="1" applyAlignment="1">
      <alignment horizontal="right"/>
    </xf>
    <xf numFmtId="10" fontId="0" fillId="3" borderId="10" xfId="2" applyNumberFormat="1" applyFont="1" applyFill="1" applyBorder="1" applyAlignment="1">
      <alignment horizontal="center"/>
    </xf>
    <xf numFmtId="10" fontId="0" fillId="0" borderId="11" xfId="2" applyNumberFormat="1" applyFont="1" applyFill="1" applyBorder="1" applyAlignment="1">
      <alignment horizontal="right"/>
    </xf>
    <xf numFmtId="10" fontId="0" fillId="0" borderId="12" xfId="2" applyNumberFormat="1" applyFont="1" applyFill="1" applyBorder="1" applyAlignment="1">
      <alignment horizontal="center"/>
    </xf>
    <xf numFmtId="0" fontId="0" fillId="0" borderId="0" xfId="0" applyNumberFormat="1"/>
    <xf numFmtId="6" fontId="2" fillId="4" borderId="0" xfId="0" applyNumberFormat="1" applyFont="1" applyFill="1" applyAlignment="1"/>
    <xf numFmtId="0" fontId="0" fillId="0" borderId="0" xfId="0" applyFill="1"/>
    <xf numFmtId="6" fontId="0" fillId="0" borderId="0" xfId="0" applyNumberFormat="1" applyFill="1"/>
    <xf numFmtId="0" fontId="0" fillId="0" borderId="0" xfId="0" applyFill="1" applyAlignment="1">
      <alignment horizontal="center"/>
    </xf>
    <xf numFmtId="6" fontId="0" fillId="0" borderId="0" xfId="0" applyNumberFormat="1" applyFill="1" applyBorder="1"/>
    <xf numFmtId="0" fontId="0" fillId="0" borderId="0" xfId="0" applyFill="1" applyBorder="1" applyAlignment="1">
      <alignment horizontal="center"/>
    </xf>
    <xf numFmtId="6" fontId="0" fillId="0" borderId="0" xfId="0" applyNumberFormat="1" applyFill="1" applyAlignment="1">
      <alignment horizontal="right"/>
    </xf>
  </cellXfs>
  <cellStyles count="3">
    <cellStyle name="Normal" xfId="0" builtinId="0"/>
    <cellStyle name="Normal 2" xfId="1" xr:uid="{36F02D3C-FE2F-48C7-9596-19603194A53A}"/>
    <cellStyle name="Percent" xfId="2" builtinId="5"/>
  </cellStyles>
  <dxfs count="2154">
    <dxf>
      <numFmt numFmtId="10" formatCode="&quot;$&quot;#,##0_);[Red]\(&quot;$&quot;#,##0\)"/>
    </dxf>
    <dxf>
      <fill>
        <patternFill>
          <bgColor auto="1"/>
        </patternFill>
      </fill>
    </dxf>
    <dxf>
      <fill>
        <patternFill>
          <bgColor auto="1"/>
        </patternFill>
      </fill>
    </dxf>
    <dxf>
      <fill>
        <patternFill>
          <bgColor auto="1"/>
        </patternFill>
      </fill>
    </dxf>
    <dxf>
      <numFmt numFmtId="14" formatCode="0.00%"/>
    </dxf>
    <dxf>
      <alignment horizontal="center"/>
    </dxf>
    <dxf>
      <alignment horizontal="center"/>
    </dxf>
    <dxf>
      <alignment horizontal="center"/>
    </dxf>
    <dxf>
      <border>
        <bottom/>
      </border>
    </dxf>
    <dxf>
      <border>
        <bottom/>
      </border>
    </dxf>
    <dxf>
      <alignment horizontal="right"/>
    </dxf>
    <dxf>
      <numFmt numFmtId="10" formatCode="&quot;$&quot;#,##0_);[Red]\(&quot;$&quot;#,##0\)"/>
    </dxf>
    <dxf>
      <alignment horizontal="center"/>
    </dxf>
    <dxf>
      <alignment horizontal="center"/>
    </dxf>
    <dxf>
      <font>
        <color theme="0"/>
      </font>
    </dxf>
    <dxf>
      <font>
        <b/>
      </font>
      <numFmt numFmtId="10" formatCode="&quot;$&quot;#,##0_);[Red]\(&quot;$&quot;#,##0\)"/>
      <fill>
        <patternFill patternType="solid">
          <fgColor theme="3"/>
          <bgColor theme="3"/>
        </patternFill>
      </fill>
      <alignment horizontal="general" vertical="bottom" textRotation="0" wrapText="0" indent="0" justifyLastLine="0" shrinkToFit="0" readingOrder="0"/>
    </dxf>
    <dxf>
      <font>
        <b/>
      </font>
      <numFmt numFmtId="10" formatCode="&quot;$&quot;#,##0_);[Red]\(&quot;$&quot;#,##0\)"/>
      <fill>
        <patternFill patternType="solid">
          <fgColor theme="3"/>
          <bgColor theme="3"/>
        </patternFill>
      </fill>
      <alignment horizontal="general" vertical="bottom" textRotation="0" wrapText="0" indent="0" justifyLastLine="0" shrinkToFit="0" readingOrder="0"/>
    </dxf>
    <dxf>
      <numFmt numFmtId="10" formatCode="&quot;$&quot;#,##0_);[Red]\(&quot;$&quot;#,##0\)"/>
    </dxf>
    <dxf>
      <alignment horizontal="center"/>
    </dxf>
    <dxf>
      <alignment horizontal="center"/>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alignment horizontal="center"/>
    </dxf>
    <dxf>
      <numFmt numFmtId="10" formatCode="&quot;$&quot;#,##0_);[Red]\(&quot;$&quot;#,##0\)"/>
    </dxf>
    <dxf>
      <alignment horizontal="center"/>
    </dxf>
    <dxf>
      <alignment horizontal="center"/>
    </dxf>
    <dxf>
      <font>
        <color theme="0"/>
      </font>
    </dxf>
    <dxf>
      <font>
        <b/>
      </font>
      <numFmt numFmtId="10" formatCode="&quot;$&quot;#,##0_);[Red]\(&quot;$&quot;#,##0\)"/>
      <fill>
        <patternFill patternType="solid">
          <fgColor theme="3"/>
          <bgColor theme="3"/>
        </patternFill>
      </fill>
      <alignment horizontal="general" vertical="bottom" textRotation="0" wrapText="0" indent="0" justifyLastLine="0" shrinkToFit="0" readingOrder="0"/>
    </dxf>
    <dxf>
      <font>
        <b/>
      </font>
      <numFmt numFmtId="10" formatCode="&quot;$&quot;#,##0_);[Red]\(&quot;$&quot;#,##0\)"/>
      <fill>
        <patternFill patternType="solid">
          <fgColor theme="3"/>
          <bgColor theme="3"/>
        </patternFill>
      </fill>
      <alignment horizontal="general" vertical="bottom" textRotation="0" wrapText="0" indent="0" justifyLastLine="0" shrinkToFit="0" readingOrder="0"/>
    </dxf>
    <dxf>
      <alignment horizontal="center"/>
    </dxf>
    <dxf>
      <numFmt numFmtId="10" formatCode="&quot;$&quot;#,##0_);[Red]\(&quot;$&quot;#,##0\)"/>
    </dxf>
    <dxf>
      <numFmt numFmtId="10" formatCode="&quot;$&quot;#,##0_);[Red]\(&quot;$&quot;#,##0\)"/>
    </dxf>
    <dxf>
      <alignment horizontal="center"/>
    </dxf>
    <dxf>
      <alignment horizontal="center"/>
    </dxf>
    <dxf>
      <numFmt numFmtId="10" formatCode="&quot;$&quot;#,##0_);[Red]\(&quot;$&quot;#,##0\)"/>
    </dxf>
    <dxf>
      <font>
        <color theme="0"/>
      </font>
      <fill>
        <patternFill>
          <bgColor theme="0"/>
        </patternFill>
      </fill>
      <border>
        <left/>
        <right/>
        <top/>
        <bottom/>
        <vertical/>
        <horizontal/>
      </border>
    </dxf>
    <dxf>
      <numFmt numFmtId="10" formatCode="&quot;$&quot;#,##0_);[Red]\(&quot;$&quot;#,##0\)"/>
    </dxf>
    <dxf>
      <numFmt numFmtId="10" formatCode="&quot;$&quot;#,##0_);[Red]\(&quot;$&quot;#,##0\)"/>
    </dxf>
    <dxf>
      <numFmt numFmtId="10" formatCode="&quot;$&quot;#,##0_);[Red]\(&quot;$&quot;#,##0\)"/>
    </dxf>
    <dxf>
      <numFmt numFmtId="10" formatCode="&quot;$&quot;#,##0_);[Red]\(&quot;$&quot;#,##0\)"/>
      <alignment horizontal="right" vertical="bottom" textRotation="0" wrapText="0" indent="0" justifyLastLine="0" shrinkToFit="0" readingOrder="0"/>
    </dxf>
    <dxf>
      <numFmt numFmtId="10" formatCode="&quot;$&quot;#,##0_);[Red]\(&quot;$&quot;#,##0\)"/>
      <alignment horizontal="right" vertical="bottom" textRotation="0" wrapText="0" indent="0" justifyLastLine="0" shrinkToFit="0" readingOrder="0"/>
    </dxf>
    <dxf>
      <numFmt numFmtId="10" formatCode="&quot;$&quot;#,##0_);[Red]\(&quot;$&quot;#,##0\)"/>
      <alignment horizontal="right" vertical="bottom" textRotation="0" wrapText="0" indent="0" justifyLastLine="0" shrinkToFit="0" readingOrder="0"/>
    </dxf>
    <dxf>
      <numFmt numFmtId="10" formatCode="&quot;$&quot;#,##0_);[Red]\(&quot;$&quot;#,##0\)"/>
      <alignment horizontal="right" vertical="bottom" textRotation="0" wrapText="0" indent="0" justifyLastLine="0" shrinkToFit="0" readingOrder="0"/>
    </dxf>
    <dxf>
      <numFmt numFmtId="10" formatCode="&quot;$&quot;#,##0_);[Red]\(&quot;$&quot;#,##0\)"/>
      <alignment horizontal="right" vertical="bottom" textRotation="0" wrapText="0" indent="0" justifyLastLine="0" shrinkToFit="0" readingOrder="0"/>
    </dxf>
    <dxf>
      <numFmt numFmtId="0" formatCode="General"/>
    </dxf>
    <dxf>
      <numFmt numFmtId="0" formatCode="General"/>
    </dxf>
    <dxf>
      <numFmt numFmtId="0" formatCode="General"/>
    </dxf>
    <dxf>
      <numFmt numFmtId="0" formatCode="General"/>
    </dxf>
    <dxf>
      <numFmt numFmtId="0" formatCode="General"/>
    </dxf>
    <dxf>
      <alignment horizontal="center" vertical="bottom" textRotation="0" wrapText="0" indent="0" justifyLastLine="0" shrinkToFit="0" readingOrder="0"/>
    </dxf>
    <dxf>
      <alignment horizontal="center"/>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numFmt numFmtId="10" formatCode="&quot;$&quot;#,##0_);[Red]\(&quot;$&quot;#,##0\)"/>
    </dxf>
    <dxf>
      <alignment horizontal="center"/>
    </dxf>
    <dxf>
      <alignment horizontal="center"/>
    </dxf>
    <dxf>
      <numFmt numFmtId="10" formatCode="&quot;$&quot;#,##0_);[Red]\(&quot;$&quot;#,##0\)"/>
    </dxf>
    <dxf>
      <font>
        <b/>
      </font>
      <numFmt numFmtId="10" formatCode="&quot;$&quot;#,##0_);[Red]\(&quot;$&quot;#,##0\)"/>
      <fill>
        <patternFill patternType="solid">
          <fgColor theme="3"/>
          <bgColor theme="3"/>
        </patternFill>
      </fill>
      <alignment horizontal="general" vertical="bottom" textRotation="0" wrapText="0" indent="0" justifyLastLine="0" shrinkToFit="0" readingOrder="0"/>
    </dxf>
    <dxf>
      <font>
        <b/>
      </font>
      <numFmt numFmtId="10" formatCode="&quot;$&quot;#,##0_);[Red]\(&quot;$&quot;#,##0\)"/>
      <fill>
        <patternFill patternType="solid">
          <fgColor theme="3"/>
          <bgColor theme="3"/>
        </patternFill>
      </fill>
      <alignment horizontal="general" vertical="bottom" textRotation="0" wrapText="0" indent="0" justifyLastLine="0" shrinkToFit="0" readingOrder="0"/>
    </dxf>
    <dxf>
      <font>
        <color theme="0"/>
      </font>
    </dxf>
    <dxf>
      <alignment horizontal="center"/>
    </dxf>
    <dxf>
      <alignment horizontal="center"/>
    </dxf>
    <dxf>
      <numFmt numFmtId="10" formatCode="&quot;$&quot;#,##0_);[Red]\(&quot;$&quot;#,##0\)"/>
    </dxf>
    <dxf>
      <font>
        <color rgb="FF44546A"/>
      </font>
      <fill>
        <patternFill>
          <fgColor rgb="FF44546A"/>
          <bgColor rgb="FF44546A"/>
        </patternFill>
      </fill>
      <border>
        <top style="thin">
          <color rgb="FF44546A"/>
        </top>
        <bottom style="thin">
          <color rgb="FF44546A"/>
        </bottom>
      </border>
    </dxf>
    <dxf>
      <fill>
        <patternFill>
          <fgColor theme="0"/>
        </patternFill>
      </fill>
    </dxf>
    <dxf>
      <fill>
        <patternFill>
          <bgColor rgb="FFD6DCE4"/>
        </patternFill>
      </fill>
    </dxf>
    <dxf>
      <border>
        <bottom style="thin">
          <color rgb="FF44546A"/>
        </bottom>
        <vertical/>
        <horizontal/>
      </border>
    </dxf>
    <dxf>
      <border>
        <top/>
        <bottom/>
        <vertical/>
        <horizontal/>
      </border>
    </dxf>
    <dxf>
      <font>
        <b val="0"/>
        <i/>
      </font>
    </dxf>
    <dxf>
      <numFmt numFmtId="14" formatCode="0.00%"/>
    </dxf>
    <dxf>
      <numFmt numFmtId="10" formatCode="&quot;$&quot;#,##0_);[Red]\(&quot;$&quot;#,##0\)"/>
    </dxf>
    <dxf>
      <alignment horizontal="center"/>
    </dxf>
    <dxf>
      <alignment horizontal="center"/>
    </dxf>
    <dxf>
      <numFmt numFmtId="10" formatCode="&quot;$&quot;#,##0_);[Red]\(&quot;$&quot;#,##0\)"/>
    </dxf>
    <dxf>
      <numFmt numFmtId="10" formatCode="&quot;$&quot;#,##0_);[Red]\(&quot;$&quot;#,##0\)"/>
    </dxf>
    <dxf>
      <alignment horizontal="center"/>
    </dxf>
    <dxf>
      <font>
        <b/>
      </font>
      <numFmt numFmtId="10" formatCode="&quot;$&quot;#,##0_);[Red]\(&quot;$&quot;#,##0\)"/>
      <fill>
        <patternFill patternType="solid">
          <fgColor theme="3"/>
          <bgColor theme="3"/>
        </patternFill>
      </fill>
      <alignment horizontal="general" vertical="bottom" textRotation="0" wrapText="0" indent="0" justifyLastLine="0" shrinkToFit="0" readingOrder="0"/>
    </dxf>
    <dxf>
      <font>
        <b/>
      </font>
      <numFmt numFmtId="10" formatCode="&quot;$&quot;#,##0_);[Red]\(&quot;$&quot;#,##0\)"/>
      <fill>
        <patternFill patternType="solid">
          <fgColor theme="3"/>
          <bgColor theme="3"/>
        </patternFill>
      </fill>
      <alignment horizontal="general" vertical="bottom" textRotation="0" wrapText="0" indent="0" justifyLastLine="0" shrinkToFit="0" readingOrder="0"/>
    </dxf>
    <dxf>
      <font>
        <color theme="0"/>
      </font>
    </dxf>
    <dxf>
      <alignment horizontal="center"/>
    </dxf>
    <dxf>
      <alignment horizontal="center"/>
    </dxf>
    <dxf>
      <numFmt numFmtId="10" formatCode="&quot;$&quot;#,##0_);[Red]\(&quot;$&quot;#,##0\)"/>
    </dxf>
    <dxf>
      <font>
        <color rgb="FF425166"/>
      </font>
      <fill>
        <patternFill>
          <fgColor rgb="FF425166"/>
          <bgColor rgb="FF425166"/>
        </patternFill>
      </fill>
      <border>
        <top style="thin">
          <color rgb="FF44546A"/>
        </top>
        <bottom style="thin">
          <color rgb="FF44546A"/>
        </bottom>
      </border>
    </dxf>
    <dxf>
      <border>
        <top style="thin">
          <color rgb="FF425166"/>
        </top>
        <vertical/>
        <horizontal/>
      </border>
    </dxf>
    <dxf>
      <border>
        <top style="thin">
          <color rgb="FF425166"/>
        </top>
        <vertical/>
        <horizontal/>
      </border>
    </dxf>
    <dxf>
      <border>
        <bottom/>
        <vertical/>
        <horizontal/>
      </border>
    </dxf>
    <dxf>
      <font>
        <b val="0"/>
        <i/>
      </font>
    </dxf>
    <dxf>
      <numFmt numFmtId="14" formatCode="0.00%"/>
    </dxf>
    <dxf>
      <alignment horizontal="right"/>
    </dxf>
    <dxf>
      <border>
        <bottom/>
      </border>
    </dxf>
    <dxf>
      <border>
        <bottom/>
      </border>
    </dxf>
    <dxf>
      <alignment horizontal="center"/>
    </dxf>
    <dxf>
      <alignment horizontal="center"/>
    </dxf>
    <dxf>
      <alignment horizontal="center"/>
    </dxf>
    <dxf>
      <numFmt numFmtId="14" formatCode="0.00%"/>
    </dxf>
    <dxf>
      <fill>
        <patternFill>
          <bgColor auto="1"/>
        </patternFill>
      </fill>
    </dxf>
    <dxf>
      <fill>
        <patternFill>
          <bgColor auto="1"/>
        </patternFill>
      </fill>
    </dxf>
    <dxf>
      <fill>
        <patternFill>
          <bgColor auto="1"/>
        </patternFill>
      </fill>
    </dxf>
    <dxf>
      <numFmt numFmtId="10" formatCode="&quot;$&quot;#,##0_);[Red]\(&quot;$&quot;#,##0\)"/>
    </dxf>
    <dxf>
      <fill>
        <patternFill patternType="solid">
          <fgColor theme="6" tint="0.79998168889431442"/>
          <bgColor theme="6" tint="0.79998168889431442"/>
        </patternFill>
      </fill>
    </dxf>
    <dxf>
      <fill>
        <patternFill patternType="solid">
          <fgColor theme="6" tint="0.79998168889431442"/>
          <bgColor theme="6" tint="0.79998168889431442"/>
        </patternFill>
      </fill>
    </dxf>
    <dxf>
      <font>
        <b/>
        <color theme="1"/>
      </font>
    </dxf>
    <dxf>
      <font>
        <b/>
        <color theme="1"/>
      </font>
    </dxf>
    <dxf>
      <font>
        <b/>
        <color theme="1"/>
      </font>
      <border>
        <top style="double">
          <color theme="6"/>
        </top>
      </border>
    </dxf>
    <dxf>
      <font>
        <b/>
        <i val="0"/>
        <color theme="1" tint="0.24994659260841701"/>
      </font>
      <fill>
        <patternFill patternType="solid">
          <fgColor theme="6"/>
          <bgColor theme="6"/>
        </patternFill>
      </fill>
    </dxf>
    <dxf>
      <font>
        <color theme="1"/>
      </font>
      <border>
        <left style="thin">
          <color theme="6" tint="0.39997558519241921"/>
        </left>
        <right style="thin">
          <color theme="6" tint="0.39997558519241921"/>
        </right>
        <top style="thin">
          <color theme="6" tint="0.39997558519241921"/>
        </top>
        <bottom style="thin">
          <color theme="6" tint="0.39997558519241921"/>
        </bottom>
        <vertical style="thin">
          <color theme="6" tint="0.39994506668294322"/>
        </vertical>
        <horizontal style="thin">
          <color theme="6" tint="0.39997558519241921"/>
        </horizontal>
      </border>
    </dxf>
    <dxf>
      <border>
        <left style="thin">
          <color theme="6"/>
        </left>
      </border>
    </dxf>
    <dxf>
      <border>
        <left style="thin">
          <color theme="6"/>
        </left>
      </border>
    </dxf>
    <dxf>
      <fill>
        <patternFill>
          <bgColor theme="6" tint="0.79998168889431442"/>
        </patternFill>
      </fill>
      <border>
        <top style="thin">
          <color theme="6"/>
        </top>
      </border>
    </dxf>
    <dxf>
      <border>
        <top style="thin">
          <color theme="6"/>
        </top>
      </border>
    </dxf>
    <dxf>
      <font>
        <b/>
        <color theme="1"/>
      </font>
    </dxf>
    <dxf>
      <font>
        <b/>
        <color theme="1"/>
      </font>
    </dxf>
    <dxf>
      <font>
        <b/>
        <color theme="1"/>
      </font>
      <border>
        <top style="double">
          <color theme="6"/>
        </top>
      </border>
    </dxf>
    <dxf>
      <font>
        <b/>
        <color theme="0"/>
      </font>
      <fill>
        <patternFill patternType="solid">
          <fgColor theme="6"/>
          <bgColor theme="3"/>
        </patternFill>
      </fill>
      <border>
        <vertical style="thin">
          <color theme="0"/>
        </vertical>
      </border>
    </dxf>
    <dxf>
      <font>
        <color theme="1"/>
      </font>
      <border>
        <left style="thin">
          <color theme="6"/>
        </left>
        <right style="thin">
          <color theme="6"/>
        </right>
        <top style="thin">
          <color theme="6"/>
        </top>
        <bottom style="thin">
          <color theme="6"/>
        </bottom>
        <vertical style="thin">
          <color theme="6"/>
        </vertical>
        <horizontal style="thin">
          <color theme="6"/>
        </horizontal>
      </border>
    </dxf>
    <dxf>
      <font>
        <b/>
        <color theme="1"/>
      </font>
      <border>
        <bottom style="thin">
          <color theme="8"/>
        </bottom>
        <vertical/>
        <horizontal/>
      </border>
    </dxf>
    <dxf>
      <font>
        <sz val="10"/>
        <color theme="1"/>
      </font>
      <border>
        <left style="thick">
          <color rgb="FF3D6AA1"/>
        </left>
        <right style="thick">
          <color rgb="FF3D6AA1"/>
        </right>
        <top style="thick">
          <color rgb="FF3D6AA1"/>
        </top>
        <bottom style="thick">
          <color rgb="FF3D6AA1"/>
        </bottom>
        <vertical/>
        <horizontal/>
      </border>
    </dxf>
    <dxf>
      <font>
        <b/>
        <color theme="1"/>
      </font>
      <border>
        <bottom style="thin">
          <color theme="4"/>
        </bottom>
        <vertical/>
        <horizontal/>
      </border>
    </dxf>
    <dxf>
      <font>
        <sz val="10"/>
        <color theme="1"/>
      </font>
      <border>
        <left style="thin">
          <color theme="4"/>
        </left>
        <right style="thin">
          <color theme="4"/>
        </right>
        <top style="thin">
          <color theme="4"/>
        </top>
        <bottom style="thin">
          <color theme="4"/>
        </bottom>
        <vertical/>
        <horizontal/>
      </border>
    </dxf>
    <dxf>
      <border>
        <top style="thin">
          <color theme="5" tint="0.79998168889431442"/>
        </top>
        <bottom style="thin">
          <color theme="5" tint="0.79998168889431442"/>
        </bottom>
      </border>
    </dxf>
    <dxf>
      <border>
        <top style="thin">
          <color theme="5" tint="0.79998168889431442"/>
        </top>
        <bottom style="thin">
          <color theme="5" tint="0.79998168889431442"/>
        </bottom>
      </border>
    </dxf>
    <dxf>
      <font>
        <b/>
        <i/>
      </font>
      <fill>
        <patternFill>
          <fgColor theme="3" tint="0.79998168889431442"/>
          <bgColor theme="3" tint="0.79998168889431442"/>
        </patternFill>
      </fill>
      <border>
        <bottom style="thick">
          <color rgb="FF44546A"/>
        </bottom>
      </border>
    </dxf>
    <dxf>
      <font>
        <b/>
        <i val="0"/>
      </font>
      <fill>
        <patternFill patternType="solid">
          <fgColor theme="0"/>
          <bgColor theme="0"/>
        </patternFill>
      </fill>
      <border>
        <bottom style="thick">
          <color theme="3"/>
        </bottom>
      </border>
    </dxf>
    <dxf>
      <font>
        <b/>
        <i val="0"/>
        <color theme="0"/>
      </font>
      <fill>
        <patternFill patternType="solid">
          <fgColor theme="3"/>
          <bgColor theme="3"/>
        </patternFill>
      </fill>
      <border>
        <top style="thin">
          <color rgb="FF425166"/>
        </top>
        <bottom style="thin">
          <color rgb="FF425166"/>
        </bottom>
        <horizontal style="thin">
          <color rgb="FF425166"/>
        </horizontal>
      </border>
    </dxf>
    <dxf>
      <border>
        <bottom style="thin">
          <color theme="5" tint="0.59999389629810485"/>
        </bottom>
      </border>
    </dxf>
    <dxf>
      <font>
        <b/>
        <color theme="1"/>
      </font>
      <fill>
        <patternFill patternType="solid">
          <fgColor theme="0" tint="-0.14999847407452621"/>
          <bgColor theme="0" tint="-0.14999847407452621"/>
        </patternFill>
      </fill>
    </dxf>
    <dxf>
      <font>
        <b/>
        <i val="0"/>
        <color theme="0"/>
      </font>
      <fill>
        <patternFill patternType="solid">
          <fgColor theme="3"/>
          <bgColor rgb="FF44546A"/>
        </patternFill>
      </fill>
    </dxf>
    <dxf>
      <font>
        <b/>
        <color theme="0"/>
      </font>
    </dxf>
    <dxf>
      <border>
        <left style="thin">
          <color theme="5" tint="-0.249977111117893"/>
        </left>
        <right style="thin">
          <color theme="5" tint="-0.249977111117893"/>
        </right>
      </border>
    </dxf>
    <dxf>
      <border>
        <top style="thin">
          <color theme="5" tint="-0.249977111117893"/>
        </top>
        <bottom style="thin">
          <color theme="5" tint="-0.249977111117893"/>
        </bottom>
        <horizontal style="thin">
          <color theme="5" tint="-0.249977111117893"/>
        </horizontal>
      </border>
    </dxf>
    <dxf>
      <font>
        <b/>
        <color theme="1"/>
      </font>
      <border>
        <top style="double">
          <color theme="5" tint="-0.249977111117893"/>
        </top>
      </border>
    </dxf>
    <dxf>
      <font>
        <b/>
        <i val="0"/>
        <color auto="1"/>
      </font>
      <fill>
        <patternFill patternType="solid">
          <fgColor theme="0"/>
          <bgColor theme="0"/>
        </patternFill>
      </fill>
      <border>
        <horizontal style="thin">
          <color theme="5" tint="-0.249977111117893"/>
        </horizontal>
      </border>
    </dxf>
    <dxf>
      <font>
        <color theme="1"/>
      </font>
      <border>
        <top style="thin">
          <color theme="3"/>
        </top>
        <bottom style="thin">
          <color theme="3"/>
        </bottom>
        <horizontal style="thin">
          <color theme="3"/>
        </horizontal>
      </border>
    </dxf>
    <dxf>
      <border>
        <top style="thin">
          <color theme="8"/>
        </top>
        <bottom style="thin">
          <color theme="8"/>
        </bottom>
      </border>
    </dxf>
    <dxf>
      <border>
        <top style="thin">
          <color theme="8"/>
        </top>
        <bottom style="thin">
          <color theme="8"/>
        </bottom>
      </border>
    </dxf>
    <dxf>
      <font>
        <b/>
        <color theme="8"/>
      </font>
    </dxf>
    <dxf>
      <font>
        <b/>
        <color theme="1"/>
      </font>
      <fill>
        <patternFill>
          <fgColor theme="4" tint="0.79998168889431442"/>
          <bgColor theme="4" tint="0.79998168889431442"/>
        </patternFill>
      </fill>
    </dxf>
    <dxf>
      <font>
        <b/>
        <color theme="8"/>
      </font>
    </dxf>
    <dxf>
      <font>
        <b/>
        <color theme="1"/>
      </font>
    </dxf>
    <dxf>
      <fill>
        <patternFill patternType="solid">
          <fgColor theme="8" tint="0.79998168889431442"/>
          <bgColor theme="8" tint="0.79998168889431442"/>
        </patternFill>
      </fill>
      <border>
        <left style="thin">
          <color theme="8" tint="0.59999389629810485"/>
        </left>
        <right style="thin">
          <color theme="8" tint="0.59999389629810485"/>
        </right>
        <top style="thin">
          <color theme="8" tint="0.59999389629810485"/>
        </top>
        <bottom style="thin">
          <color theme="8" tint="0.59999389629810485"/>
        </bottom>
        <vertical style="thin">
          <color theme="8" tint="0.59999389629810485"/>
        </vertical>
        <horizontal style="thin">
          <color theme="8" tint="0.59999389629810485"/>
        </horizontal>
      </border>
    </dxf>
    <dxf>
      <fill>
        <patternFill patternType="solid">
          <fgColor theme="3" tint="0.79998168889431442"/>
          <bgColor theme="3" tint="0.79998168889431442"/>
        </patternFill>
      </fill>
      <border>
        <top style="thin">
          <color theme="8" tint="0.59999389629810485"/>
        </top>
        <bottom style="thin">
          <color theme="8" tint="0.59999389629810485"/>
        </bottom>
      </border>
    </dxf>
    <dxf>
      <font>
        <b/>
        <color theme="1"/>
      </font>
      <fill>
        <patternFill patternType="solid">
          <fgColor theme="0"/>
          <bgColor theme="0"/>
        </patternFill>
      </fill>
      <border>
        <top style="thin">
          <color theme="8"/>
        </top>
        <bottom style="thin">
          <color theme="8"/>
        </bottom>
      </border>
    </dxf>
    <dxf>
      <font>
        <b/>
        <color theme="1"/>
      </font>
      <border>
        <top style="thin">
          <color theme="8"/>
        </top>
        <bottom style="thin">
          <color theme="8"/>
        </bottom>
      </border>
    </dxf>
    <dxf>
      <font>
        <color theme="1"/>
      </font>
      <border>
        <left style="thick">
          <color rgb="FF6C8592"/>
        </left>
        <right style="thick">
          <color rgb="FF6C8592"/>
        </right>
        <top style="thick">
          <color rgb="FF6C8592"/>
        </top>
        <bottom style="thick">
          <color rgb="FF6C8592"/>
        </bottom>
        <horizontal style="thin">
          <color theme="8" tint="0.79998168889431442"/>
        </horizontal>
      </border>
    </dxf>
    <dxf>
      <border>
        <top style="thin">
          <color theme="6"/>
        </top>
        <bottom style="thin">
          <color theme="6"/>
        </bottom>
      </border>
    </dxf>
    <dxf>
      <border>
        <top style="thin">
          <color theme="6"/>
        </top>
        <bottom style="thin">
          <color theme="6"/>
        </bottom>
      </border>
    </dxf>
    <dxf>
      <font>
        <b/>
        <color theme="6"/>
      </font>
    </dxf>
    <dxf>
      <font>
        <b/>
        <color theme="1"/>
      </font>
    </dxf>
    <dxf>
      <font>
        <b/>
        <color theme="6"/>
      </font>
    </dxf>
    <dxf>
      <font>
        <b/>
        <color theme="1"/>
      </font>
    </dxf>
    <dxf>
      <fill>
        <patternFill patternType="solid">
          <fgColor theme="6" tint="0.79998168889431442"/>
          <bgColor theme="6" tint="0.79998168889431442"/>
        </patternFill>
      </fill>
      <border>
        <left style="thin">
          <color theme="6" tint="0.59999389629810485"/>
        </left>
        <right style="thin">
          <color theme="6" tint="0.59999389629810485"/>
        </right>
        <top style="thin">
          <color theme="6" tint="0.59999389629810485"/>
        </top>
        <bottom style="thin">
          <color theme="6" tint="0.59999389629810485"/>
        </bottom>
        <vertical style="thin">
          <color theme="6" tint="0.59999389629810485"/>
        </vertical>
        <horizontal style="thin">
          <color theme="6" tint="0.59999389629810485"/>
        </horizontal>
      </border>
    </dxf>
    <dxf>
      <fill>
        <patternFill patternType="solid">
          <fgColor rgb="FFE6EBF6"/>
          <bgColor rgb="FFE6EBF6"/>
        </patternFill>
      </fill>
      <border>
        <top style="thin">
          <color theme="6" tint="0.59999389629810485"/>
        </top>
        <bottom style="thin">
          <color theme="6" tint="0.59999389629810485"/>
        </bottom>
      </border>
    </dxf>
    <dxf>
      <font>
        <b/>
        <color theme="1"/>
      </font>
      <fill>
        <patternFill patternType="solid">
          <fgColor theme="0"/>
          <bgColor theme="0"/>
        </patternFill>
      </fill>
      <border>
        <top style="thin">
          <color theme="6"/>
        </top>
        <bottom style="thin">
          <color theme="6"/>
        </bottom>
      </border>
    </dxf>
    <dxf>
      <font>
        <b/>
        <color theme="1"/>
      </font>
      <border>
        <top style="thin">
          <color theme="6"/>
        </top>
        <bottom style="thin">
          <color theme="6"/>
        </bottom>
      </border>
    </dxf>
    <dxf>
      <font>
        <color theme="1"/>
      </font>
      <border>
        <left style="thick">
          <color rgb="FF3D6AA1"/>
        </left>
        <right style="thick">
          <color rgb="FF3D6AA1"/>
        </right>
        <top style="thick">
          <color rgb="FF3D6AA1"/>
        </top>
        <bottom style="thick">
          <color rgb="FF3D6AA1"/>
        </bottom>
        <horizontal style="thin">
          <color theme="6" tint="0.79998168889431442"/>
        </horizontal>
      </border>
    </dxf>
  </dxfs>
  <tableStyles count="7" defaultTableStyle="TableStyleMedium2" defaultPivotStyle="PivotStyleMedium9">
    <tableStyle name="PivotStyleLight4 2 2" table="0" count="11" xr9:uid="{68E962AC-93E4-433D-8798-2447BF16C96D}">
      <tableStyleElement type="wholeTable" dxfId="2153"/>
      <tableStyleElement type="headerRow" dxfId="2152"/>
      <tableStyleElement type="totalRow" dxfId="2151"/>
      <tableStyleElement type="firstRowStripe" dxfId="2150"/>
      <tableStyleElement type="firstColumnStripe" dxfId="2149"/>
      <tableStyleElement type="firstSubtotalRow" dxfId="2148"/>
      <tableStyleElement type="secondSubtotalRow" dxfId="2147"/>
      <tableStyleElement type="firstRowSubheading" dxfId="2146"/>
      <tableStyleElement type="secondRowSubheading" dxfId="2145"/>
      <tableStyleElement type="pageFieldLabels" dxfId="2144"/>
      <tableStyleElement type="pageFieldValues" dxfId="2143"/>
    </tableStyle>
    <tableStyle name="PivotStyleLight6 2" table="0" count="11" xr9:uid="{6EFFC235-3ED5-40E7-A5F1-7AC71020B72B}">
      <tableStyleElement type="wholeTable" dxfId="2142"/>
      <tableStyleElement type="headerRow" dxfId="2141"/>
      <tableStyleElement type="totalRow" dxfId="2140"/>
      <tableStyleElement type="firstRowStripe" dxfId="2139"/>
      <tableStyleElement type="firstColumnStripe" dxfId="2138"/>
      <tableStyleElement type="firstSubtotalRow" dxfId="2137"/>
      <tableStyleElement type="secondSubtotalRow" dxfId="2136"/>
      <tableStyleElement type="firstRowSubheading" dxfId="2135"/>
      <tableStyleElement type="secondRowSubheading" dxfId="2134"/>
      <tableStyleElement type="pageFieldLabels" dxfId="2133"/>
      <tableStyleElement type="pageFieldValues" dxfId="2132"/>
    </tableStyle>
    <tableStyle name="PivotStyleMedium3 2" table="0" count="14" xr9:uid="{0F847B3E-6C74-4919-BB9D-6C1A13A5CF27}">
      <tableStyleElement type="wholeTable" dxfId="2131"/>
      <tableStyleElement type="headerRow" dxfId="2130"/>
      <tableStyleElement type="totalRow" dxfId="2129"/>
      <tableStyleElement type="firstRowStripe" dxfId="2128"/>
      <tableStyleElement type="firstColumnStripe" dxfId="2127"/>
      <tableStyleElement type="firstHeaderCell" dxfId="2126"/>
      <tableStyleElement type="firstSubtotalRow" dxfId="2125"/>
      <tableStyleElement type="secondSubtotalRow" dxfId="2124"/>
      <tableStyleElement type="firstColumnSubheading" dxfId="2123"/>
      <tableStyleElement type="firstRowSubheading" dxfId="2122"/>
      <tableStyleElement type="secondRowSubheading" dxfId="2121"/>
      <tableStyleElement type="thirdRowSubheading" dxfId="2120"/>
      <tableStyleElement type="pageFieldLabels" dxfId="2119"/>
      <tableStyleElement type="pageFieldValues" dxfId="2118"/>
    </tableStyle>
    <tableStyle name="SlicerStyleDark1 2" pivot="0" table="0" count="10" xr9:uid="{67A48841-FF3C-47F6-AE4F-C1368A0DDD11}">
      <tableStyleElement type="wholeTable" dxfId="2117"/>
      <tableStyleElement type="headerRow" dxfId="2116"/>
    </tableStyle>
    <tableStyle name="SlicerStyleDark5 2" pivot="0" table="0" count="10" xr9:uid="{1AE5A0C1-BDF4-4044-A747-CF665D506D39}">
      <tableStyleElement type="wholeTable" dxfId="2115"/>
      <tableStyleElement type="headerRow" dxfId="2114"/>
    </tableStyle>
    <tableStyle name="TableStyleLight11 2" pivot="0" count="9" xr9:uid="{05273367-7AC1-4270-B9A7-2759BB2B0A18}">
      <tableStyleElement type="wholeTable" dxfId="2113"/>
      <tableStyleElement type="headerRow" dxfId="2112"/>
      <tableStyleElement type="totalRow" dxfId="2111"/>
      <tableStyleElement type="firstColumn" dxfId="2110"/>
      <tableStyleElement type="lastColumn" dxfId="2109"/>
      <tableStyleElement type="firstRowStripe" dxfId="2108"/>
      <tableStyleElement type="secondRowStripe" dxfId="2107"/>
      <tableStyleElement type="firstColumnStripe" dxfId="2106"/>
      <tableStyleElement type="secondColumnStripe" dxfId="2105"/>
    </tableStyle>
    <tableStyle name="TableStyleMedium4 2" pivot="0" count="7" xr9:uid="{6A87AE2B-B1B9-49EB-B5DA-BC2680B2ECD9}">
      <tableStyleElement type="wholeTable" dxfId="2104"/>
      <tableStyleElement type="headerRow" dxfId="2103"/>
      <tableStyleElement type="totalRow" dxfId="2102"/>
      <tableStyleElement type="firstColumn" dxfId="2101"/>
      <tableStyleElement type="lastColumn" dxfId="2100"/>
      <tableStyleElement type="firstRowStripe" dxfId="2099"/>
      <tableStyleElement type="firstColumnStripe" dxfId="2098"/>
    </tableStyle>
  </tableStyles>
  <colors>
    <mruColors>
      <color rgb="FF44546A"/>
      <color rgb="FFD6DCE4"/>
      <color rgb="FFE0EDF8"/>
      <color rgb="FF425166"/>
      <color rgb="FF546782"/>
      <color rgb="FF6C8592"/>
    </mruColors>
  </colors>
  <extLst>
    <ext xmlns:x14="http://schemas.microsoft.com/office/spreadsheetml/2009/9/main" uri="{46F421CA-312F-682f-3DD2-61675219B42D}">
      <x14:dxfs count="16">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8" tint="-0.249977111117893"/>
          </font>
          <fill>
            <patternFill patternType="solid">
              <fgColor theme="8" tint="0.59999389629810485"/>
              <bgColor theme="8" tint="0.59999389629810485"/>
            </patternFill>
          </fill>
          <border>
            <left style="thin">
              <color theme="8" tint="0.59999389629810485"/>
            </left>
            <right style="thin">
              <color theme="8" tint="0.59999389629810485"/>
            </right>
            <top style="thin">
              <color theme="8" tint="0.59999389629810485"/>
            </top>
            <bottom style="thin">
              <color theme="8" tint="0.59999389629810485"/>
            </bottom>
            <vertical/>
            <horizontal/>
          </border>
        </dxf>
        <dxf>
          <font>
            <color theme="0"/>
          </font>
          <fill>
            <patternFill patternType="solid">
              <fgColor rgb="FF2D72B1"/>
              <bgColor theme="8" tint="-0.499984740745262"/>
            </patternFill>
          </fill>
          <border>
            <left style="thin">
              <color theme="8"/>
            </left>
            <right style="thin">
              <color theme="8"/>
            </right>
            <top style="thin">
              <color theme="8"/>
            </top>
            <bottom style="thin">
              <color theme="8"/>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4" tint="-0.249977111117893"/>
          </font>
          <fill>
            <patternFill patternType="solid">
              <fgColor theme="4" tint="0.59999389629810485"/>
              <bgColor theme="4" tint="0.59999389629810485"/>
            </patternFill>
          </fill>
          <border>
            <left style="thin">
              <color theme="4" tint="0.59999389629810485"/>
            </left>
            <right style="thin">
              <color theme="4" tint="0.59999389629810485"/>
            </right>
            <top style="thin">
              <color theme="4" tint="0.59999389629810485"/>
            </top>
            <bottom style="thin">
              <color theme="4" tint="0.59999389629810485"/>
            </bottom>
            <vertical/>
            <horizontal/>
          </border>
        </dxf>
        <dxf>
          <font>
            <color theme="0"/>
          </font>
          <fill>
            <patternFill patternType="solid">
              <fgColor theme="4"/>
              <bgColor rgb="FF546782"/>
            </patternFill>
          </fill>
          <border>
            <left style="thin">
              <color theme="4"/>
            </left>
            <right style="thin">
              <color theme="4"/>
            </right>
            <top style="thin">
              <color theme="4"/>
            </top>
            <bottom style="thin">
              <color theme="4"/>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SlicerStyleLight1">
        <x14:slicerStyle name="SlicerStyleDark1 2">
          <x14:slicerStyleElements>
            <x14:slicerStyleElement type="unselectedItemWithData" dxfId="15"/>
            <x14:slicerStyleElement type="unselectedItemWithNoData" dxfId="14"/>
            <x14:slicerStyleElement type="selectedItemWithData" dxfId="13"/>
            <x14:slicerStyleElement type="selectedItemWithNoData" dxfId="12"/>
            <x14:slicerStyleElement type="hoveredUnselectedItemWithData" dxfId="11"/>
            <x14:slicerStyleElement type="hoveredSelectedItemWithData" dxfId="10"/>
            <x14:slicerStyleElement type="hoveredUnselectedItemWithNoData" dxfId="9"/>
            <x14:slicerStyleElement type="hoveredSelectedItemWithNoData" dxfId="8"/>
          </x14:slicerStyleElements>
        </x14:slicerStyle>
        <x14:slicerStyle name="SlicerStyleDark5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1.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microsoft.com/office/2007/relationships/slicerCache" Target="slicerCaches/slicerCache4.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microsoft.com/office/2007/relationships/slicerCache" Target="slicerCaches/slicerCache3.xml"/><Relationship Id="rId5" Type="http://schemas.openxmlformats.org/officeDocument/2006/relationships/worksheet" Target="worksheets/sheet5.xml"/><Relationship Id="rId15" Type="http://schemas.openxmlformats.org/officeDocument/2006/relationships/sharedStrings" Target="sharedStrings.xml"/><Relationship Id="rId10" Type="http://schemas.microsoft.com/office/2007/relationships/slicerCache" Target="slicerCaches/slicerCache2.xml"/><Relationship Id="rId19" Type="http://schemas.openxmlformats.org/officeDocument/2006/relationships/customXml" Target="../customXml/item3.xml"/><Relationship Id="rId4" Type="http://schemas.openxmlformats.org/officeDocument/2006/relationships/worksheet" Target="worksheets/sheet4.xml"/><Relationship Id="rId9" Type="http://schemas.microsoft.com/office/2007/relationships/slicerCache" Target="slicerCaches/slicerCache1.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[Year End GF Balances Summary 2019-2026.xlsx]GF Trends Chart!PivotTable3</c:name>
    <c:fmtId val="0"/>
  </c:pivotSource>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600" b="1"/>
              <a:t>General Fund Trends</a:t>
            </a:r>
          </a:p>
          <a:p>
            <a:pPr>
              <a:defRPr/>
            </a:pPr>
            <a:r>
              <a:rPr lang="en-US" i="1"/>
              <a:t>Dollars in Millions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2"/>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3"/>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4"/>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5"/>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6"/>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8"/>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9"/>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0"/>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1"/>
        <c:spPr>
          <a:solidFill>
            <a:schemeClr val="accent1"/>
          </a:solidFill>
          <a:ln w="28575" cap="rnd">
            <a:solidFill>
              <a:schemeClr val="accent1"/>
            </a:solidFill>
            <a:round/>
          </a:ln>
          <a:effectLst/>
        </c:spPr>
        <c:marker>
          <c:symbol val="none"/>
        </c:marker>
        <c:dLbl>
          <c:idx val="0"/>
          <c:showLegendKey val="0"/>
          <c:showVal val="0"/>
          <c:showCatName val="0"/>
          <c:showSerName val="0"/>
          <c:showPercent val="0"/>
          <c:showBubbleSize val="0"/>
          <c:extLst>
            <c:ext xmlns:c15="http://schemas.microsoft.com/office/drawing/2012/chart" uri="{CE6537A1-D6FC-4f65-9D91-7224C49458BB}"/>
          </c:extLst>
        </c:dLbl>
      </c:pivotFmt>
      <c:pivotFmt>
        <c:idx val="12"/>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3"/>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4"/>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5"/>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6"/>
        <c:spPr>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
        <c:idx val="17"/>
        <c:spPr>
          <a:solidFill>
            <a:schemeClr val="accent1"/>
          </a:solidFill>
          <a:ln w="28575" cap="rnd">
            <a:solidFill>
              <a:schemeClr val="accent1"/>
            </a:solidFill>
            <a:round/>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extLst>
            <c:ext xmlns:c15="http://schemas.microsoft.com/office/drawing/2012/chart" uri="{CE6537A1-D6FC-4f65-9D91-7224C49458BB}"/>
          </c:extLst>
        </c:dLbl>
      </c:pivotFmt>
    </c:pivotFmts>
    <c:plotArea>
      <c:layout>
        <c:manualLayout>
          <c:layoutTarget val="inner"/>
          <c:xMode val="edge"/>
          <c:yMode val="edge"/>
          <c:x val="9.8421783599919946E-2"/>
          <c:y val="0.14249775462035053"/>
          <c:w val="0.87883878864917686"/>
          <c:h val="0.75010279965004378"/>
        </c:manualLayout>
      </c:layout>
      <c:lineChart>
        <c:grouping val="standard"/>
        <c:varyColors val="0"/>
        <c:ser>
          <c:idx val="0"/>
          <c:order val="0"/>
          <c:tx>
            <c:strRef>
              <c:f>'GF Trends Chart'!$C$31</c:f>
              <c:strCache>
                <c:ptCount val="1"/>
                <c:pt idx="0">
                  <c:v>Appropriation</c:v>
                </c:pt>
              </c:strCache>
            </c:strRef>
          </c:tx>
          <c:spPr>
            <a:ln w="28575" cap="rnd">
              <a:solidFill>
                <a:schemeClr val="accent1"/>
              </a:solidFill>
              <a:round/>
            </a:ln>
            <a:effectLst/>
          </c:spPr>
          <c:marker>
            <c:symbol val="none"/>
          </c:marker>
          <c:cat>
            <c:strRef>
              <c:f>'GF Trends Chart'!$B$32:$B$39</c:f>
              <c:strCache>
                <c:ptCount val="8"/>
                <c:pt idx="0">
                  <c:v>FY 2019</c:v>
                </c:pt>
                <c:pt idx="1">
                  <c:v>FY 2020</c:v>
                </c:pt>
                <c:pt idx="2">
                  <c:v>FY 2021</c:v>
                </c:pt>
                <c:pt idx="3">
                  <c:v>FY 2022</c:v>
                </c:pt>
                <c:pt idx="4">
                  <c:v>FY 2023</c:v>
                </c:pt>
                <c:pt idx="5">
                  <c:v>FY 2024</c:v>
                </c:pt>
                <c:pt idx="6">
                  <c:v>FY 2025</c:v>
                </c:pt>
                <c:pt idx="7">
                  <c:v>FY 2026</c:v>
                </c:pt>
              </c:strCache>
            </c:strRef>
          </c:cat>
          <c:val>
            <c:numRef>
              <c:f>'GF Trends Chart'!$C$32:$C$39</c:f>
              <c:numCache>
                <c:formatCode>"$"#,##0_);[Red]\("$"#,##0\)</c:formatCode>
                <c:ptCount val="8"/>
                <c:pt idx="0">
                  <c:v>19380346815.170002</c:v>
                </c:pt>
                <c:pt idx="1">
                  <c:v>20011995627.459999</c:v>
                </c:pt>
                <c:pt idx="2">
                  <c:v>20438628939.649994</c:v>
                </c:pt>
                <c:pt idx="3">
                  <c:v>22468564964.230011</c:v>
                </c:pt>
                <c:pt idx="4">
                  <c:v>25887148008.940002</c:v>
                </c:pt>
                <c:pt idx="5">
                  <c:v>26598776075.839996</c:v>
                </c:pt>
                <c:pt idx="6">
                  <c:v>31144655346.579998</c:v>
                </c:pt>
                <c:pt idx="7">
                  <c:v>31411527923.630005</c:v>
                </c:pt>
              </c:numCache>
            </c:numRef>
          </c:val>
          <c:smooth val="0"/>
          <c:extLst>
            <c:ext xmlns:c16="http://schemas.microsoft.com/office/drawing/2014/chart" uri="{C3380CC4-5D6E-409C-BE32-E72D297353CC}">
              <c16:uniqueId val="{00000000-9EDB-40FD-AA7B-72FAE45910F2}"/>
            </c:ext>
          </c:extLst>
        </c:ser>
        <c:ser>
          <c:idx val="1"/>
          <c:order val="1"/>
          <c:tx>
            <c:strRef>
              <c:f>'GF Trends Chart'!$D$31</c:f>
              <c:strCache>
                <c:ptCount val="1"/>
                <c:pt idx="0">
                  <c:v>Expended</c:v>
                </c:pt>
              </c:strCache>
            </c:strRef>
          </c:tx>
          <c:spPr>
            <a:ln w="28575" cap="rnd">
              <a:solidFill>
                <a:schemeClr val="accent2"/>
              </a:solidFill>
              <a:round/>
            </a:ln>
            <a:effectLst/>
          </c:spPr>
          <c:marker>
            <c:symbol val="none"/>
          </c:marker>
          <c:cat>
            <c:strRef>
              <c:f>'GF Trends Chart'!$B$32:$B$39</c:f>
              <c:strCache>
                <c:ptCount val="8"/>
                <c:pt idx="0">
                  <c:v>FY 2019</c:v>
                </c:pt>
                <c:pt idx="1">
                  <c:v>FY 2020</c:v>
                </c:pt>
                <c:pt idx="2">
                  <c:v>FY 2021</c:v>
                </c:pt>
                <c:pt idx="3">
                  <c:v>FY 2022</c:v>
                </c:pt>
                <c:pt idx="4">
                  <c:v>FY 2023</c:v>
                </c:pt>
                <c:pt idx="5">
                  <c:v>FY 2024</c:v>
                </c:pt>
                <c:pt idx="6">
                  <c:v>FY 2025</c:v>
                </c:pt>
                <c:pt idx="7">
                  <c:v>FY 2026</c:v>
                </c:pt>
              </c:strCache>
            </c:strRef>
          </c:cat>
          <c:val>
            <c:numRef>
              <c:f>'GF Trends Chart'!$D$32:$D$39</c:f>
              <c:numCache>
                <c:formatCode>"$"#,##0_);[Red]\("$"#,##0\)</c:formatCode>
                <c:ptCount val="8"/>
                <c:pt idx="0">
                  <c:v>19168493679.259998</c:v>
                </c:pt>
                <c:pt idx="1">
                  <c:v>19263197026.140007</c:v>
                </c:pt>
                <c:pt idx="2">
                  <c:v>19764997467.530006</c:v>
                </c:pt>
                <c:pt idx="3">
                  <c:v>21448623677.799995</c:v>
                </c:pt>
                <c:pt idx="4">
                  <c:v>24444914262.21999</c:v>
                </c:pt>
                <c:pt idx="5">
                  <c:v>25395920518.129997</c:v>
                </c:pt>
                <c:pt idx="6">
                  <c:v>28365575445.850002</c:v>
                </c:pt>
                <c:pt idx="7">
                  <c:v>29842821595.020023</c:v>
                </c:pt>
              </c:numCache>
            </c:numRef>
          </c:val>
          <c:smooth val="0"/>
          <c:extLst>
            <c:ext xmlns:c16="http://schemas.microsoft.com/office/drawing/2014/chart" uri="{C3380CC4-5D6E-409C-BE32-E72D297353CC}">
              <c16:uniqueId val="{00000005-A7D7-491A-8692-B6E606C17338}"/>
            </c:ext>
          </c:extLst>
        </c:ser>
        <c:ser>
          <c:idx val="2"/>
          <c:order val="2"/>
          <c:tx>
            <c:strRef>
              <c:f>'GF Trends Chart'!$E$31</c:f>
              <c:strCache>
                <c:ptCount val="1"/>
                <c:pt idx="0">
                  <c:v>Unexpended</c:v>
                </c:pt>
              </c:strCache>
            </c:strRef>
          </c:tx>
          <c:spPr>
            <a:ln w="28575" cap="rnd">
              <a:solidFill>
                <a:schemeClr val="accent3"/>
              </a:solidFill>
              <a:round/>
            </a:ln>
            <a:effectLst/>
          </c:spPr>
          <c:marker>
            <c:symbol val="none"/>
          </c:marker>
          <c:cat>
            <c:strRef>
              <c:f>'GF Trends Chart'!$B$32:$B$39</c:f>
              <c:strCache>
                <c:ptCount val="8"/>
                <c:pt idx="0">
                  <c:v>FY 2019</c:v>
                </c:pt>
                <c:pt idx="1">
                  <c:v>FY 2020</c:v>
                </c:pt>
                <c:pt idx="2">
                  <c:v>FY 2021</c:v>
                </c:pt>
                <c:pt idx="3">
                  <c:v>FY 2022</c:v>
                </c:pt>
                <c:pt idx="4">
                  <c:v>FY 2023</c:v>
                </c:pt>
                <c:pt idx="5">
                  <c:v>FY 2024</c:v>
                </c:pt>
                <c:pt idx="6">
                  <c:v>FY 2025</c:v>
                </c:pt>
                <c:pt idx="7">
                  <c:v>FY 2026</c:v>
                </c:pt>
              </c:strCache>
            </c:strRef>
          </c:cat>
          <c:val>
            <c:numRef>
              <c:f>'GF Trends Chart'!$E$32:$E$39</c:f>
              <c:numCache>
                <c:formatCode>"$"#,##0_);[Red]\("$"#,##0\)</c:formatCode>
                <c:ptCount val="8"/>
                <c:pt idx="0">
                  <c:v>211853135.90999997</c:v>
                </c:pt>
                <c:pt idx="1">
                  <c:v>748798601.08999968</c:v>
                </c:pt>
                <c:pt idx="2">
                  <c:v>673631472.12000048</c:v>
                </c:pt>
                <c:pt idx="3">
                  <c:v>1019941286.4300001</c:v>
                </c:pt>
                <c:pt idx="4">
                  <c:v>1442233746.7200005</c:v>
                </c:pt>
                <c:pt idx="5">
                  <c:v>1202855557.7099998</c:v>
                </c:pt>
                <c:pt idx="6">
                  <c:v>2779079900.7300005</c:v>
                </c:pt>
                <c:pt idx="7">
                  <c:v>1568706328.6099999</c:v>
                </c:pt>
              </c:numCache>
            </c:numRef>
          </c:val>
          <c:smooth val="0"/>
          <c:extLst>
            <c:ext xmlns:c16="http://schemas.microsoft.com/office/drawing/2014/chart" uri="{C3380CC4-5D6E-409C-BE32-E72D297353CC}">
              <c16:uniqueId val="{00000006-A7D7-491A-8692-B6E606C17338}"/>
            </c:ext>
          </c:extLst>
        </c:ser>
        <c:ser>
          <c:idx val="3"/>
          <c:order val="3"/>
          <c:tx>
            <c:strRef>
              <c:f>'GF Trends Chart'!$F$31</c:f>
              <c:strCache>
                <c:ptCount val="1"/>
                <c:pt idx="0">
                  <c:v>Mandated Balance</c:v>
                </c:pt>
              </c:strCache>
            </c:strRef>
          </c:tx>
          <c:spPr>
            <a:ln w="28575" cap="rnd">
              <a:solidFill>
                <a:schemeClr val="accent4"/>
              </a:solidFill>
              <a:round/>
            </a:ln>
            <a:effectLst/>
          </c:spPr>
          <c:marker>
            <c:symbol val="none"/>
          </c:marker>
          <c:cat>
            <c:strRef>
              <c:f>'GF Trends Chart'!$B$32:$B$39</c:f>
              <c:strCache>
                <c:ptCount val="8"/>
                <c:pt idx="0">
                  <c:v>FY 2019</c:v>
                </c:pt>
                <c:pt idx="1">
                  <c:v>FY 2020</c:v>
                </c:pt>
                <c:pt idx="2">
                  <c:v>FY 2021</c:v>
                </c:pt>
                <c:pt idx="3">
                  <c:v>FY 2022</c:v>
                </c:pt>
                <c:pt idx="4">
                  <c:v>FY 2023</c:v>
                </c:pt>
                <c:pt idx="5">
                  <c:v>FY 2024</c:v>
                </c:pt>
                <c:pt idx="6">
                  <c:v>FY 2025</c:v>
                </c:pt>
                <c:pt idx="7">
                  <c:v>FY 2026</c:v>
                </c:pt>
              </c:strCache>
            </c:strRef>
          </c:cat>
          <c:val>
            <c:numRef>
              <c:f>'GF Trends Chart'!$F$32:$F$39</c:f>
              <c:numCache>
                <c:formatCode>"$"#,##0_);[Red]\("$"#,##0\)</c:formatCode>
                <c:ptCount val="8"/>
                <c:pt idx="0">
                  <c:v>67853633.090000004</c:v>
                </c:pt>
                <c:pt idx="1">
                  <c:v>193751591.81</c:v>
                </c:pt>
                <c:pt idx="2">
                  <c:v>286470083.25</c:v>
                </c:pt>
                <c:pt idx="3">
                  <c:v>597041405.77999997</c:v>
                </c:pt>
                <c:pt idx="4">
                  <c:v>499026170.75999987</c:v>
                </c:pt>
                <c:pt idx="5">
                  <c:v>820184294.7700001</c:v>
                </c:pt>
                <c:pt idx="6">
                  <c:v>1407874450.1499999</c:v>
                </c:pt>
                <c:pt idx="7">
                  <c:v>1092056404.6600001</c:v>
                </c:pt>
              </c:numCache>
            </c:numRef>
          </c:val>
          <c:smooth val="0"/>
          <c:extLst>
            <c:ext xmlns:c16="http://schemas.microsoft.com/office/drawing/2014/chart" uri="{C3380CC4-5D6E-409C-BE32-E72D297353CC}">
              <c16:uniqueId val="{00000009-A7D7-491A-8692-B6E606C17338}"/>
            </c:ext>
          </c:extLst>
        </c:ser>
        <c:ser>
          <c:idx val="4"/>
          <c:order val="4"/>
          <c:tx>
            <c:strRef>
              <c:f>'GF Trends Chart'!$G$31</c:f>
              <c:strCache>
                <c:ptCount val="1"/>
                <c:pt idx="0">
                  <c:v>Discretionary Balance</c:v>
                </c:pt>
              </c:strCache>
            </c:strRef>
          </c:tx>
          <c:spPr>
            <a:ln w="28575" cap="rnd">
              <a:solidFill>
                <a:schemeClr val="accent5"/>
              </a:solidFill>
              <a:round/>
            </a:ln>
            <a:effectLst/>
          </c:spPr>
          <c:marker>
            <c:symbol val="none"/>
          </c:marker>
          <c:cat>
            <c:strRef>
              <c:f>'GF Trends Chart'!$B$32:$B$39</c:f>
              <c:strCache>
                <c:ptCount val="8"/>
                <c:pt idx="0">
                  <c:v>FY 2019</c:v>
                </c:pt>
                <c:pt idx="1">
                  <c:v>FY 2020</c:v>
                </c:pt>
                <c:pt idx="2">
                  <c:v>FY 2021</c:v>
                </c:pt>
                <c:pt idx="3">
                  <c:v>FY 2022</c:v>
                </c:pt>
                <c:pt idx="4">
                  <c:v>FY 2023</c:v>
                </c:pt>
                <c:pt idx="5">
                  <c:v>FY 2024</c:v>
                </c:pt>
                <c:pt idx="6">
                  <c:v>FY 2025</c:v>
                </c:pt>
                <c:pt idx="7">
                  <c:v>FY 2026</c:v>
                </c:pt>
              </c:strCache>
            </c:strRef>
          </c:cat>
          <c:val>
            <c:numRef>
              <c:f>'GF Trends Chart'!$G$32:$G$39</c:f>
              <c:numCache>
                <c:formatCode>"$"#,##0_);[Red]\("$"#,##0\)</c:formatCode>
                <c:ptCount val="8"/>
                <c:pt idx="0">
                  <c:v>143999502.81999999</c:v>
                </c:pt>
                <c:pt idx="1">
                  <c:v>555047009.27999997</c:v>
                </c:pt>
                <c:pt idx="2">
                  <c:v>387161388.87000012</c:v>
                </c:pt>
                <c:pt idx="3">
                  <c:v>422899880.65000021</c:v>
                </c:pt>
                <c:pt idx="4">
                  <c:v>943207575.96000004</c:v>
                </c:pt>
                <c:pt idx="5">
                  <c:v>382671262.94</c:v>
                </c:pt>
                <c:pt idx="6">
                  <c:v>1371205450.5800002</c:v>
                </c:pt>
                <c:pt idx="7">
                  <c:v>476649923.94999999</c:v>
                </c:pt>
              </c:numCache>
            </c:numRef>
          </c:val>
          <c:smooth val="0"/>
          <c:extLst>
            <c:ext xmlns:c16="http://schemas.microsoft.com/office/drawing/2014/chart" uri="{C3380CC4-5D6E-409C-BE32-E72D297353CC}">
              <c16:uniqueId val="{0000000A-A7D7-491A-8692-B6E606C17338}"/>
            </c:ext>
          </c:extLst>
        </c:ser>
        <c:dLbls>
          <c:showLegendKey val="0"/>
          <c:showVal val="0"/>
          <c:showCatName val="0"/>
          <c:showSerName val="0"/>
          <c:showPercent val="0"/>
          <c:showBubbleSize val="0"/>
        </c:dLbls>
        <c:smooth val="0"/>
        <c:axId val="1763013200"/>
        <c:axId val="1807249488"/>
      </c:lineChart>
      <c:catAx>
        <c:axId val="17630132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07249488"/>
        <c:crosses val="autoZero"/>
        <c:auto val="1"/>
        <c:lblAlgn val="ctr"/>
        <c:lblOffset val="100"/>
        <c:noMultiLvlLbl val="0"/>
      </c:catAx>
      <c:valAx>
        <c:axId val="1807249488"/>
        <c:scaling>
          <c:orientation val="minMax"/>
        </c:scaling>
        <c:delete val="0"/>
        <c:axPos val="l"/>
        <c:majorGridlines>
          <c:spPr>
            <a:ln w="9525" cap="flat" cmpd="sng" algn="ctr">
              <a:solidFill>
                <a:schemeClr val="tx1">
                  <a:lumMod val="15000"/>
                  <a:lumOff val="85000"/>
                </a:schemeClr>
              </a:solidFill>
              <a:round/>
            </a:ln>
            <a:effectLst/>
          </c:spPr>
        </c:majorGridlines>
        <c:numFmt formatCode="&quot;$&quot;#,##0,,;[Red]\(&quot;$&quot;#,##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63013200"/>
        <c:crosses val="autoZero"/>
        <c:crossBetween val="between"/>
      </c:valAx>
      <c:spPr>
        <a:noFill/>
        <a:ln>
          <a:noFill/>
        </a:ln>
        <a:effectLst/>
      </c:spPr>
    </c:plotArea>
    <c:legend>
      <c:legendPos val="b"/>
      <c:layout>
        <c:manualLayout>
          <c:xMode val="edge"/>
          <c:yMode val="edge"/>
          <c:x val="0.11116168698090821"/>
          <c:y val="0.948496663914564"/>
          <c:w val="0.71025317246317377"/>
          <c:h val="4.650392729630419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34925" cap="flat" cmpd="sng" algn="ctr">
      <a:solidFill>
        <a:srgbClr val="546782"/>
      </a:solidFill>
      <a:round/>
    </a:ln>
    <a:effectLst/>
  </c:spPr>
  <c:txPr>
    <a:bodyPr/>
    <a:lstStyle/>
    <a:p>
      <a:pPr>
        <a:defRPr/>
      </a:pPr>
      <a:endParaRPr lang="en-US"/>
    </a:p>
  </c:txPr>
  <c:printSettings>
    <c:headerFooter/>
    <c:pageMargins b="0.75" l="0.7" r="0.7" t="0.75" header="0.3" footer="0.3"/>
    <c:pageSetup orientation="portrait"/>
  </c:printSettings>
  <c:extLst>
    <c:ext xmlns:c14="http://schemas.microsoft.com/office/drawing/2007/8/2/chart" uri="{781A3756-C4B2-4CAC-9D66-4F8BD8637D16}">
      <c14:pivotOptions>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76199</xdr:colOff>
      <xdr:row>4</xdr:row>
      <xdr:rowOff>138111</xdr:rowOff>
    </xdr:from>
    <xdr:to>
      <xdr:col>9</xdr:col>
      <xdr:colOff>0</xdr:colOff>
      <xdr:row>29</xdr:row>
      <xdr:rowOff>142875</xdr:rowOff>
    </xdr:to>
    <xdr:graphicFrame macro="">
      <xdr:nvGraphicFramePr>
        <xdr:cNvPr id="2" name="Chart 1">
          <a:extLst>
            <a:ext uri="{FF2B5EF4-FFF2-40B4-BE49-F238E27FC236}">
              <a16:creationId xmlns:a16="http://schemas.microsoft.com/office/drawing/2014/main" id="{6E5344EA-F3D8-3A59-569D-3B39CE37344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10</xdr:col>
      <xdr:colOff>152399</xdr:colOff>
      <xdr:row>0</xdr:row>
      <xdr:rowOff>28576</xdr:rowOff>
    </xdr:from>
    <xdr:to>
      <xdr:col>11</xdr:col>
      <xdr:colOff>38099</xdr:colOff>
      <xdr:row>10</xdr:row>
      <xdr:rowOff>123826</xdr:rowOff>
    </xdr:to>
    <mc:AlternateContent xmlns:mc="http://schemas.openxmlformats.org/markup-compatibility/2006" xmlns:a14="http://schemas.microsoft.com/office/drawing/2010/main">
      <mc:Choice Requires="a14">
        <xdr:graphicFrame macro="">
          <xdr:nvGraphicFramePr>
            <xdr:cNvPr id="3" name="Secretarial Area">
              <a:extLst>
                <a:ext uri="{FF2B5EF4-FFF2-40B4-BE49-F238E27FC236}">
                  <a16:creationId xmlns:a16="http://schemas.microsoft.com/office/drawing/2014/main" id="{F3EABF09-6434-1430-CE31-AFA764BFC9C6}"/>
                </a:ext>
              </a:extLst>
            </xdr:cNvPr>
            <xdr:cNvGraphicFramePr>
              <a:graphicFrameLocks/>
            </xdr:cNvGraphicFramePr>
          </xdr:nvGraphicFramePr>
          <xdr:xfrm>
            <a:off x="0" y="0"/>
            <a:ext cx="0" cy="0"/>
          </xdr:xfrm>
          <a:graphic>
            <a:graphicData uri="http://schemas.microsoft.com/office/drawing/2010/slicer">
              <sle:slicer xmlns:sle="http://schemas.microsoft.com/office/drawing/2010/slicer" name="Secretarial Area"/>
            </a:graphicData>
          </a:graphic>
        </xdr:graphicFrame>
      </mc:Choice>
      <mc:Fallback xmlns="">
        <xdr:sp macro="" textlink="">
          <xdr:nvSpPr>
            <xdr:cNvPr id="0" name=""/>
            <xdr:cNvSpPr>
              <a:spLocks noTextEdit="1"/>
            </xdr:cNvSpPr>
          </xdr:nvSpPr>
          <xdr:spPr>
            <a:xfrm>
              <a:off x="9270999" y="28576"/>
              <a:ext cx="3968750" cy="189865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10</xdr:col>
      <xdr:colOff>142874</xdr:colOff>
      <xdr:row>10</xdr:row>
      <xdr:rowOff>152400</xdr:rowOff>
    </xdr:from>
    <xdr:to>
      <xdr:col>11</xdr:col>
      <xdr:colOff>47624</xdr:colOff>
      <xdr:row>22</xdr:row>
      <xdr:rowOff>85725</xdr:rowOff>
    </xdr:to>
    <mc:AlternateContent xmlns:mc="http://schemas.openxmlformats.org/markup-compatibility/2006" xmlns:a14="http://schemas.microsoft.com/office/drawing/2010/main">
      <mc:Choice Requires="a14">
        <xdr:graphicFrame macro="">
          <xdr:nvGraphicFramePr>
            <xdr:cNvPr id="4" name="Agency">
              <a:extLst>
                <a:ext uri="{FF2B5EF4-FFF2-40B4-BE49-F238E27FC236}">
                  <a16:creationId xmlns:a16="http://schemas.microsoft.com/office/drawing/2014/main" id="{DE80C765-2126-61A0-6C6D-D65334543EE6}"/>
                </a:ext>
              </a:extLst>
            </xdr:cNvPr>
            <xdr:cNvGraphicFramePr>
              <a:graphicFrameLocks/>
            </xdr:cNvGraphicFramePr>
          </xdr:nvGraphicFramePr>
          <xdr:xfrm>
            <a:off x="0" y="0"/>
            <a:ext cx="0" cy="0"/>
          </xdr:xfrm>
          <a:graphic>
            <a:graphicData uri="http://schemas.microsoft.com/office/drawing/2010/slicer">
              <sle:slicer xmlns:sle="http://schemas.microsoft.com/office/drawing/2010/slicer" name="Agency"/>
            </a:graphicData>
          </a:graphic>
        </xdr:graphicFrame>
      </mc:Choice>
      <mc:Fallback xmlns="">
        <xdr:sp macro="" textlink="">
          <xdr:nvSpPr>
            <xdr:cNvPr id="0" name=""/>
            <xdr:cNvSpPr>
              <a:spLocks noTextEdit="1"/>
            </xdr:cNvSpPr>
          </xdr:nvSpPr>
          <xdr:spPr>
            <a:xfrm>
              <a:off x="9261474" y="1993900"/>
              <a:ext cx="3987800" cy="214312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10</xdr:col>
      <xdr:colOff>142874</xdr:colOff>
      <xdr:row>22</xdr:row>
      <xdr:rowOff>161926</xdr:rowOff>
    </xdr:from>
    <xdr:to>
      <xdr:col>11</xdr:col>
      <xdr:colOff>28574</xdr:colOff>
      <xdr:row>32</xdr:row>
      <xdr:rowOff>9526</xdr:rowOff>
    </xdr:to>
    <mc:AlternateContent xmlns:mc="http://schemas.openxmlformats.org/markup-compatibility/2006" xmlns:a14="http://schemas.microsoft.com/office/drawing/2010/main">
      <mc:Choice Requires="a14">
        <xdr:graphicFrame macro="">
          <xdr:nvGraphicFramePr>
            <xdr:cNvPr id="5" name="Program">
              <a:extLst>
                <a:ext uri="{FF2B5EF4-FFF2-40B4-BE49-F238E27FC236}">
                  <a16:creationId xmlns:a16="http://schemas.microsoft.com/office/drawing/2014/main" id="{D6964AB5-FCE6-5BDF-FE8A-FFB7A563DA14}"/>
                </a:ext>
              </a:extLst>
            </xdr:cNvPr>
            <xdr:cNvGraphicFramePr>
              <a:graphicFrameLocks/>
            </xdr:cNvGraphicFramePr>
          </xdr:nvGraphicFramePr>
          <xdr:xfrm>
            <a:off x="0" y="0"/>
            <a:ext cx="0" cy="0"/>
          </xdr:xfrm>
          <a:graphic>
            <a:graphicData uri="http://schemas.microsoft.com/office/drawing/2010/slicer">
              <sle:slicer xmlns:sle="http://schemas.microsoft.com/office/drawing/2010/slicer" name="Program"/>
            </a:graphicData>
          </a:graphic>
        </xdr:graphicFrame>
      </mc:Choice>
      <mc:Fallback xmlns="">
        <xdr:sp macro="" textlink="">
          <xdr:nvSpPr>
            <xdr:cNvPr id="0" name=""/>
            <xdr:cNvSpPr>
              <a:spLocks noTextEdit="1"/>
            </xdr:cNvSpPr>
          </xdr:nvSpPr>
          <xdr:spPr>
            <a:xfrm>
              <a:off x="9261474" y="4213226"/>
              <a:ext cx="3968750" cy="168910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10</xdr:col>
      <xdr:colOff>133350</xdr:colOff>
      <xdr:row>32</xdr:row>
      <xdr:rowOff>57151</xdr:rowOff>
    </xdr:from>
    <xdr:to>
      <xdr:col>11</xdr:col>
      <xdr:colOff>28575</xdr:colOff>
      <xdr:row>37</xdr:row>
      <xdr:rowOff>177800</xdr:rowOff>
    </xdr:to>
    <mc:AlternateContent xmlns:mc="http://schemas.openxmlformats.org/markup-compatibility/2006" xmlns:a14="http://schemas.microsoft.com/office/drawing/2010/main">
      <mc:Choice Requires="a14">
        <xdr:graphicFrame macro="">
          <xdr:nvGraphicFramePr>
            <xdr:cNvPr id="6" name="Row Type">
              <a:extLst>
                <a:ext uri="{FF2B5EF4-FFF2-40B4-BE49-F238E27FC236}">
                  <a16:creationId xmlns:a16="http://schemas.microsoft.com/office/drawing/2014/main" id="{46EAD083-CE10-9572-7774-B4F6B452A103}"/>
                </a:ext>
              </a:extLst>
            </xdr:cNvPr>
            <xdr:cNvGraphicFramePr>
              <a:graphicFrameLocks/>
            </xdr:cNvGraphicFramePr>
          </xdr:nvGraphicFramePr>
          <xdr:xfrm>
            <a:off x="0" y="0"/>
            <a:ext cx="0" cy="0"/>
          </xdr:xfrm>
          <a:graphic>
            <a:graphicData uri="http://schemas.microsoft.com/office/drawing/2010/slicer">
              <sle:slicer xmlns:sle="http://schemas.microsoft.com/office/drawing/2010/slicer" name="Row Type"/>
            </a:graphicData>
          </a:graphic>
        </xdr:graphicFrame>
      </mc:Choice>
      <mc:Fallback xmlns="">
        <xdr:sp macro="" textlink="">
          <xdr:nvSpPr>
            <xdr:cNvPr id="0" name=""/>
            <xdr:cNvSpPr>
              <a:spLocks noTextEdit="1"/>
            </xdr:cNvSpPr>
          </xdr:nvSpPr>
          <xdr:spPr>
            <a:xfrm>
              <a:off x="9251950" y="5949951"/>
              <a:ext cx="3978275" cy="1044574"/>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xdr:from>
      <xdr:col>1</xdr:col>
      <xdr:colOff>57149</xdr:colOff>
      <xdr:row>0</xdr:row>
      <xdr:rowOff>38099</xdr:rowOff>
    </xdr:from>
    <xdr:to>
      <xdr:col>1</xdr:col>
      <xdr:colOff>2314574</xdr:colOff>
      <xdr:row>9</xdr:row>
      <xdr:rowOff>118109</xdr:rowOff>
    </xdr:to>
    <mc:AlternateContent xmlns:mc="http://schemas.openxmlformats.org/markup-compatibility/2006" xmlns:a14="http://schemas.microsoft.com/office/drawing/2010/main">
      <mc:Choice Requires="a14">
        <xdr:graphicFrame macro="">
          <xdr:nvGraphicFramePr>
            <xdr:cNvPr id="2" name="Secretarial Area 2">
              <a:extLst>
                <a:ext uri="{FF2B5EF4-FFF2-40B4-BE49-F238E27FC236}">
                  <a16:creationId xmlns:a16="http://schemas.microsoft.com/office/drawing/2014/main" id="{BCA9ECBD-85FA-46DE-BD7D-D7D1970C78B2}"/>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ecretarial Area 2"/>
            </a:graphicData>
          </a:graphic>
        </xdr:graphicFrame>
      </mc:Choice>
      <mc:Fallback xmlns="">
        <xdr:sp macro="" textlink="">
          <xdr:nvSpPr>
            <xdr:cNvPr id="0" name=""/>
            <xdr:cNvSpPr>
              <a:spLocks noTextEdit="1"/>
            </xdr:cNvSpPr>
          </xdr:nvSpPr>
          <xdr:spPr>
            <a:xfrm>
              <a:off x="139699" y="38099"/>
              <a:ext cx="2257425" cy="173736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xdr:col>
      <xdr:colOff>2333624</xdr:colOff>
      <xdr:row>0</xdr:row>
      <xdr:rowOff>38099</xdr:rowOff>
    </xdr:from>
    <xdr:to>
      <xdr:col>4</xdr:col>
      <xdr:colOff>863600</xdr:colOff>
      <xdr:row>9</xdr:row>
      <xdr:rowOff>118109</xdr:rowOff>
    </xdr:to>
    <mc:AlternateContent xmlns:mc="http://schemas.openxmlformats.org/markup-compatibility/2006" xmlns:a14="http://schemas.microsoft.com/office/drawing/2010/main">
      <mc:Choice Requires="a14">
        <xdr:graphicFrame macro="">
          <xdr:nvGraphicFramePr>
            <xdr:cNvPr id="3" name="Agency 2">
              <a:extLst>
                <a:ext uri="{FF2B5EF4-FFF2-40B4-BE49-F238E27FC236}">
                  <a16:creationId xmlns:a16="http://schemas.microsoft.com/office/drawing/2014/main" id="{703366CD-9E3A-415C-92C7-30C096A9458C}"/>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Agency 2"/>
            </a:graphicData>
          </a:graphic>
        </xdr:graphicFrame>
      </mc:Choice>
      <mc:Fallback xmlns="">
        <xdr:sp macro="" textlink="">
          <xdr:nvSpPr>
            <xdr:cNvPr id="0" name=""/>
            <xdr:cNvSpPr>
              <a:spLocks noTextEdit="1"/>
            </xdr:cNvSpPr>
          </xdr:nvSpPr>
          <xdr:spPr>
            <a:xfrm>
              <a:off x="2416174" y="38099"/>
              <a:ext cx="4594226" cy="173736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4</xdr:col>
      <xdr:colOff>908050</xdr:colOff>
      <xdr:row>0</xdr:row>
      <xdr:rowOff>38099</xdr:rowOff>
    </xdr:from>
    <xdr:to>
      <xdr:col>6</xdr:col>
      <xdr:colOff>679450</xdr:colOff>
      <xdr:row>9</xdr:row>
      <xdr:rowOff>118109</xdr:rowOff>
    </xdr:to>
    <mc:AlternateContent xmlns:mc="http://schemas.openxmlformats.org/markup-compatibility/2006" xmlns:a14="http://schemas.microsoft.com/office/drawing/2010/main">
      <mc:Choice Requires="a14">
        <xdr:graphicFrame macro="">
          <xdr:nvGraphicFramePr>
            <xdr:cNvPr id="5" name="Row Type 2">
              <a:extLst>
                <a:ext uri="{FF2B5EF4-FFF2-40B4-BE49-F238E27FC236}">
                  <a16:creationId xmlns:a16="http://schemas.microsoft.com/office/drawing/2014/main" id="{6E0B2032-84FE-4E90-9025-7B9ADD020358}"/>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Row Type 2"/>
            </a:graphicData>
          </a:graphic>
        </xdr:graphicFrame>
      </mc:Choice>
      <mc:Fallback xmlns="">
        <xdr:sp macro="" textlink="">
          <xdr:nvSpPr>
            <xdr:cNvPr id="0" name=""/>
            <xdr:cNvSpPr>
              <a:spLocks noTextEdit="1"/>
            </xdr:cNvSpPr>
          </xdr:nvSpPr>
          <xdr:spPr>
            <a:xfrm>
              <a:off x="7054850" y="38099"/>
              <a:ext cx="1803400" cy="173736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xdr:from>
      <xdr:col>1</xdr:col>
      <xdr:colOff>57149</xdr:colOff>
      <xdr:row>0</xdr:row>
      <xdr:rowOff>38099</xdr:rowOff>
    </xdr:from>
    <xdr:to>
      <xdr:col>1</xdr:col>
      <xdr:colOff>2314574</xdr:colOff>
      <xdr:row>9</xdr:row>
      <xdr:rowOff>118109</xdr:rowOff>
    </xdr:to>
    <mc:AlternateContent xmlns:mc="http://schemas.openxmlformats.org/markup-compatibility/2006" xmlns:a14="http://schemas.microsoft.com/office/drawing/2010/main">
      <mc:Choice Requires="a14">
        <xdr:graphicFrame macro="">
          <xdr:nvGraphicFramePr>
            <xdr:cNvPr id="2" name="Secretarial Area 1">
              <a:extLst>
                <a:ext uri="{FF2B5EF4-FFF2-40B4-BE49-F238E27FC236}">
                  <a16:creationId xmlns:a16="http://schemas.microsoft.com/office/drawing/2014/main" id="{F9434DDF-F19F-7795-572C-09189C40CE4B}"/>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Secretarial Area 1"/>
            </a:graphicData>
          </a:graphic>
        </xdr:graphicFrame>
      </mc:Choice>
      <mc:Fallback xmlns="">
        <xdr:sp macro="" textlink="">
          <xdr:nvSpPr>
            <xdr:cNvPr id="0" name=""/>
            <xdr:cNvSpPr>
              <a:spLocks noTextEdit="1"/>
            </xdr:cNvSpPr>
          </xdr:nvSpPr>
          <xdr:spPr>
            <a:xfrm>
              <a:off x="139699" y="38099"/>
              <a:ext cx="2257425" cy="173736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1</xdr:col>
      <xdr:colOff>2333624</xdr:colOff>
      <xdr:row>0</xdr:row>
      <xdr:rowOff>38099</xdr:rowOff>
    </xdr:from>
    <xdr:to>
      <xdr:col>3</xdr:col>
      <xdr:colOff>279399</xdr:colOff>
      <xdr:row>9</xdr:row>
      <xdr:rowOff>118109</xdr:rowOff>
    </xdr:to>
    <mc:AlternateContent xmlns:mc="http://schemas.openxmlformats.org/markup-compatibility/2006" xmlns:a14="http://schemas.microsoft.com/office/drawing/2010/main">
      <mc:Choice Requires="a14">
        <xdr:graphicFrame macro="">
          <xdr:nvGraphicFramePr>
            <xdr:cNvPr id="3" name="Agency 1">
              <a:extLst>
                <a:ext uri="{FF2B5EF4-FFF2-40B4-BE49-F238E27FC236}">
                  <a16:creationId xmlns:a16="http://schemas.microsoft.com/office/drawing/2014/main" id="{FFF0A7FF-951E-68E6-3A8B-CD11812FFA6B}"/>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Agency 1"/>
            </a:graphicData>
          </a:graphic>
        </xdr:graphicFrame>
      </mc:Choice>
      <mc:Fallback xmlns="">
        <xdr:sp macro="" textlink="">
          <xdr:nvSpPr>
            <xdr:cNvPr id="0" name=""/>
            <xdr:cNvSpPr>
              <a:spLocks noTextEdit="1"/>
            </xdr:cNvSpPr>
          </xdr:nvSpPr>
          <xdr:spPr>
            <a:xfrm>
              <a:off x="2416174" y="38099"/>
              <a:ext cx="2994025" cy="173736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3</xdr:col>
      <xdr:colOff>342900</xdr:colOff>
      <xdr:row>0</xdr:row>
      <xdr:rowOff>38099</xdr:rowOff>
    </xdr:from>
    <xdr:to>
      <xdr:col>7</xdr:col>
      <xdr:colOff>438150</xdr:colOff>
      <xdr:row>9</xdr:row>
      <xdr:rowOff>118109</xdr:rowOff>
    </xdr:to>
    <mc:AlternateContent xmlns:mc="http://schemas.openxmlformats.org/markup-compatibility/2006" xmlns:a14="http://schemas.microsoft.com/office/drawing/2010/main">
      <mc:Choice Requires="a14">
        <xdr:graphicFrame macro="">
          <xdr:nvGraphicFramePr>
            <xdr:cNvPr id="4" name="Program 1">
              <a:extLst>
                <a:ext uri="{FF2B5EF4-FFF2-40B4-BE49-F238E27FC236}">
                  <a16:creationId xmlns:a16="http://schemas.microsoft.com/office/drawing/2014/main" id="{3553590B-DC1A-9466-FF42-12706E90C5E7}"/>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Program 1"/>
            </a:graphicData>
          </a:graphic>
        </xdr:graphicFrame>
      </mc:Choice>
      <mc:Fallback xmlns="">
        <xdr:sp macro="" textlink="">
          <xdr:nvSpPr>
            <xdr:cNvPr id="0" name=""/>
            <xdr:cNvSpPr>
              <a:spLocks noTextEdit="1"/>
            </xdr:cNvSpPr>
          </xdr:nvSpPr>
          <xdr:spPr>
            <a:xfrm>
              <a:off x="5473700" y="38099"/>
              <a:ext cx="4159250" cy="173736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7</xdr:col>
      <xdr:colOff>476250</xdr:colOff>
      <xdr:row>0</xdr:row>
      <xdr:rowOff>38099</xdr:rowOff>
    </xdr:from>
    <xdr:to>
      <xdr:col>9</xdr:col>
      <xdr:colOff>0</xdr:colOff>
      <xdr:row>9</xdr:row>
      <xdr:rowOff>118109</xdr:rowOff>
    </xdr:to>
    <mc:AlternateContent xmlns:mc="http://schemas.openxmlformats.org/markup-compatibility/2006" xmlns:a14="http://schemas.microsoft.com/office/drawing/2010/main">
      <mc:Choice Requires="a14">
        <xdr:graphicFrame macro="">
          <xdr:nvGraphicFramePr>
            <xdr:cNvPr id="5" name="Row Type 1">
              <a:extLst>
                <a:ext uri="{FF2B5EF4-FFF2-40B4-BE49-F238E27FC236}">
                  <a16:creationId xmlns:a16="http://schemas.microsoft.com/office/drawing/2014/main" id="{6CFB097A-0D21-C422-E64D-4CD21ED76F52}"/>
                </a:ext>
              </a:extLst>
            </xdr:cNvPr>
            <xdr:cNvGraphicFramePr>
              <a:graphicFrameLocks noMove="1" noResize="1"/>
            </xdr:cNvGraphicFramePr>
          </xdr:nvGraphicFramePr>
          <xdr:xfrm>
            <a:off x="0" y="0"/>
            <a:ext cx="0" cy="0"/>
          </xdr:xfrm>
          <a:graphic>
            <a:graphicData uri="http://schemas.microsoft.com/office/drawing/2010/slicer">
              <sle:slicer xmlns:sle="http://schemas.microsoft.com/office/drawing/2010/slicer" name="Row Type 1"/>
            </a:graphicData>
          </a:graphic>
        </xdr:graphicFrame>
      </mc:Choice>
      <mc:Fallback xmlns="">
        <xdr:sp macro="" textlink="">
          <xdr:nvSpPr>
            <xdr:cNvPr id="0" name=""/>
            <xdr:cNvSpPr>
              <a:spLocks noTextEdit="1"/>
            </xdr:cNvSpPr>
          </xdr:nvSpPr>
          <xdr:spPr>
            <a:xfrm>
              <a:off x="9671050" y="38099"/>
              <a:ext cx="1555750" cy="173736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ovgov.sharepoint.com/sites/TM-DPB-FinancialReporting/Shared%20Documents/Other%20Reports/NGF%20Data/NGF%20Data.xlsx" TargetMode="External"/><Relationship Id="rId1" Type="http://schemas.openxmlformats.org/officeDocument/2006/relationships/externalLinkPath" Target="https://covgov.sharepoint.com/sites/TM-DPB-FinancialReporting/Shared%20Documents/Other%20Reports/NGF%20Data/NGF%20Data.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covgov.sharepoint.com/sites/TM-DPB-DPBBudgetOperations/Shared%20Documents/Year%20End%20Balances/2023%20Session/2022%20Year%20End%20GF%20Balance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NGF Trends"/>
      <sheetName val="NGF Trends Chart"/>
      <sheetName val="NGF_Trend_Data"/>
      <sheetName val="HelperTables"/>
      <sheetName val="RenameCol"/>
      <sheetName val="FY Type"/>
    </sheetNames>
    <sheetDataSet>
      <sheetData sheetId="0" refreshError="1"/>
      <sheetData sheetId="1" refreshError="1"/>
      <sheetData sheetId="2" refreshError="1"/>
      <sheetData sheetId="3">
        <row r="3">
          <cell r="F3" t="str">
            <v>Mutiple Agencies</v>
          </cell>
          <cell r="H3" t="str">
            <v>Mutiple Funds</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ear End GF Balances"/>
      <sheetName val="Initial Review Instructions"/>
      <sheetName val="Discretionary Recomm Instruc"/>
      <sheetName val="Previous Year"/>
      <sheetName val="Higher Ed Data Input"/>
      <sheetName val="Cardinal Data Input"/>
      <sheetName val="Input Data Combined"/>
      <sheetName val="Agencies"/>
      <sheetName val="Programs"/>
      <sheetName val="Lookups"/>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Howe, Jonathan (Virginia)" refreshedDate="46241.431050115738" createdVersion="8" refreshedVersion="8" minRefreshableVersion="3" recordCount="2040" xr:uid="{ED835CBA-CFAA-4431-A01A-ECC2275958E5}">
  <cacheSource type="worksheet">
    <worksheetSource name="Table_Tbl_GFBalanceInfoStacked"/>
  </cacheSource>
  <cacheFields count="21">
    <cacheField name="Secretarial Area" numFmtId="0">
      <sharedItems count="17">
        <s v="Legislative"/>
        <s v="Judicial"/>
        <s v="Executive Offices"/>
        <s v="Administration"/>
        <s v="Agriculture and Forestry"/>
        <s v="Commerce and Trade"/>
        <s v="Education"/>
        <s v="Finance"/>
        <s v="Health and Human Resources"/>
        <s v="Labor"/>
        <s v="Natural and Historic Resources"/>
        <s v="Public Safety and Homeland Security"/>
        <s v="Technology"/>
        <s v="Transportation"/>
        <s v="Veterans and Defense Affairs"/>
        <s v="Central Appropriations"/>
        <s v="Independent Agencies"/>
      </sharedItems>
    </cacheField>
    <cacheField name="Sec Area Sort" numFmtId="0">
      <sharedItems containsSemiMixedTypes="0" containsString="0" containsNumber="1" containsInteger="1" minValue="1" maxValue="17"/>
    </cacheField>
    <cacheField name="Rollup Agy Code" numFmtId="0">
      <sharedItems containsSemiMixedTypes="0" containsString="0" containsNumber="1" containsInteger="1" minValue="100" maxValue="995"/>
    </cacheField>
    <cacheField name="Agy Sort" numFmtId="0">
      <sharedItems/>
    </cacheField>
    <cacheField name="Agency Title" numFmtId="0">
      <sharedItems/>
    </cacheField>
    <cacheField name="HigherEd" numFmtId="0">
      <sharedItems/>
    </cacheField>
    <cacheField name="Agency" numFmtId="0">
      <sharedItems count="175">
        <s v="101: House of Delegates"/>
        <s v="100: Senate of Virginia"/>
        <s v="133: Auditor of Public Accounts"/>
        <s v="961: Division of Capitol Police"/>
        <s v="109: Division of Legislative Automated Systems"/>
        <s v="107: Division of Legislative Services"/>
        <s v="845: Dr. Martin Luther King, Jr. Memorial Commission"/>
        <s v="847: Joint Commission on Technology and Science"/>
        <s v="145: Commissioners for the Promotion of Uniformity of Legislation in the United States"/>
        <s v="108: Virginia Code Commission"/>
        <s v="834: Virginia Freedom of Information Advisory Council"/>
        <s v="840: Virginia Housing Commission"/>
        <s v="858: Brown v. Board of Education Scholarship Committee"/>
        <s v="863: Energy Commission of Virginia"/>
        <s v="876: Virginia Conflict of Interest and Ethics Advisory Council"/>
        <s v="330: Virginia-Israel Advisory Board"/>
        <s v="879: Commission on the May 31, 2019 Virginia Beach Mass Shooting"/>
        <s v="880: Commission to Study Slavery and Subsequent De Jure and De Facto Racial and Economic Discrimination Against African Americans"/>
        <s v="842: Chesapeake Bay Commission"/>
        <s v="844: Joint Commission on Health Care"/>
        <s v="839: Virginia Commission on Youth"/>
        <s v="882: Behavioral Health Commission"/>
        <s v="142: Virginia State Crime Commission"/>
        <s v="883: American Revolution 250 Commission"/>
        <s v="110: Joint Legislative Audit and Review Commission"/>
        <s v="105: Virginia Commission on Intergovernmental Cooperation"/>
        <s v="102: Legislative Department Reversion Clearing Account"/>
        <s v="111: Supreme Court"/>
        <s v="125: Court of Appeals of Virginia"/>
        <s v="113: Circuit Courts"/>
        <s v="114: General District Courts"/>
        <s v="115: Juvenile and Domestic Relations District Courts"/>
        <s v="116: Combined District Courts"/>
        <s v="103: Magistrate System"/>
        <s v="112: Judicial Inquiry and Review Commission"/>
        <s v="848: Indigent Defense Commission"/>
        <s v="160: Virginia Criminal Sentencing Commission"/>
        <s v="117: Virginia State Bar"/>
        <s v="104: Judicial Department Reversion Clearing Account"/>
        <s v="121: Office of the Governor"/>
        <s v="119: Lieutenant Governor"/>
        <s v="141: Attorney General and Department of Law"/>
        <s v="166: Secretary of the Commonwealth"/>
        <s v="147: Office of the State Inspector General"/>
        <s v="921: Interstate Organization Contributions"/>
        <s v="180: Secretary of Administration"/>
        <s v="157: Compensation Board"/>
        <s v="194: Department of General Services"/>
        <s v="129: Department of Human Resource Management"/>
        <s v="164: Virginia Management Fellows Program Administration"/>
        <s v="132: Department of Elections"/>
        <s v="136: Virginia Information Technologies Agency"/>
        <s v="193: Secretary of Agriculture and Forestry"/>
        <s v="301: Department of Agriculture and Consumer Services"/>
        <s v="411: Department of Forestry"/>
        <s v="405: Virginia Racing Commission"/>
        <s v="192: Secretary of Commerce and Trade"/>
        <s v="312: Economic Development Incentive Payments"/>
        <s v="165: Department of Housing and Community Development"/>
        <s v="409: Department of Energy"/>
        <s v="350: Department of Small Business and Supplier Diversity"/>
        <s v="360: Fort Monroe Authority"/>
        <s v="310: Virginia Economic Development Partnership"/>
        <s v="320: Virginia Tourism Authority"/>
        <s v="309: Virginia Innovation Partnership Authority"/>
        <s v="934: Innovation and Entrepreneurship Investment Authority"/>
        <s v="185: Secretary of Education"/>
        <s v="201: Department of Education, Central Office Operations"/>
        <s v="197: Direct Aid to Public Education"/>
        <s v="218: Virginia School for the Deaf and the Blind"/>
        <s v="245: State Council of Higher Education for Virginia"/>
        <s v="242: Christopher Newport University"/>
        <s v="204: The College of William and Mary in Virginia"/>
        <s v="241: Richard Bland College"/>
        <s v="268: Virginia Institute of Marine Science"/>
        <s v="247: George Mason University"/>
        <s v="216: James Madison University"/>
        <s v="214: Longwood University"/>
        <s v="213: Norfolk State University"/>
        <s v="221: Old Dominion University"/>
        <s v="274: Eastern Virginia Medical School"/>
        <s v="217: Radford University"/>
        <s v="215: University of Mary Washington"/>
        <s v="207: University of Virginia"/>
        <s v="209: University of Virginia Medical Center"/>
        <s v="246: University of Virginia's College at Wise"/>
        <s v="236: Virginia Commonwealth University"/>
        <s v="260: Virginia Community College System"/>
        <s v="211: Virginia Military Institute"/>
        <s v="208: Virginia Polytechnic Institute and State University"/>
        <s v="229: Virginia Cooperative Extension and Agricultural Experiment Station"/>
        <s v="212: Virginia State University"/>
        <s v="234: Cooperative Extension and Agricultural Research Services"/>
        <s v="239: Frontier Culture Museum of Virginia"/>
        <s v="417: Gunston Hall"/>
        <s v="425: Jamestown-Yorktown Foundation"/>
        <s v="202: The Library Of Virginia"/>
        <s v="146: The Science Museum of Virginia"/>
        <s v="942: Virginia Museum of Natural History"/>
        <s v="148: Virginia Commission for the Arts"/>
        <s v="238: Virginia Museum of Fine Arts"/>
        <s v="938: West Piedmont Higher Education Center"/>
        <s v="885: Institute for Advanced Learning and Research"/>
        <s v="935: Roanoke Higher Education Authority"/>
        <s v="937: Southern Virginia Higher Education Center"/>
        <s v="948: Southwest Virginia Higher Education Center"/>
        <s v="936: Southeastern Universities Research Association Doing Business for Jefferson Science Associates, LLC"/>
        <s v="989: Higher Education Research Initiative"/>
        <s v="244: Online Virginia Network Authority"/>
        <s v="190: Secretary of Finance"/>
        <s v="151: Department of Accounts"/>
        <s v="162: Department of Accounts Transfer Payments"/>
        <s v="122: Department of Planning and Budget"/>
        <s v="161: Department of Taxation"/>
        <s v="152: Department of the Treasury"/>
        <s v="155: Treasury Board"/>
        <s v="188: Secretary of Health and Human Resources"/>
        <s v="200: Children's Services Act"/>
        <s v="751: Department for the Deaf and Hard-Of-Hearing"/>
        <s v="601: Department of Health"/>
        <s v="602: Department of Medical Assistance Services"/>
        <s v="720: Department of Behavioral Health and Developmental Services"/>
        <s v="790: Grants to Localities"/>
        <s v="792: Mental Health Treatment Centers"/>
        <s v="793: Intellectual Disabilities Training Centers"/>
        <s v="794: Virginia Center for Behavioral Rehabilitation"/>
        <s v="262: Department for Aging and Rehabilitative Services"/>
        <s v="203: Wilson Workforce and Rehabilitation Center"/>
        <s v="765: Department of Social Services"/>
        <s v="852: Virginia Foundation for Healthy Youth"/>
        <s v="606: Virginia Board for People with Disabilities"/>
        <s v="702: Department for the Blind and Vision Impaired"/>
        <s v="263: Virginia Rehabilitation Center for the Blind and Vision Impaired"/>
        <s v="195: Secretary of Labor"/>
        <s v="181: Department of Labor and Industry"/>
        <s v="327: Department of Workforce Development and Advancement"/>
        <s v="182: Virginia Employment Commission"/>
        <s v="183: Secretary of Natural and Historic Resources"/>
        <s v="199: Department of Conservation and Recreation"/>
        <s v="440: Department of Environmental Quality"/>
        <s v="403: Department of Wildlife Resources"/>
        <s v="423: Department of Historic Resources"/>
        <s v="402: Marine Resources Commission"/>
        <s v="187: Secretary of Public Safety and Homeland Security"/>
        <s v="957: Commonwealth's Attorneys' Services Council"/>
        <s v="799: Department of Corrections"/>
        <s v="140: Department of Criminal Justice Services"/>
        <s v="127: Department of Emergency Management"/>
        <s v="960: Department of Fire Programs"/>
        <s v="778: Department of Forensic Science"/>
        <s v="777: Department of Juvenile Justice"/>
        <s v="156: Department of State Police"/>
        <s v="766: Virginia Parole Board"/>
        <s v="184: Secretary of Technology"/>
        <s v="509: Virginia Commercial Space Flight Authority"/>
        <s v="841: Department of Aviation"/>
        <s v="505: Department of Rail and Public Transportation"/>
        <s v="501: Department of Transportation"/>
        <s v="407: Virginia Port Authority"/>
        <s v="454: Secretary of Veterans and Defense Affairs"/>
        <s v="912: Department of Veterans Services"/>
        <s v="913: Veterans Services Foundation"/>
        <s v="123: Department of Military Affairs"/>
        <s v="992: Planned Reversions"/>
        <s v="990: Appropriation Vetoes"/>
        <s v="995: Central Appropriations"/>
        <s v="977: Virginia Cannabis Control Authority"/>
        <s v="171: State Corporation Commission"/>
        <s v="158: Virginia Retirement System"/>
        <s v="191: Virginia Workers' Compensation Commission"/>
        <s v="820: Capitol Square Preservation Council" u="1"/>
        <s v="863: Commission on Electric Utility Regulation" u="1"/>
        <s v="938: New College Institute" u="1"/>
        <s v="872: Virginia World War I and World War II Commemoration Commission" u="1"/>
        <s v="400: Jamestown-Yorktown Commemorations" u="1"/>
      </sharedItems>
    </cacheField>
    <cacheField name="Prog Code" numFmtId="0">
      <sharedItems containsSemiMixedTypes="0" containsString="0" containsNumber="1" containsInteger="1" minValue="100" maxValue="899"/>
    </cacheField>
    <cacheField name="Program Title" numFmtId="0">
      <sharedItems/>
    </cacheField>
    <cacheField name="Program" numFmtId="0">
      <sharedItems count="178">
        <s v="782: Enactment of Laws"/>
        <s v="783: Legislative Evaluation and Review"/>
        <s v="399: Administrative and Support Services"/>
        <s v="820: Information Technology Development and Operations"/>
        <s v="146: Human Relations Management"/>
        <s v="406: Health Research, Planning, and Coordination"/>
        <s v="450: Social Services Research, Planning, and Coordination"/>
        <s v="507: Resource Management Research, Planning, and Coordination"/>
        <s v="516: Environmental Policy and Program Development"/>
        <s v="534: Economic Development Services"/>
        <s v="550: Consumer Affairs Services"/>
        <s v="602: Ground Transportation Planning and Research"/>
        <s v="701: Governmental Affairs Services"/>
        <s v="748: Architectural and Antiquity Research Planning and Coordination"/>
        <s v="784: Legislative Research and Analysis"/>
        <s v="788: Research, Planning, and Coordination"/>
        <s v="537: Technology Research, Planning, and Coordination"/>
        <s v="458: Housing Assistance Services"/>
        <s v="704: Personnel Management Services"/>
        <s v="305: Criminal Justice Research, Planning and Coordination"/>
        <s v="502: Historic and Commemorative Attraction Management"/>
        <s v="714: Across the Board Reductions"/>
        <s v="321: Pre-Trial, Trial, and Appellate Processes"/>
        <s v="323: Law Library Services"/>
        <s v="326: Adjudication Training, Education, and Standards"/>
        <s v="327: Legal Defense"/>
        <s v="324: Adjudicatory Research, Planning, and Coordination"/>
        <s v="722: Disaster Planning and Operations"/>
        <s v="799: Administrative and Support Services"/>
        <s v="320: Legal Advice"/>
        <s v="552: Regulation of Business Practices"/>
        <s v="738: Central Records Retention Services"/>
        <s v="787: Inspection, Monitoring, and Auditing Services"/>
        <s v="824: Central Support Services for Business Solutions"/>
        <s v="307: Financial Assistance for Sheriffs' Offices and Regional Jails"/>
        <s v="356: Financial Assistance for Confinement of Inmates in Local and Regional Facilities"/>
        <s v="717: Financial Assistance for Local Finance Directors"/>
        <s v="771: Financial Assistance for Local Commissioners of the Revenue"/>
        <s v="772: Financial Assistance for Attorneys for the Commonwealth"/>
        <s v="773: Financial Assistance for Circuit Court Clerks"/>
        <s v="774: Financial Assistance for Local Treasurers"/>
        <s v="726: Laboratory Services"/>
        <s v="727: Real Estate Services"/>
        <s v="730: Procurement Services"/>
        <s v="741: Physical Plant Management Services"/>
        <s v="723: Electoral Services"/>
        <s v="728: Financial Assistance to Localities - General"/>
        <s v="780: Financial Assistance for Electoral Services"/>
        <s v="828: Information Technology Planning and Quality Control"/>
        <s v="829: Information Technology Security Oversight"/>
        <s v="899: Administrative and Support Services"/>
        <s v="457: Nutritional Services"/>
        <s v="531: Animal and Poultry Disease Control"/>
        <s v="532: Agricultural Industry Marketing, Development, Promotion, and Improvement"/>
        <s v="535: Plant Pest and Disease Control"/>
        <s v="541: Agriculture and Food Homeland Security"/>
        <s v="554: Food Safety and Security"/>
        <s v="557: Regulation of Products"/>
        <s v="559: Regulation of Charitable Gaming Organizations"/>
        <s v="599: Administrative and Support Services"/>
        <s v="501: Forest Management"/>
        <s v="533: Community Development Services"/>
        <s v="562: Regulation of Structure Safety"/>
        <s v="506: Minerals Management"/>
        <s v="536: Tourist Promotion"/>
        <s v="181: Instructional Services"/>
        <s v="182: Special Education and Student Services"/>
        <s v="184: Pupil Assessment Services"/>
        <s v="185: School and Division Assistance"/>
        <s v="186: Technology Assistance Services"/>
        <s v="199: Administrative and Support Services"/>
        <s v="566: Teacher Licensure and Education"/>
        <s v="143: Financial Assistance for Educational, Cultural, Community, and Artistic Affairs"/>
        <s v="176: Early Childhood Care and Education Programs"/>
        <s v="178: State Education Assistance Programs"/>
        <s v="197: Instruction"/>
        <s v="198: Residential Support"/>
        <s v="108: Higher Education Student Financial Assistance"/>
        <s v="110: Financial Assistance For Educational and General Services"/>
        <s v="111: Higher Education Academic, Fiscal, and Facility Planning and Coordination"/>
        <s v="100: Educational and General Programs"/>
        <s v="145: Museum and Cultural Services"/>
        <s v="430: State Health Services"/>
        <s v="113: Unique Military Activities"/>
        <s v="137: Archives Management"/>
        <s v="142: Statewide Library Services"/>
        <s v="724: Financial Systems Development and Management"/>
        <s v="737: Accounting Services"/>
        <s v="237: Revenue Cash Reserve"/>
        <s v="746: Personal Property Tax Relief Program"/>
        <s v="715: Planning, Budgeting, and Evaluation Services"/>
        <s v="732: Revenue Administration Services"/>
        <s v="734: Tax Value Assistance to Localities"/>
        <s v="725: Investment, Trust, and Insurance Services"/>
        <s v="743: Bond and Loan Retirement and Redemption"/>
        <s v="453: Protective Services"/>
        <s v="499: Administrative and Support Services"/>
        <s v="402: Emergency Medical Services"/>
        <s v="403: Medical Examiner and Anatomical Services"/>
        <s v="405: Communicable Disease Prevention and Control"/>
        <s v="440: Community Health Services"/>
        <s v="492: Financial Assistance to Community Human Services Organizations"/>
        <s v="508: Drinking Water Improvement"/>
        <s v="565: Environmental Health Hazards Control"/>
        <s v="775: Emergency Preparedness"/>
        <s v="446: Children's Health Insurance Program Delivery"/>
        <s v="456: Medicaid Program Services"/>
        <s v="464: Medical Assistance Services (Non-Medicaid)"/>
        <s v="466: Medical Assistance Services for Low Income Children"/>
        <s v="496: Medical Assistance Management Services (Forecasted)"/>
        <s v="444: Central Office Managed Community and Individual Health Services"/>
        <s v="561: Regulation of Public Facilities and Services"/>
        <s v="445: Financial Assistance for Health Services"/>
        <s v="357: Secure Confinement"/>
        <s v="421: Pharmacy Services"/>
        <s v="498: Facility Administrative and Support Services"/>
        <s v="454: Rehabilitation Assistance Services"/>
        <s v="455: Individual Care Services"/>
        <s v="461: Continuing Income Assistance Services"/>
        <s v="468: Adult Programs and Services"/>
        <s v="451: Program Management Services"/>
        <s v="452: Financial Assistance for Self-Sufficiency Programs and Services"/>
        <s v="460: Financial Assistance for Local Social Services Staff"/>
        <s v="463: Child Support Enforcement Services"/>
        <s v="469: Child Welfare Services"/>
        <s v="491: Financial Assistance for Supplemental Assistance Services"/>
        <s v="745: Distribution of Tobacco Settlement"/>
        <s v="490: Financial Assistance for Individual and Family Services"/>
        <s v="191: State Education Services"/>
        <s v="497: Regional Office Support and Administration"/>
        <s v="555: Regulation of Individual Safety"/>
        <s v="470: Workforce Systems Services"/>
        <s v="503: Land  and Resource Management"/>
        <s v="504: Leisure and Recreation Services"/>
        <s v="509: Land Protection"/>
        <s v="512: Water Protection"/>
        <s v="513: Air Protection"/>
        <s v="515: Environmental Financial Assistance"/>
        <s v="511: Wildlife and Freshwater Fisheries Management"/>
        <s v="505: Marine Life Management"/>
        <s v="510: Coastal Lands Surveying and Mapping"/>
        <s v="351: Supervision of Offenders and Re-entry Services"/>
        <s v="361: Operation of State Residential Community Correctional Facilities"/>
        <s v="397: Prison Medical and Clinical Services"/>
        <s v="398: Operation of Secure Correctional Facilities"/>
        <s v="303: Criminal Justice Training and Standards"/>
        <s v="390: Financial Assistance for Administration of Justice Services"/>
        <s v="560: Regulation of Professions and Occupations"/>
        <s v="712: Emergency Response Systems Development Technology Services"/>
        <s v="776: Emergency Response and Recovery"/>
        <s v="778: Virginia Emergency Operations Center"/>
        <s v="744: Fire Training and Technical Support Services"/>
        <s v="764: Financial Assistance for Fire Services Programs"/>
        <s v="309: Law Enforcement Scientific Support Services"/>
        <s v="350: Operation of Community Residential and Nonresidential Services"/>
        <s v="360: Financial Assistance to Local Governments for Juvenile Justice Services"/>
        <s v="302: Information Technology Systems, Telecommunications and Records Management"/>
        <s v="310: Law Enforcement and Highway Safety Services"/>
        <s v="352: Probation and Parole Determination"/>
        <s v="608: Space Flight Support Services"/>
        <s v="656: State Aircraft Flight Operations"/>
        <s v="699: Administrative and Support Services"/>
        <s v="609: Financial Assistance for Public Transportation"/>
        <s v="603: Highway Construction Programs"/>
        <s v="612: Non-Toll Supported Transportation Debt Service"/>
        <s v="621: Transportation Initiatives"/>
        <s v="626: Port Facilities Planning, Maintenance, Acquisition, and Construction"/>
        <s v="628: Financial Assistance for Port Activities"/>
        <s v="467: Veterans Benefit Services"/>
        <s v="187: At Risk Youth Residential Program"/>
        <s v="721: Defense Preparedness"/>
        <s v="226: Miscellaneous Reversion Clearing Account"/>
        <s v="236: Reversion Clearing Account - Miscellaneous"/>
        <s v="238: Adjustments to Designated State Agency Activities"/>
        <s v="757: Compensation and Benefit Adjustments"/>
        <s v="758: Payments for Special or Unanticipated Expenditures"/>
        <s v="308: Cannabis Regulation and Enforcement"/>
        <s v="408: Plan Management"/>
      </sharedItems>
    </cacheField>
    <cacheField name="Fund Type" numFmtId="0">
      <sharedItems/>
    </cacheField>
    <cacheField name="Row Type Sort" numFmtId="0">
      <sharedItems containsSemiMixedTypes="0" containsString="0" containsNumber="1" containsInteger="1" minValue="10" maxValue="50"/>
    </cacheField>
    <cacheField name="Row Type" numFmtId="0">
      <sharedItems count="7">
        <s v="Appropriation"/>
        <s v="Expended"/>
        <s v="Unexpended"/>
        <s v="Mandated Balance"/>
        <s v="Discretionary Balance"/>
        <s v="Unexpend Percent" u="1"/>
        <s v="Unexpended %" u="1"/>
      </sharedItems>
    </cacheField>
    <cacheField name="2019" numFmtId="6">
      <sharedItems containsSemiMixedTypes="0" containsString="0" containsNumber="1" minValue="0" maxValue="6229436359"/>
    </cacheField>
    <cacheField name="2020" numFmtId="6">
      <sharedItems containsSemiMixedTypes="0" containsString="0" containsNumber="1" minValue="0" maxValue="6519132301"/>
    </cacheField>
    <cacheField name="2021" numFmtId="6">
      <sharedItems containsSemiMixedTypes="0" containsString="0" containsNumber="1" minValue="0" maxValue="6933632130.4200001"/>
    </cacheField>
    <cacheField name="2022" numFmtId="6">
      <sharedItems containsSemiMixedTypes="0" containsString="0" containsNumber="1" minValue="0" maxValue="7142041110.5200005"/>
    </cacheField>
    <cacheField name="2023" numFmtId="6">
      <sharedItems containsSemiMixedTypes="0" containsString="0" containsNumber="1" minValue="0" maxValue="8566581702.3400002"/>
    </cacheField>
    <cacheField name="2024" numFmtId="6">
      <sharedItems containsSemiMixedTypes="0" containsString="0" containsNumber="1" minValue="0" maxValue="8915620741.5"/>
    </cacheField>
    <cacheField name="2025" numFmtId="6">
      <sharedItems containsSemiMixedTypes="0" containsString="0" containsNumber="1" minValue="0" maxValue="9387126167.8999996"/>
    </cacheField>
    <cacheField name="2026" numFmtId="6">
      <sharedItems containsString="0" containsBlank="1" containsNumber="1" minValue="0" maxValue="9569995790.3299999"/>
    </cacheField>
  </cacheFields>
  <extLst>
    <ext xmlns:x14="http://schemas.microsoft.com/office/spreadsheetml/2009/9/main" uri="{725AE2AE-9491-48be-B2B4-4EB974FC3084}">
      <x14:pivotCacheDefinition pivotCacheId="1165902144"/>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040">
  <r>
    <x v="0"/>
    <n v="1"/>
    <n v="101"/>
    <s v="001000"/>
    <s v="House of Delegates"/>
    <s v="No"/>
    <x v="0"/>
    <n v="782"/>
    <s v="Enactment of Laws"/>
    <x v="0"/>
    <s v="GF"/>
    <n v="10"/>
    <x v="0"/>
    <n v="33928269"/>
    <n v="38920443.159999996"/>
    <n v="40667470.859999999"/>
    <n v="48144867.579999998"/>
    <n v="54725543.280000001"/>
    <n v="61780935.399999999"/>
    <n v="67036282.829999998"/>
    <n v="70164819.469999999"/>
  </r>
  <r>
    <x v="0"/>
    <n v="1"/>
    <n v="101"/>
    <s v="001000"/>
    <s v="House of Delegates"/>
    <s v="No"/>
    <x v="0"/>
    <n v="782"/>
    <s v="Enactment of Laws"/>
    <x v="0"/>
    <s v="GF"/>
    <n v="20"/>
    <x v="1"/>
    <n v="28010636.84"/>
    <n v="31986904.300000001"/>
    <n v="27466475.280000001"/>
    <n v="31074395.530000001"/>
    <n v="31348941.629999999"/>
    <n v="35624230.57"/>
    <n v="38201220.109999999"/>
    <n v="42192038.210000001"/>
  </r>
  <r>
    <x v="0"/>
    <n v="1"/>
    <n v="101"/>
    <s v="001000"/>
    <s v="House of Delegates"/>
    <s v="No"/>
    <x v="0"/>
    <n v="782"/>
    <s v="Enactment of Laws"/>
    <x v="0"/>
    <s v="GF"/>
    <n v="30"/>
    <x v="2"/>
    <n v="5917632.1600000001"/>
    <n v="6933538.8600000003"/>
    <n v="13200995.58"/>
    <n v="17070472.050000001"/>
    <n v="23376601.649999999"/>
    <n v="26156704.829999998"/>
    <n v="28835062.719999999"/>
    <n v="27972781.260000002"/>
  </r>
  <r>
    <x v="0"/>
    <n v="1"/>
    <n v="101"/>
    <s v="001000"/>
    <s v="House of Delegates"/>
    <s v="No"/>
    <x v="0"/>
    <n v="782"/>
    <s v="Enactment of Laws"/>
    <x v="0"/>
    <s v="GF"/>
    <n v="40"/>
    <x v="3"/>
    <n v="5917632.1600000001"/>
    <n v="6933538.8600000003"/>
    <n v="13200995.58"/>
    <n v="17070472.050000001"/>
    <n v="23376601.649999999"/>
    <n v="26156704.829999998"/>
    <n v="28835062.719999999"/>
    <n v="27972781.260000002"/>
  </r>
  <r>
    <x v="0"/>
    <n v="1"/>
    <n v="101"/>
    <s v="001000"/>
    <s v="House of Delegates"/>
    <s v="No"/>
    <x v="0"/>
    <n v="782"/>
    <s v="Enactment of Laws"/>
    <x v="0"/>
    <s v="GF"/>
    <n v="50"/>
    <x v="4"/>
    <n v="0"/>
    <n v="0"/>
    <n v="0"/>
    <n v="0"/>
    <n v="0"/>
    <n v="0"/>
    <n v="0"/>
    <n v="0"/>
  </r>
  <r>
    <x v="0"/>
    <n v="1"/>
    <n v="100"/>
    <s v="001001"/>
    <s v="Senate of Virginia"/>
    <s v="No"/>
    <x v="1"/>
    <n v="782"/>
    <s v="Enactment of Laws"/>
    <x v="0"/>
    <s v="GF"/>
    <n v="10"/>
    <x v="0"/>
    <n v="26146136"/>
    <n v="30448958.239999998"/>
    <n v="33838507.18"/>
    <n v="38605685.259999998"/>
    <n v="44225598.43"/>
    <n v="50063242.890000001"/>
    <n v="52955192.649999999"/>
    <n v="56540671.340000004"/>
  </r>
  <r>
    <x v="0"/>
    <n v="1"/>
    <n v="100"/>
    <s v="001001"/>
    <s v="Senate of Virginia"/>
    <s v="No"/>
    <x v="1"/>
    <n v="782"/>
    <s v="Enactment of Laws"/>
    <x v="0"/>
    <s v="GF"/>
    <n v="20"/>
    <x v="1"/>
    <n v="15797179.76"/>
    <n v="17880837.059999999"/>
    <n v="17168220.920000002"/>
    <n v="18446128.699999999"/>
    <n v="18884116.539999999"/>
    <n v="23784014.239999998"/>
    <n v="23206140.309999999"/>
    <n v="26554727.91"/>
  </r>
  <r>
    <x v="0"/>
    <n v="1"/>
    <n v="100"/>
    <s v="001001"/>
    <s v="Senate of Virginia"/>
    <s v="No"/>
    <x v="1"/>
    <n v="782"/>
    <s v="Enactment of Laws"/>
    <x v="0"/>
    <s v="GF"/>
    <n v="30"/>
    <x v="2"/>
    <n v="10348956.24"/>
    <n v="12568121.18"/>
    <n v="16670286.26"/>
    <n v="20159556.559999999"/>
    <n v="25341481.890000001"/>
    <n v="26279228.649999999"/>
    <n v="29749052.34"/>
    <n v="29985943.43"/>
  </r>
  <r>
    <x v="0"/>
    <n v="1"/>
    <n v="100"/>
    <s v="001001"/>
    <s v="Senate of Virginia"/>
    <s v="No"/>
    <x v="1"/>
    <n v="782"/>
    <s v="Enactment of Laws"/>
    <x v="0"/>
    <s v="GF"/>
    <n v="40"/>
    <x v="3"/>
    <n v="10348956.24"/>
    <n v="12568121.18"/>
    <n v="16670286.26"/>
    <n v="20159556.559999999"/>
    <n v="25341481.890000001"/>
    <n v="26279228.649999999"/>
    <n v="29749052.34"/>
    <n v="29985943.43"/>
  </r>
  <r>
    <x v="0"/>
    <n v="1"/>
    <n v="100"/>
    <s v="001001"/>
    <s v="Senate of Virginia"/>
    <s v="No"/>
    <x v="1"/>
    <n v="782"/>
    <s v="Enactment of Laws"/>
    <x v="0"/>
    <s v="GF"/>
    <n v="50"/>
    <x v="4"/>
    <n v="0"/>
    <n v="0"/>
    <n v="0"/>
    <n v="0"/>
    <n v="0"/>
    <n v="0"/>
    <n v="0"/>
    <n v="0"/>
  </r>
  <r>
    <x v="0"/>
    <n v="1"/>
    <n v="133"/>
    <s v="002000"/>
    <s v="Auditor of Public Accounts"/>
    <s v="No"/>
    <x v="2"/>
    <n v="783"/>
    <s v="Legislative Evaluation and Review"/>
    <x v="1"/>
    <s v="GF"/>
    <n v="10"/>
    <x v="0"/>
    <n v="12323220"/>
    <n v="12849994.119999999"/>
    <n v="13169913.949999999"/>
    <n v="14795172.109999999"/>
    <n v="15645780.890000001"/>
    <n v="15496094.27"/>
    <n v="16522159.060000001"/>
    <n v="17249755.09"/>
  </r>
  <r>
    <x v="0"/>
    <n v="1"/>
    <n v="133"/>
    <s v="002000"/>
    <s v="Auditor of Public Accounts"/>
    <s v="No"/>
    <x v="2"/>
    <n v="783"/>
    <s v="Legislative Evaluation and Review"/>
    <x v="1"/>
    <s v="GF"/>
    <n v="20"/>
    <x v="1"/>
    <n v="12115480.880000001"/>
    <n v="12220578.17"/>
    <n v="11855794.84"/>
    <n v="13426376.220000001"/>
    <n v="14449316.619999999"/>
    <n v="14752894.210000001"/>
    <n v="15288512.970000001"/>
    <n v="16326214.57"/>
  </r>
  <r>
    <x v="0"/>
    <n v="1"/>
    <n v="133"/>
    <s v="002000"/>
    <s v="Auditor of Public Accounts"/>
    <s v="No"/>
    <x v="2"/>
    <n v="783"/>
    <s v="Legislative Evaluation and Review"/>
    <x v="1"/>
    <s v="GF"/>
    <n v="30"/>
    <x v="2"/>
    <n v="207739.12"/>
    <n v="629415.94999999995"/>
    <n v="1314119.1100000001"/>
    <n v="1368795.89"/>
    <n v="1196464.27"/>
    <n v="743200.06"/>
    <n v="1233646.0900000001"/>
    <n v="923540.52"/>
  </r>
  <r>
    <x v="0"/>
    <n v="1"/>
    <n v="133"/>
    <s v="002000"/>
    <s v="Auditor of Public Accounts"/>
    <s v="No"/>
    <x v="2"/>
    <n v="783"/>
    <s v="Legislative Evaluation and Review"/>
    <x v="1"/>
    <s v="GF"/>
    <n v="40"/>
    <x v="3"/>
    <n v="207739.12"/>
    <n v="629415.94999999995"/>
    <n v="1314119.1100000001"/>
    <n v="1368795.89"/>
    <n v="1196464.27"/>
    <n v="743200.06"/>
    <n v="1233646.0900000001"/>
    <n v="923540.52"/>
  </r>
  <r>
    <x v="0"/>
    <n v="1"/>
    <n v="133"/>
    <s v="002000"/>
    <s v="Auditor of Public Accounts"/>
    <s v="No"/>
    <x v="2"/>
    <n v="783"/>
    <s v="Legislative Evaluation and Review"/>
    <x v="1"/>
    <s v="GF"/>
    <n v="50"/>
    <x v="4"/>
    <n v="0"/>
    <n v="0"/>
    <n v="0"/>
    <n v="0"/>
    <n v="0"/>
    <n v="0"/>
    <n v="0"/>
    <n v="0"/>
  </r>
  <r>
    <x v="0"/>
    <n v="1"/>
    <n v="961"/>
    <s v="004000"/>
    <s v="Division of Capitol Police"/>
    <s v="No"/>
    <x v="3"/>
    <n v="399"/>
    <s v="Administrative and Support Services"/>
    <x v="2"/>
    <s v="GF"/>
    <n v="10"/>
    <x v="0"/>
    <n v="13934764"/>
    <n v="16006350.9"/>
    <n v="16650517.039999999"/>
    <n v="18975497.449999999"/>
    <n v="24595110.780000001"/>
    <n v="22806786.170000002"/>
    <n v="26839925.649999999"/>
    <n v="29452854.300000001"/>
  </r>
  <r>
    <x v="0"/>
    <n v="1"/>
    <n v="961"/>
    <s v="004000"/>
    <s v="Division of Capitol Police"/>
    <s v="No"/>
    <x v="3"/>
    <n v="399"/>
    <s v="Administrative and Support Services"/>
    <x v="2"/>
    <s v="GF"/>
    <n v="20"/>
    <x v="1"/>
    <n v="9518056.4499999993"/>
    <n v="9899267.8599999994"/>
    <n v="8802767.5899999999"/>
    <n v="10263605.67"/>
    <n v="11218975.609999999"/>
    <n v="13300687.52"/>
    <n v="15006750.35"/>
    <n v="17538563.109999999"/>
  </r>
  <r>
    <x v="0"/>
    <n v="1"/>
    <n v="961"/>
    <s v="004000"/>
    <s v="Division of Capitol Police"/>
    <s v="No"/>
    <x v="3"/>
    <n v="399"/>
    <s v="Administrative and Support Services"/>
    <x v="2"/>
    <s v="GF"/>
    <n v="30"/>
    <x v="2"/>
    <n v="4416707.55"/>
    <n v="6107083.04"/>
    <n v="7847749.4500000002"/>
    <n v="8711891.7799999993"/>
    <n v="13376135.17"/>
    <n v="9506098.6500000004"/>
    <n v="11833175.300000001"/>
    <n v="11914291.189999999"/>
  </r>
  <r>
    <x v="0"/>
    <n v="1"/>
    <n v="961"/>
    <s v="004000"/>
    <s v="Division of Capitol Police"/>
    <s v="No"/>
    <x v="3"/>
    <n v="399"/>
    <s v="Administrative and Support Services"/>
    <x v="2"/>
    <s v="GF"/>
    <n v="40"/>
    <x v="3"/>
    <n v="4416707.55"/>
    <n v="6107083.04"/>
    <n v="7847749.4500000002"/>
    <n v="8711891.7799999993"/>
    <n v="13376135.17"/>
    <n v="9506098.6500000004"/>
    <n v="11833175.300000001"/>
    <n v="11914291.189999999"/>
  </r>
  <r>
    <x v="0"/>
    <n v="1"/>
    <n v="961"/>
    <s v="004000"/>
    <s v="Division of Capitol Police"/>
    <s v="No"/>
    <x v="3"/>
    <n v="399"/>
    <s v="Administrative and Support Services"/>
    <x v="2"/>
    <s v="GF"/>
    <n v="50"/>
    <x v="4"/>
    <n v="0"/>
    <n v="0"/>
    <n v="0"/>
    <n v="0"/>
    <n v="0"/>
    <n v="0"/>
    <n v="0"/>
    <n v="0"/>
  </r>
  <r>
    <x v="0"/>
    <n v="1"/>
    <n v="109"/>
    <s v="005000"/>
    <s v="Division of Legislative Automated Systems"/>
    <s v="No"/>
    <x v="4"/>
    <n v="820"/>
    <s v="Information Technology Development and Operations"/>
    <x v="3"/>
    <s v="GF"/>
    <n v="10"/>
    <x v="0"/>
    <n v="5340206"/>
    <n v="5409781.1799999997"/>
    <n v="6975933.8399999999"/>
    <n v="7619453.04"/>
    <n v="9220360.0099999998"/>
    <n v="8798511.5199999996"/>
    <n v="8168384.2800000003"/>
    <n v="8457934.1099999994"/>
  </r>
  <r>
    <x v="0"/>
    <n v="1"/>
    <n v="109"/>
    <s v="005000"/>
    <s v="Division of Legislative Automated Systems"/>
    <s v="No"/>
    <x v="4"/>
    <n v="820"/>
    <s v="Information Technology Development and Operations"/>
    <x v="3"/>
    <s v="GF"/>
    <n v="20"/>
    <x v="1"/>
    <n v="5282730.82"/>
    <n v="5232571.34"/>
    <n v="6320474.7999999998"/>
    <n v="6561932.0300000003"/>
    <n v="6709529.4900000002"/>
    <n v="7427298.2400000002"/>
    <n v="6848245.1699999999"/>
    <n v="6713395.8700000001"/>
  </r>
  <r>
    <x v="0"/>
    <n v="1"/>
    <n v="109"/>
    <s v="005000"/>
    <s v="Division of Legislative Automated Systems"/>
    <s v="No"/>
    <x v="4"/>
    <n v="820"/>
    <s v="Information Technology Development and Operations"/>
    <x v="3"/>
    <s v="GF"/>
    <n v="30"/>
    <x v="2"/>
    <n v="57475.18"/>
    <n v="177209.84"/>
    <n v="655459.04"/>
    <n v="1057521.01"/>
    <n v="2510830.52"/>
    <n v="1371213.28"/>
    <n v="1320139.1100000001"/>
    <n v="1744538.24"/>
  </r>
  <r>
    <x v="0"/>
    <n v="1"/>
    <n v="109"/>
    <s v="005000"/>
    <s v="Division of Legislative Automated Systems"/>
    <s v="No"/>
    <x v="4"/>
    <n v="820"/>
    <s v="Information Technology Development and Operations"/>
    <x v="3"/>
    <s v="GF"/>
    <n v="40"/>
    <x v="3"/>
    <n v="57475.18"/>
    <n v="177209.84"/>
    <n v="655459.04"/>
    <n v="1057521.01"/>
    <n v="2510830.52"/>
    <n v="1371213.28"/>
    <n v="1320139.1100000001"/>
    <n v="1744538.24"/>
  </r>
  <r>
    <x v="0"/>
    <n v="1"/>
    <n v="109"/>
    <s v="005000"/>
    <s v="Division of Legislative Automated Systems"/>
    <s v="No"/>
    <x v="4"/>
    <n v="820"/>
    <s v="Information Technology Development and Operations"/>
    <x v="3"/>
    <s v="GF"/>
    <n v="50"/>
    <x v="4"/>
    <n v="0"/>
    <n v="0"/>
    <n v="0"/>
    <n v="0"/>
    <n v="0"/>
    <n v="0"/>
    <n v="0"/>
    <n v="0"/>
  </r>
  <r>
    <x v="0"/>
    <n v="1"/>
    <n v="107"/>
    <s v="006000"/>
    <s v="Division of Legislative Services"/>
    <s v="No"/>
    <x v="5"/>
    <n v="146"/>
    <s v="Human Relations Management"/>
    <x v="4"/>
    <s v="GF"/>
    <n v="10"/>
    <x v="0"/>
    <n v="2834057"/>
    <n v="971468.93"/>
    <n v="50233.82"/>
    <n v="0"/>
    <n v="0"/>
    <n v="0"/>
    <n v="0"/>
    <m/>
  </r>
  <r>
    <x v="0"/>
    <n v="1"/>
    <n v="107"/>
    <s v="006000"/>
    <s v="Division of Legislative Services"/>
    <s v="No"/>
    <x v="5"/>
    <n v="146"/>
    <s v="Human Relations Management"/>
    <x v="4"/>
    <s v="GF"/>
    <n v="20"/>
    <x v="1"/>
    <n v="365218.07"/>
    <n v="171364.35"/>
    <n v="50233.82"/>
    <n v="0"/>
    <n v="0"/>
    <n v="0"/>
    <n v="0"/>
    <m/>
  </r>
  <r>
    <x v="0"/>
    <n v="1"/>
    <n v="107"/>
    <s v="006000"/>
    <s v="Division of Legislative Services"/>
    <s v="No"/>
    <x v="5"/>
    <n v="146"/>
    <s v="Human Relations Management"/>
    <x v="4"/>
    <s v="GF"/>
    <n v="30"/>
    <x v="2"/>
    <n v="2468838.9300000002"/>
    <n v="800104.58"/>
    <n v="0"/>
    <n v="0"/>
    <n v="0"/>
    <n v="0"/>
    <n v="0"/>
    <m/>
  </r>
  <r>
    <x v="0"/>
    <n v="1"/>
    <n v="107"/>
    <s v="006000"/>
    <s v="Division of Legislative Services"/>
    <s v="No"/>
    <x v="5"/>
    <n v="146"/>
    <s v="Human Relations Management"/>
    <x v="4"/>
    <s v="GF"/>
    <n v="40"/>
    <x v="3"/>
    <n v="2468838.9300000002"/>
    <n v="800104.58"/>
    <n v="0"/>
    <n v="0"/>
    <n v="0"/>
    <n v="0"/>
    <n v="0"/>
    <m/>
  </r>
  <r>
    <x v="0"/>
    <n v="1"/>
    <n v="107"/>
    <s v="006000"/>
    <s v="Division of Legislative Services"/>
    <s v="No"/>
    <x v="5"/>
    <n v="146"/>
    <s v="Human Relations Management"/>
    <x v="4"/>
    <s v="GF"/>
    <n v="50"/>
    <x v="4"/>
    <n v="0"/>
    <n v="0"/>
    <n v="0"/>
    <n v="0"/>
    <n v="0"/>
    <n v="0"/>
    <n v="0"/>
    <m/>
  </r>
  <r>
    <x v="0"/>
    <n v="1"/>
    <n v="107"/>
    <s v="006000"/>
    <s v="Division of Legislative Services"/>
    <s v="No"/>
    <x v="5"/>
    <n v="406"/>
    <s v="Health Research, Planning, and Coordination"/>
    <x v="5"/>
    <s v="GF"/>
    <n v="10"/>
    <x v="0"/>
    <n v="11172"/>
    <n v="16976.12"/>
    <n v="6331"/>
    <n v="6320"/>
    <n v="0"/>
    <n v="0"/>
    <n v="0"/>
    <m/>
  </r>
  <r>
    <x v="0"/>
    <n v="1"/>
    <n v="107"/>
    <s v="006000"/>
    <s v="Division of Legislative Services"/>
    <s v="No"/>
    <x v="5"/>
    <n v="406"/>
    <s v="Health Research, Planning, and Coordination"/>
    <x v="5"/>
    <s v="GF"/>
    <n v="20"/>
    <x v="1"/>
    <n v="545.88"/>
    <n v="50"/>
    <n v="31"/>
    <n v="98.07"/>
    <n v="0"/>
    <n v="0"/>
    <n v="0"/>
    <m/>
  </r>
  <r>
    <x v="0"/>
    <n v="1"/>
    <n v="107"/>
    <s v="006000"/>
    <s v="Division of Legislative Services"/>
    <s v="No"/>
    <x v="5"/>
    <n v="406"/>
    <s v="Health Research, Planning, and Coordination"/>
    <x v="5"/>
    <s v="GF"/>
    <n v="30"/>
    <x v="2"/>
    <n v="10626.12"/>
    <n v="16926.12"/>
    <n v="6300"/>
    <n v="6221.93"/>
    <n v="0"/>
    <n v="0"/>
    <n v="0"/>
    <m/>
  </r>
  <r>
    <x v="0"/>
    <n v="1"/>
    <n v="107"/>
    <s v="006000"/>
    <s v="Division of Legislative Services"/>
    <s v="No"/>
    <x v="5"/>
    <n v="406"/>
    <s v="Health Research, Planning, and Coordination"/>
    <x v="5"/>
    <s v="GF"/>
    <n v="40"/>
    <x v="3"/>
    <n v="10626.12"/>
    <n v="16926.12"/>
    <n v="6300"/>
    <n v="6221.93"/>
    <n v="0"/>
    <n v="0"/>
    <n v="0"/>
    <m/>
  </r>
  <r>
    <x v="0"/>
    <n v="1"/>
    <n v="107"/>
    <s v="006000"/>
    <s v="Division of Legislative Services"/>
    <s v="No"/>
    <x v="5"/>
    <n v="406"/>
    <s v="Health Research, Planning, and Coordination"/>
    <x v="5"/>
    <s v="GF"/>
    <n v="50"/>
    <x v="4"/>
    <n v="0"/>
    <n v="0"/>
    <n v="0"/>
    <n v="0"/>
    <n v="0"/>
    <n v="0"/>
    <n v="0"/>
    <m/>
  </r>
  <r>
    <x v="0"/>
    <n v="1"/>
    <n v="107"/>
    <s v="006000"/>
    <s v="Division of Legislative Services"/>
    <s v="No"/>
    <x v="5"/>
    <n v="450"/>
    <s v="Social Services Research, Planning, and Coordination"/>
    <x v="6"/>
    <s v="GF"/>
    <n v="10"/>
    <x v="0"/>
    <n v="46254"/>
    <n v="68711.7"/>
    <n v="25609"/>
    <n v="25590"/>
    <n v="0"/>
    <n v="0"/>
    <n v="0"/>
    <m/>
  </r>
  <r>
    <x v="0"/>
    <n v="1"/>
    <n v="107"/>
    <s v="006000"/>
    <s v="Division of Legislative Services"/>
    <s v="No"/>
    <x v="5"/>
    <n v="450"/>
    <s v="Social Services Research, Planning, and Coordination"/>
    <x v="6"/>
    <s v="GF"/>
    <n v="20"/>
    <x v="1"/>
    <n v="3344.3"/>
    <n v="248"/>
    <n v="55"/>
    <n v="433.25"/>
    <n v="0"/>
    <n v="0"/>
    <n v="0"/>
    <m/>
  </r>
  <r>
    <x v="0"/>
    <n v="1"/>
    <n v="107"/>
    <s v="006000"/>
    <s v="Division of Legislative Services"/>
    <s v="No"/>
    <x v="5"/>
    <n v="450"/>
    <s v="Social Services Research, Planning, and Coordination"/>
    <x v="6"/>
    <s v="GF"/>
    <n v="30"/>
    <x v="2"/>
    <n v="42909.7"/>
    <n v="68463.7"/>
    <n v="25554"/>
    <n v="25156.75"/>
    <n v="0"/>
    <n v="0"/>
    <n v="0"/>
    <m/>
  </r>
  <r>
    <x v="0"/>
    <n v="1"/>
    <n v="107"/>
    <s v="006000"/>
    <s v="Division of Legislative Services"/>
    <s v="No"/>
    <x v="5"/>
    <n v="450"/>
    <s v="Social Services Research, Planning, and Coordination"/>
    <x v="6"/>
    <s v="GF"/>
    <n v="40"/>
    <x v="3"/>
    <n v="42909.7"/>
    <n v="68463.7"/>
    <n v="25554"/>
    <n v="25156.75"/>
    <n v="0"/>
    <n v="0"/>
    <n v="0"/>
    <m/>
  </r>
  <r>
    <x v="0"/>
    <n v="1"/>
    <n v="107"/>
    <s v="006000"/>
    <s v="Division of Legislative Services"/>
    <s v="No"/>
    <x v="5"/>
    <n v="450"/>
    <s v="Social Services Research, Planning, and Coordination"/>
    <x v="6"/>
    <s v="GF"/>
    <n v="50"/>
    <x v="4"/>
    <n v="0"/>
    <n v="0"/>
    <n v="0"/>
    <n v="0"/>
    <n v="0"/>
    <n v="0"/>
    <n v="0"/>
    <m/>
  </r>
  <r>
    <x v="0"/>
    <n v="1"/>
    <n v="107"/>
    <s v="006000"/>
    <s v="Division of Legislative Services"/>
    <s v="No"/>
    <x v="5"/>
    <n v="507"/>
    <s v="Resource Management Research, Planning, and Coordination"/>
    <x v="7"/>
    <s v="GF"/>
    <n v="10"/>
    <x v="0"/>
    <n v="43245"/>
    <n v="21629.85"/>
    <n v="21630"/>
    <n v="21625"/>
    <n v="0"/>
    <n v="0"/>
    <n v="0"/>
    <m/>
  </r>
  <r>
    <x v="0"/>
    <n v="1"/>
    <n v="107"/>
    <s v="006000"/>
    <s v="Division of Legislative Services"/>
    <s v="No"/>
    <x v="5"/>
    <n v="507"/>
    <s v="Resource Management Research, Planning, and Coordination"/>
    <x v="7"/>
    <s v="GF"/>
    <n v="20"/>
    <x v="1"/>
    <n v="13.15"/>
    <n v="15.3"/>
    <n v="14"/>
    <n v="9"/>
    <n v="0"/>
    <n v="0"/>
    <n v="0"/>
    <m/>
  </r>
  <r>
    <x v="0"/>
    <n v="1"/>
    <n v="107"/>
    <s v="006000"/>
    <s v="Division of Legislative Services"/>
    <s v="No"/>
    <x v="5"/>
    <n v="507"/>
    <s v="Resource Management Research, Planning, and Coordination"/>
    <x v="7"/>
    <s v="GF"/>
    <n v="30"/>
    <x v="2"/>
    <n v="43231.85"/>
    <n v="21614.55"/>
    <n v="21616"/>
    <n v="21616"/>
    <n v="0"/>
    <n v="0"/>
    <n v="0"/>
    <m/>
  </r>
  <r>
    <x v="0"/>
    <n v="1"/>
    <n v="107"/>
    <s v="006000"/>
    <s v="Division of Legislative Services"/>
    <s v="No"/>
    <x v="5"/>
    <n v="507"/>
    <s v="Resource Management Research, Planning, and Coordination"/>
    <x v="7"/>
    <s v="GF"/>
    <n v="40"/>
    <x v="3"/>
    <n v="43231.85"/>
    <n v="21614.55"/>
    <n v="21616"/>
    <n v="21616"/>
    <n v="0"/>
    <n v="0"/>
    <n v="0"/>
    <m/>
  </r>
  <r>
    <x v="0"/>
    <n v="1"/>
    <n v="107"/>
    <s v="006000"/>
    <s v="Division of Legislative Services"/>
    <s v="No"/>
    <x v="5"/>
    <n v="507"/>
    <s v="Resource Management Research, Planning, and Coordination"/>
    <x v="7"/>
    <s v="GF"/>
    <n v="50"/>
    <x v="4"/>
    <n v="0"/>
    <n v="0"/>
    <n v="0"/>
    <n v="0"/>
    <n v="0"/>
    <n v="0"/>
    <n v="0"/>
    <m/>
  </r>
  <r>
    <x v="0"/>
    <n v="1"/>
    <n v="107"/>
    <s v="006000"/>
    <s v="Division of Legislative Services"/>
    <s v="No"/>
    <x v="5"/>
    <n v="516"/>
    <s v="Environmental Policy and Program Development"/>
    <x v="8"/>
    <s v="GF"/>
    <n v="10"/>
    <x v="0"/>
    <n v="16668"/>
    <n v="10308.219999999999"/>
    <n v="10224"/>
    <n v="10201"/>
    <n v="0"/>
    <n v="0"/>
    <n v="0"/>
    <m/>
  </r>
  <r>
    <x v="0"/>
    <n v="1"/>
    <n v="107"/>
    <s v="006000"/>
    <s v="Division of Legislative Services"/>
    <s v="No"/>
    <x v="5"/>
    <n v="516"/>
    <s v="Environmental Policy and Program Development"/>
    <x v="8"/>
    <s v="GF"/>
    <n v="20"/>
    <x v="1"/>
    <n v="1412.78"/>
    <n v="1186.3"/>
    <n v="64"/>
    <n v="41"/>
    <n v="0"/>
    <n v="0"/>
    <n v="0"/>
    <m/>
  </r>
  <r>
    <x v="0"/>
    <n v="1"/>
    <n v="107"/>
    <s v="006000"/>
    <s v="Division of Legislative Services"/>
    <s v="No"/>
    <x v="5"/>
    <n v="516"/>
    <s v="Environmental Policy and Program Development"/>
    <x v="8"/>
    <s v="GF"/>
    <n v="30"/>
    <x v="2"/>
    <n v="15255.22"/>
    <n v="9121.92"/>
    <n v="10160"/>
    <n v="10160"/>
    <n v="0"/>
    <n v="0"/>
    <n v="0"/>
    <m/>
  </r>
  <r>
    <x v="0"/>
    <n v="1"/>
    <n v="107"/>
    <s v="006000"/>
    <s v="Division of Legislative Services"/>
    <s v="No"/>
    <x v="5"/>
    <n v="516"/>
    <s v="Environmental Policy and Program Development"/>
    <x v="8"/>
    <s v="GF"/>
    <n v="40"/>
    <x v="3"/>
    <n v="15255.22"/>
    <n v="9121.92"/>
    <n v="10160"/>
    <n v="10160"/>
    <n v="0"/>
    <n v="0"/>
    <n v="0"/>
    <m/>
  </r>
  <r>
    <x v="0"/>
    <n v="1"/>
    <n v="107"/>
    <s v="006000"/>
    <s v="Division of Legislative Services"/>
    <s v="No"/>
    <x v="5"/>
    <n v="516"/>
    <s v="Environmental Policy and Program Development"/>
    <x v="8"/>
    <s v="GF"/>
    <n v="50"/>
    <x v="4"/>
    <n v="0"/>
    <n v="0"/>
    <n v="0"/>
    <n v="0"/>
    <n v="0"/>
    <n v="0"/>
    <n v="0"/>
    <m/>
  </r>
  <r>
    <x v="0"/>
    <n v="1"/>
    <n v="107"/>
    <s v="006000"/>
    <s v="Division of Legislative Services"/>
    <s v="No"/>
    <x v="5"/>
    <n v="534"/>
    <s v="Economic Development Services"/>
    <x v="9"/>
    <s v="GF"/>
    <n v="10"/>
    <x v="0"/>
    <n v="144069"/>
    <n v="154982.71"/>
    <n v="155978.18"/>
    <n v="187892.18"/>
    <n v="0"/>
    <n v="0"/>
    <n v="0"/>
    <m/>
  </r>
  <r>
    <x v="0"/>
    <n v="1"/>
    <n v="107"/>
    <s v="006000"/>
    <s v="Division of Legislative Services"/>
    <s v="No"/>
    <x v="5"/>
    <n v="534"/>
    <s v="Economic Development Services"/>
    <x v="9"/>
    <s v="GF"/>
    <n v="20"/>
    <x v="1"/>
    <n v="4048.29"/>
    <n v="2320.88"/>
    <n v="185"/>
    <n v="3070.12"/>
    <n v="0"/>
    <n v="0"/>
    <n v="0"/>
    <m/>
  </r>
  <r>
    <x v="0"/>
    <n v="1"/>
    <n v="107"/>
    <s v="006000"/>
    <s v="Division of Legislative Services"/>
    <s v="No"/>
    <x v="5"/>
    <n v="534"/>
    <s v="Economic Development Services"/>
    <x v="9"/>
    <s v="GF"/>
    <n v="30"/>
    <x v="2"/>
    <n v="140020.71"/>
    <n v="152661.82999999999"/>
    <n v="155793.18"/>
    <n v="184822.06"/>
    <n v="0"/>
    <n v="0"/>
    <n v="0"/>
    <m/>
  </r>
  <r>
    <x v="0"/>
    <n v="1"/>
    <n v="107"/>
    <s v="006000"/>
    <s v="Division of Legislative Services"/>
    <s v="No"/>
    <x v="5"/>
    <n v="534"/>
    <s v="Economic Development Services"/>
    <x v="9"/>
    <s v="GF"/>
    <n v="40"/>
    <x v="3"/>
    <n v="140020.71"/>
    <n v="152661.82999999999"/>
    <n v="155793.18"/>
    <n v="184822.06"/>
    <n v="0"/>
    <n v="0"/>
    <n v="0"/>
    <m/>
  </r>
  <r>
    <x v="0"/>
    <n v="1"/>
    <n v="107"/>
    <s v="006000"/>
    <s v="Division of Legislative Services"/>
    <s v="No"/>
    <x v="5"/>
    <n v="534"/>
    <s v="Economic Development Services"/>
    <x v="9"/>
    <s v="GF"/>
    <n v="50"/>
    <x v="4"/>
    <n v="0"/>
    <n v="0"/>
    <n v="0"/>
    <n v="0"/>
    <n v="0"/>
    <n v="0"/>
    <n v="0"/>
    <m/>
  </r>
  <r>
    <x v="0"/>
    <n v="1"/>
    <n v="107"/>
    <s v="006000"/>
    <s v="Division of Legislative Services"/>
    <s v="No"/>
    <x v="5"/>
    <n v="550"/>
    <s v="Consumer Affairs Services"/>
    <x v="10"/>
    <s v="GF"/>
    <n v="10"/>
    <x v="0"/>
    <n v="27563"/>
    <n v="6051.5"/>
    <n v="11946.42"/>
    <n v="17939.419999999998"/>
    <n v="0"/>
    <n v="0"/>
    <n v="0"/>
    <m/>
  </r>
  <r>
    <x v="0"/>
    <n v="1"/>
    <n v="107"/>
    <s v="006000"/>
    <s v="Division of Legislative Services"/>
    <s v="No"/>
    <x v="5"/>
    <n v="550"/>
    <s v="Consumer Affairs Services"/>
    <x v="10"/>
    <s v="GF"/>
    <n v="20"/>
    <x v="1"/>
    <n v="109.5"/>
    <n v="125.08"/>
    <n v="20"/>
    <n v="13"/>
    <n v="0"/>
    <n v="0"/>
    <n v="0"/>
    <m/>
  </r>
  <r>
    <x v="0"/>
    <n v="1"/>
    <n v="107"/>
    <s v="006000"/>
    <s v="Division of Legislative Services"/>
    <s v="No"/>
    <x v="5"/>
    <n v="550"/>
    <s v="Consumer Affairs Services"/>
    <x v="10"/>
    <s v="GF"/>
    <n v="30"/>
    <x v="2"/>
    <n v="27453.5"/>
    <n v="5926.42"/>
    <n v="11926.42"/>
    <n v="17926.419999999998"/>
    <n v="0"/>
    <n v="0"/>
    <n v="0"/>
    <m/>
  </r>
  <r>
    <x v="0"/>
    <n v="1"/>
    <n v="107"/>
    <s v="006000"/>
    <s v="Division of Legislative Services"/>
    <s v="No"/>
    <x v="5"/>
    <n v="550"/>
    <s v="Consumer Affairs Services"/>
    <x v="10"/>
    <s v="GF"/>
    <n v="40"/>
    <x v="3"/>
    <n v="27453.5"/>
    <n v="5926.42"/>
    <n v="11926.42"/>
    <n v="17926.419999999998"/>
    <n v="0"/>
    <n v="0"/>
    <n v="0"/>
    <m/>
  </r>
  <r>
    <x v="0"/>
    <n v="1"/>
    <n v="107"/>
    <s v="006000"/>
    <s v="Division of Legislative Services"/>
    <s v="No"/>
    <x v="5"/>
    <n v="550"/>
    <s v="Consumer Affairs Services"/>
    <x v="10"/>
    <s v="GF"/>
    <n v="50"/>
    <x v="4"/>
    <n v="0"/>
    <n v="0"/>
    <n v="0"/>
    <n v="0"/>
    <n v="0"/>
    <n v="0"/>
    <n v="0"/>
    <m/>
  </r>
  <r>
    <x v="0"/>
    <n v="1"/>
    <n v="107"/>
    <s v="006000"/>
    <s v="Division of Legislative Services"/>
    <s v="No"/>
    <x v="5"/>
    <n v="602"/>
    <s v="Ground Transportation Planning and Research"/>
    <x v="11"/>
    <s v="GF"/>
    <n v="10"/>
    <x v="0"/>
    <n v="56294"/>
    <n v="28266.92"/>
    <n v="28305"/>
    <n v="28268"/>
    <n v="0"/>
    <n v="0"/>
    <n v="0"/>
    <m/>
  </r>
  <r>
    <x v="0"/>
    <n v="1"/>
    <n v="107"/>
    <s v="006000"/>
    <s v="Division of Legislative Services"/>
    <s v="No"/>
    <x v="5"/>
    <n v="602"/>
    <s v="Ground Transportation Planning and Research"/>
    <x v="11"/>
    <s v="GF"/>
    <n v="20"/>
    <x v="1"/>
    <n v="3061.08"/>
    <n v="67"/>
    <n v="105"/>
    <n v="68"/>
    <n v="0"/>
    <n v="0"/>
    <n v="0"/>
    <m/>
  </r>
  <r>
    <x v="0"/>
    <n v="1"/>
    <n v="107"/>
    <s v="006000"/>
    <s v="Division of Legislative Services"/>
    <s v="No"/>
    <x v="5"/>
    <n v="602"/>
    <s v="Ground Transportation Planning and Research"/>
    <x v="11"/>
    <s v="GF"/>
    <n v="30"/>
    <x v="2"/>
    <n v="53232.92"/>
    <n v="28199.919999999998"/>
    <n v="28200"/>
    <n v="28200"/>
    <n v="0"/>
    <n v="0"/>
    <n v="0"/>
    <m/>
  </r>
  <r>
    <x v="0"/>
    <n v="1"/>
    <n v="107"/>
    <s v="006000"/>
    <s v="Division of Legislative Services"/>
    <s v="No"/>
    <x v="5"/>
    <n v="602"/>
    <s v="Ground Transportation Planning and Research"/>
    <x v="11"/>
    <s v="GF"/>
    <n v="40"/>
    <x v="3"/>
    <n v="53232.92"/>
    <n v="28199.919999999998"/>
    <n v="28200"/>
    <n v="28200"/>
    <n v="0"/>
    <n v="0"/>
    <n v="0"/>
    <m/>
  </r>
  <r>
    <x v="0"/>
    <n v="1"/>
    <n v="107"/>
    <s v="006000"/>
    <s v="Division of Legislative Services"/>
    <s v="No"/>
    <x v="5"/>
    <n v="602"/>
    <s v="Ground Transportation Planning and Research"/>
    <x v="11"/>
    <s v="GF"/>
    <n v="50"/>
    <x v="4"/>
    <n v="0"/>
    <n v="0"/>
    <n v="0"/>
    <n v="0"/>
    <n v="0"/>
    <n v="0"/>
    <n v="0"/>
    <m/>
  </r>
  <r>
    <x v="0"/>
    <n v="1"/>
    <n v="107"/>
    <s v="006000"/>
    <s v="Division of Legislative Services"/>
    <s v="No"/>
    <x v="5"/>
    <n v="701"/>
    <s v="Governmental Affairs Services"/>
    <x v="12"/>
    <s v="GF"/>
    <n v="10"/>
    <x v="0"/>
    <n v="51483"/>
    <n v="35089.94"/>
    <n v="45067.94"/>
    <n v="55042.94"/>
    <n v="0"/>
    <n v="0"/>
    <n v="0"/>
    <m/>
  </r>
  <r>
    <x v="0"/>
    <n v="1"/>
    <n v="107"/>
    <s v="006000"/>
    <s v="Division of Legislative Services"/>
    <s v="No"/>
    <x v="5"/>
    <n v="701"/>
    <s v="Governmental Affairs Services"/>
    <x v="12"/>
    <s v="GF"/>
    <n v="20"/>
    <x v="1"/>
    <n v="1347.06"/>
    <n v="90"/>
    <n v="68"/>
    <n v="43"/>
    <n v="0"/>
    <n v="0"/>
    <n v="0"/>
    <m/>
  </r>
  <r>
    <x v="0"/>
    <n v="1"/>
    <n v="107"/>
    <s v="006000"/>
    <s v="Division of Legislative Services"/>
    <s v="No"/>
    <x v="5"/>
    <n v="701"/>
    <s v="Governmental Affairs Services"/>
    <x v="12"/>
    <s v="GF"/>
    <n v="30"/>
    <x v="2"/>
    <n v="50135.94"/>
    <n v="34999.94"/>
    <n v="44999.94"/>
    <n v="54999.94"/>
    <n v="0"/>
    <n v="0"/>
    <n v="0"/>
    <m/>
  </r>
  <r>
    <x v="0"/>
    <n v="1"/>
    <n v="107"/>
    <s v="006000"/>
    <s v="Division of Legislative Services"/>
    <s v="No"/>
    <x v="5"/>
    <n v="701"/>
    <s v="Governmental Affairs Services"/>
    <x v="12"/>
    <s v="GF"/>
    <n v="40"/>
    <x v="3"/>
    <n v="50135.94"/>
    <n v="34999.94"/>
    <n v="44999.94"/>
    <n v="54999.94"/>
    <n v="0"/>
    <n v="0"/>
    <n v="0"/>
    <m/>
  </r>
  <r>
    <x v="0"/>
    <n v="1"/>
    <n v="107"/>
    <s v="006000"/>
    <s v="Division of Legislative Services"/>
    <s v="No"/>
    <x v="5"/>
    <n v="701"/>
    <s v="Governmental Affairs Services"/>
    <x v="12"/>
    <s v="GF"/>
    <n v="50"/>
    <x v="4"/>
    <n v="0"/>
    <n v="0"/>
    <n v="0"/>
    <n v="0"/>
    <n v="0"/>
    <n v="0"/>
    <n v="0"/>
    <m/>
  </r>
  <r>
    <x v="0"/>
    <n v="1"/>
    <n v="107"/>
    <s v="006000"/>
    <s v="Division of Legislative Services"/>
    <s v="No"/>
    <x v="5"/>
    <n v="748"/>
    <s v="Architectural and Antiquity Research Planning and Coordination"/>
    <x v="13"/>
    <s v="GF"/>
    <n v="10"/>
    <x v="0"/>
    <n v="433740"/>
    <n v="486296.22"/>
    <n v="424075.39"/>
    <n v="499014.69"/>
    <n v="577297.51"/>
    <n v="804172.36"/>
    <n v="25250.98"/>
    <m/>
  </r>
  <r>
    <x v="0"/>
    <n v="1"/>
    <n v="107"/>
    <s v="006000"/>
    <s v="Division of Legislative Services"/>
    <s v="No"/>
    <x v="5"/>
    <n v="748"/>
    <s v="Architectural and Antiquity Research Planning and Coordination"/>
    <x v="13"/>
    <s v="GF"/>
    <n v="20"/>
    <x v="1"/>
    <n v="164605.78"/>
    <n v="229994.83"/>
    <n v="148927.70000000001"/>
    <n v="151007.18"/>
    <n v="34185.15"/>
    <n v="40058"/>
    <n v="25240.98"/>
    <m/>
  </r>
  <r>
    <x v="0"/>
    <n v="1"/>
    <n v="107"/>
    <s v="006000"/>
    <s v="Division of Legislative Services"/>
    <s v="No"/>
    <x v="5"/>
    <n v="748"/>
    <s v="Architectural and Antiquity Research Planning and Coordination"/>
    <x v="13"/>
    <s v="GF"/>
    <n v="30"/>
    <x v="2"/>
    <n v="269134.21999999997"/>
    <n v="256301.39"/>
    <n v="275147.69"/>
    <n v="348007.51"/>
    <n v="543112.36"/>
    <n v="764114.36"/>
    <n v="10"/>
    <m/>
  </r>
  <r>
    <x v="0"/>
    <n v="1"/>
    <n v="107"/>
    <s v="006000"/>
    <s v="Division of Legislative Services"/>
    <s v="No"/>
    <x v="5"/>
    <n v="748"/>
    <s v="Architectural and Antiquity Research Planning and Coordination"/>
    <x v="13"/>
    <s v="GF"/>
    <n v="40"/>
    <x v="3"/>
    <n v="269134.21999999997"/>
    <n v="256301.39"/>
    <n v="275147.69"/>
    <n v="348007.51"/>
    <n v="543112.36"/>
    <n v="764114.36"/>
    <n v="10"/>
    <m/>
  </r>
  <r>
    <x v="0"/>
    <n v="1"/>
    <n v="107"/>
    <s v="006000"/>
    <s v="Division of Legislative Services"/>
    <s v="No"/>
    <x v="5"/>
    <n v="748"/>
    <s v="Architectural and Antiquity Research Planning and Coordination"/>
    <x v="13"/>
    <s v="GF"/>
    <n v="50"/>
    <x v="4"/>
    <n v="0"/>
    <n v="0"/>
    <n v="0"/>
    <n v="0"/>
    <n v="0"/>
    <n v="0"/>
    <n v="0"/>
    <m/>
  </r>
  <r>
    <x v="0"/>
    <n v="1"/>
    <n v="107"/>
    <s v="006000"/>
    <s v="Division of Legislative Services"/>
    <s v="No"/>
    <x v="5"/>
    <n v="784"/>
    <s v="Legislative Research and Analysis"/>
    <x v="14"/>
    <s v="GF"/>
    <n v="10"/>
    <x v="0"/>
    <n v="8823728"/>
    <n v="9179681.9399999995"/>
    <n v="9554392.1500000004"/>
    <n v="12737232.439999999"/>
    <n v="13475538.949999999"/>
    <n v="12072816.859999999"/>
    <n v="13568899.57"/>
    <n v="15822461.52"/>
  </r>
  <r>
    <x v="0"/>
    <n v="1"/>
    <n v="107"/>
    <s v="006000"/>
    <s v="Division of Legislative Services"/>
    <s v="No"/>
    <x v="5"/>
    <n v="784"/>
    <s v="Legislative Research and Analysis"/>
    <x v="14"/>
    <s v="GF"/>
    <n v="20"/>
    <x v="1"/>
    <n v="5900338.0599999996"/>
    <n v="6004640.2800000003"/>
    <n v="6183397.2199999997"/>
    <n v="8283265.4900000002"/>
    <n v="7012692.0899999999"/>
    <n v="7838696.29"/>
    <n v="8135144.0499999998"/>
    <n v="9188813.6699999999"/>
  </r>
  <r>
    <x v="0"/>
    <n v="1"/>
    <n v="107"/>
    <s v="006000"/>
    <s v="Division of Legislative Services"/>
    <s v="No"/>
    <x v="5"/>
    <n v="784"/>
    <s v="Legislative Research and Analysis"/>
    <x v="14"/>
    <s v="GF"/>
    <n v="30"/>
    <x v="2"/>
    <n v="2923389.94"/>
    <n v="3175041.66"/>
    <n v="3370994.93"/>
    <n v="4453966.95"/>
    <n v="6462846.8600000003"/>
    <n v="4234120.57"/>
    <n v="5433755.5199999996"/>
    <n v="6633647.8499999996"/>
  </r>
  <r>
    <x v="0"/>
    <n v="1"/>
    <n v="107"/>
    <s v="006000"/>
    <s v="Division of Legislative Services"/>
    <s v="No"/>
    <x v="5"/>
    <n v="784"/>
    <s v="Legislative Research and Analysis"/>
    <x v="14"/>
    <s v="GF"/>
    <n v="40"/>
    <x v="3"/>
    <n v="2923389.94"/>
    <n v="3175041.66"/>
    <n v="3370994.93"/>
    <n v="4453966.95"/>
    <n v="6462846.8600000003"/>
    <n v="4234120.57"/>
    <n v="5433755.5199999996"/>
    <n v="6633647.8499999996"/>
  </r>
  <r>
    <x v="0"/>
    <n v="1"/>
    <n v="107"/>
    <s v="006000"/>
    <s v="Division of Legislative Services"/>
    <s v="No"/>
    <x v="5"/>
    <n v="784"/>
    <s v="Legislative Research and Analysis"/>
    <x v="14"/>
    <s v="GF"/>
    <n v="50"/>
    <x v="4"/>
    <n v="0"/>
    <n v="0"/>
    <n v="0"/>
    <n v="0"/>
    <n v="0"/>
    <n v="0"/>
    <n v="0"/>
    <n v="0"/>
  </r>
  <r>
    <x v="0"/>
    <n v="1"/>
    <n v="107"/>
    <s v="006000"/>
    <s v="Division of Legislative Services"/>
    <s v="No"/>
    <x v="5"/>
    <n v="788"/>
    <s v="Research, Planning, and Coordination"/>
    <x v="15"/>
    <s v="GF"/>
    <n v="10"/>
    <x v="0"/>
    <n v="0"/>
    <n v="0"/>
    <n v="34340"/>
    <n v="68680"/>
    <n v="0"/>
    <n v="0"/>
    <n v="0"/>
    <m/>
  </r>
  <r>
    <x v="0"/>
    <n v="1"/>
    <n v="107"/>
    <s v="006000"/>
    <s v="Division of Legislative Services"/>
    <s v="No"/>
    <x v="5"/>
    <n v="788"/>
    <s v="Research, Planning, and Coordination"/>
    <x v="15"/>
    <s v="GF"/>
    <n v="20"/>
    <x v="1"/>
    <n v="0"/>
    <n v="0"/>
    <n v="0"/>
    <n v="0"/>
    <n v="0"/>
    <n v="0"/>
    <n v="0"/>
    <m/>
  </r>
  <r>
    <x v="0"/>
    <n v="1"/>
    <n v="107"/>
    <s v="006000"/>
    <s v="Division of Legislative Services"/>
    <s v="No"/>
    <x v="5"/>
    <n v="788"/>
    <s v="Research, Planning, and Coordination"/>
    <x v="15"/>
    <s v="GF"/>
    <n v="30"/>
    <x v="2"/>
    <n v="0"/>
    <n v="0"/>
    <n v="34340"/>
    <n v="68680"/>
    <n v="0"/>
    <n v="0"/>
    <n v="0"/>
    <m/>
  </r>
  <r>
    <x v="0"/>
    <n v="1"/>
    <n v="107"/>
    <s v="006000"/>
    <s v="Division of Legislative Services"/>
    <s v="No"/>
    <x v="5"/>
    <n v="788"/>
    <s v="Research, Planning, and Coordination"/>
    <x v="15"/>
    <s v="GF"/>
    <n v="40"/>
    <x v="3"/>
    <n v="0"/>
    <n v="0"/>
    <n v="34340"/>
    <n v="68680"/>
    <n v="0"/>
    <n v="0"/>
    <n v="0"/>
    <m/>
  </r>
  <r>
    <x v="0"/>
    <n v="1"/>
    <n v="107"/>
    <s v="006000"/>
    <s v="Division of Legislative Services"/>
    <s v="No"/>
    <x v="5"/>
    <n v="788"/>
    <s v="Research, Planning, and Coordination"/>
    <x v="15"/>
    <s v="GF"/>
    <n v="50"/>
    <x v="4"/>
    <n v="0"/>
    <n v="0"/>
    <n v="0"/>
    <n v="0"/>
    <n v="0"/>
    <n v="0"/>
    <n v="0"/>
    <m/>
  </r>
  <r>
    <x v="0"/>
    <n v="1"/>
    <n v="845"/>
    <s v="010000"/>
    <s v="Dr. Martin Luther King, Jr. Memorial Commission"/>
    <s v="No"/>
    <x v="6"/>
    <n v="146"/>
    <s v="Human Relations Management"/>
    <x v="4"/>
    <s v="GF"/>
    <n v="10"/>
    <x v="0"/>
    <n v="81401"/>
    <n v="107529.88"/>
    <n v="227721.97"/>
    <n v="248828.97"/>
    <n v="241315.09"/>
    <n v="341200.67"/>
    <n v="422849.64"/>
    <n v="517175.69"/>
  </r>
  <r>
    <x v="0"/>
    <n v="1"/>
    <n v="845"/>
    <s v="010000"/>
    <s v="Dr. Martin Luther King, Jr. Memorial Commission"/>
    <s v="No"/>
    <x v="6"/>
    <n v="146"/>
    <s v="Human Relations Management"/>
    <x v="4"/>
    <s v="GF"/>
    <n v="20"/>
    <x v="1"/>
    <n v="24514.12"/>
    <n v="30477.91"/>
    <n v="79446"/>
    <n v="107888.88"/>
    <n v="493.42"/>
    <n v="18758.03"/>
    <n v="6099.95"/>
    <n v="6906.73"/>
  </r>
  <r>
    <x v="0"/>
    <n v="1"/>
    <n v="845"/>
    <s v="010000"/>
    <s v="Dr. Martin Luther King, Jr. Memorial Commission"/>
    <s v="No"/>
    <x v="6"/>
    <n v="146"/>
    <s v="Human Relations Management"/>
    <x v="4"/>
    <s v="GF"/>
    <n v="30"/>
    <x v="2"/>
    <n v="56886.879999999997"/>
    <n v="77051.97"/>
    <n v="148275.97"/>
    <n v="140940.09"/>
    <n v="240821.67"/>
    <n v="322442.64"/>
    <n v="416749.69"/>
    <n v="510268.96"/>
  </r>
  <r>
    <x v="0"/>
    <n v="1"/>
    <n v="845"/>
    <s v="010000"/>
    <s v="Dr. Martin Luther King, Jr. Memorial Commission"/>
    <s v="No"/>
    <x v="6"/>
    <n v="146"/>
    <s v="Human Relations Management"/>
    <x v="4"/>
    <s v="GF"/>
    <n v="40"/>
    <x v="3"/>
    <n v="56886.879999999997"/>
    <n v="77051.97"/>
    <n v="148275.97"/>
    <n v="140940.09"/>
    <n v="240821.67"/>
    <n v="322442.64"/>
    <n v="416749.69"/>
    <n v="510268.96"/>
  </r>
  <r>
    <x v="0"/>
    <n v="1"/>
    <n v="845"/>
    <s v="010000"/>
    <s v="Dr. Martin Luther King, Jr. Memorial Commission"/>
    <s v="No"/>
    <x v="6"/>
    <n v="146"/>
    <s v="Human Relations Management"/>
    <x v="4"/>
    <s v="GF"/>
    <n v="50"/>
    <x v="4"/>
    <n v="0"/>
    <n v="0"/>
    <n v="0"/>
    <n v="0"/>
    <n v="0"/>
    <n v="0"/>
    <n v="0"/>
    <n v="0"/>
  </r>
  <r>
    <x v="0"/>
    <n v="1"/>
    <n v="847"/>
    <s v="012000"/>
    <s v="Joint Commission on Technology and Science"/>
    <s v="No"/>
    <x v="7"/>
    <n v="537"/>
    <s v="Technology Research, Planning, and Coordination"/>
    <x v="16"/>
    <s v="GF"/>
    <n v="10"/>
    <x v="0"/>
    <n v="344121"/>
    <n v="352514.07"/>
    <n v="378061"/>
    <n v="310142.59000000003"/>
    <n v="384081.47"/>
    <n v="524145.27"/>
    <n v="863748.83"/>
    <n v="1043970.03"/>
  </r>
  <r>
    <x v="0"/>
    <n v="1"/>
    <n v="847"/>
    <s v="012000"/>
    <s v="Joint Commission on Technology and Science"/>
    <s v="No"/>
    <x v="7"/>
    <n v="537"/>
    <s v="Technology Research, Planning, and Coordination"/>
    <x v="16"/>
    <s v="GF"/>
    <n v="20"/>
    <x v="1"/>
    <n v="103070.93"/>
    <n v="160872.5"/>
    <n v="200573.41"/>
    <n v="167411.12"/>
    <n v="113910.2"/>
    <n v="120372.44"/>
    <n v="284886.8"/>
    <n v="471522.11"/>
  </r>
  <r>
    <x v="0"/>
    <n v="1"/>
    <n v="847"/>
    <s v="012000"/>
    <s v="Joint Commission on Technology and Science"/>
    <s v="No"/>
    <x v="7"/>
    <n v="537"/>
    <s v="Technology Research, Planning, and Coordination"/>
    <x v="16"/>
    <s v="GF"/>
    <n v="30"/>
    <x v="2"/>
    <n v="241050.07"/>
    <n v="191641.57"/>
    <n v="177487.59"/>
    <n v="142731.47"/>
    <n v="270171.27"/>
    <n v="403772.83"/>
    <n v="578862.03"/>
    <n v="572447.92000000004"/>
  </r>
  <r>
    <x v="0"/>
    <n v="1"/>
    <n v="847"/>
    <s v="012000"/>
    <s v="Joint Commission on Technology and Science"/>
    <s v="No"/>
    <x v="7"/>
    <n v="537"/>
    <s v="Technology Research, Planning, and Coordination"/>
    <x v="16"/>
    <s v="GF"/>
    <n v="40"/>
    <x v="3"/>
    <n v="241050.07"/>
    <n v="191641.57"/>
    <n v="177487.59"/>
    <n v="142731.47"/>
    <n v="270171.27"/>
    <n v="403772.83"/>
    <n v="578862.03"/>
    <n v="572447.92000000004"/>
  </r>
  <r>
    <x v="0"/>
    <n v="1"/>
    <n v="847"/>
    <s v="012000"/>
    <s v="Joint Commission on Technology and Science"/>
    <s v="No"/>
    <x v="7"/>
    <n v="537"/>
    <s v="Technology Research, Planning, and Coordination"/>
    <x v="16"/>
    <s v="GF"/>
    <n v="50"/>
    <x v="4"/>
    <n v="0"/>
    <n v="0"/>
    <n v="0"/>
    <n v="0"/>
    <n v="0"/>
    <n v="0"/>
    <n v="0"/>
    <n v="0"/>
  </r>
  <r>
    <x v="0"/>
    <n v="1"/>
    <n v="145"/>
    <s v="013000"/>
    <s v="Commissioners for the Promotion of Uniformity of Legislation in the United States"/>
    <s v="No"/>
    <x v="8"/>
    <n v="701"/>
    <s v="Governmental Affairs Services"/>
    <x v="12"/>
    <s v="GF"/>
    <n v="10"/>
    <x v="0"/>
    <n v="99762"/>
    <n v="108929.77"/>
    <n v="113936.21"/>
    <n v="137820.21"/>
    <n v="152192.13"/>
    <n v="157630.49"/>
    <n v="167569.74"/>
    <n v="176639.7"/>
  </r>
  <r>
    <x v="0"/>
    <n v="1"/>
    <n v="145"/>
    <s v="013000"/>
    <s v="Commissioners for the Promotion of Uniformity of Legislation in the United States"/>
    <s v="No"/>
    <x v="8"/>
    <n v="701"/>
    <s v="Governmental Affairs Services"/>
    <x v="12"/>
    <s v="GF"/>
    <n v="20"/>
    <x v="1"/>
    <n v="78398.23"/>
    <n v="82542.559999999998"/>
    <n v="63649"/>
    <n v="73148.08"/>
    <n v="82083.64"/>
    <n v="77595.75"/>
    <n v="96078.04"/>
    <n v="98688.39"/>
  </r>
  <r>
    <x v="0"/>
    <n v="1"/>
    <n v="145"/>
    <s v="013000"/>
    <s v="Commissioners for the Promotion of Uniformity of Legislation in the United States"/>
    <s v="No"/>
    <x v="8"/>
    <n v="701"/>
    <s v="Governmental Affairs Services"/>
    <x v="12"/>
    <s v="GF"/>
    <n v="30"/>
    <x v="2"/>
    <n v="21363.77"/>
    <n v="26387.21"/>
    <n v="50287.21"/>
    <n v="64672.13"/>
    <n v="70108.490000000005"/>
    <n v="80034.740000000005"/>
    <n v="71491.7"/>
    <n v="77951.31"/>
  </r>
  <r>
    <x v="0"/>
    <n v="1"/>
    <n v="145"/>
    <s v="013000"/>
    <s v="Commissioners for the Promotion of Uniformity of Legislation in the United States"/>
    <s v="No"/>
    <x v="8"/>
    <n v="701"/>
    <s v="Governmental Affairs Services"/>
    <x v="12"/>
    <s v="GF"/>
    <n v="40"/>
    <x v="3"/>
    <n v="21363.77"/>
    <n v="26387.21"/>
    <n v="50287.21"/>
    <n v="64672.13"/>
    <n v="70108.490000000005"/>
    <n v="80034.740000000005"/>
    <n v="71491.7"/>
    <n v="77951.31"/>
  </r>
  <r>
    <x v="0"/>
    <n v="1"/>
    <n v="145"/>
    <s v="013000"/>
    <s v="Commissioners for the Promotion of Uniformity of Legislation in the United States"/>
    <s v="No"/>
    <x v="8"/>
    <n v="701"/>
    <s v="Governmental Affairs Services"/>
    <x v="12"/>
    <s v="GF"/>
    <n v="50"/>
    <x v="4"/>
    <n v="0"/>
    <n v="0"/>
    <n v="0"/>
    <n v="0"/>
    <n v="0"/>
    <n v="0"/>
    <n v="0"/>
    <n v="0"/>
  </r>
  <r>
    <x v="0"/>
    <n v="1"/>
    <n v="108"/>
    <s v="016000"/>
    <s v="Virginia Code Commission"/>
    <s v="No"/>
    <x v="9"/>
    <n v="782"/>
    <s v="Enactment of Laws"/>
    <x v="0"/>
    <s v="GF"/>
    <n v="10"/>
    <x v="0"/>
    <n v="427484"/>
    <n v="490879.07"/>
    <n v="219403.3"/>
    <n v="287579.3"/>
    <n v="354083.75"/>
    <n v="421768.63"/>
    <n v="486331.78"/>
    <n v="554397.73"/>
  </r>
  <r>
    <x v="0"/>
    <n v="1"/>
    <n v="108"/>
    <s v="016000"/>
    <s v="Virginia Code Commission"/>
    <s v="No"/>
    <x v="9"/>
    <n v="782"/>
    <s v="Enactment of Laws"/>
    <x v="0"/>
    <s v="GF"/>
    <n v="20"/>
    <x v="1"/>
    <n v="6161.93"/>
    <n v="6227.77"/>
    <n v="1194"/>
    <n v="2825.55"/>
    <n v="1648.12"/>
    <n v="4785.8500000000004"/>
    <n v="1296.05"/>
    <n v="1274.47"/>
  </r>
  <r>
    <x v="0"/>
    <n v="1"/>
    <n v="108"/>
    <s v="016000"/>
    <s v="Virginia Code Commission"/>
    <s v="No"/>
    <x v="9"/>
    <n v="782"/>
    <s v="Enactment of Laws"/>
    <x v="0"/>
    <s v="GF"/>
    <n v="30"/>
    <x v="2"/>
    <n v="421322.07"/>
    <n v="484651.3"/>
    <n v="218209.3"/>
    <n v="284753.75"/>
    <n v="352435.63"/>
    <n v="416982.78"/>
    <n v="485035.73"/>
    <n v="553123.26"/>
  </r>
  <r>
    <x v="0"/>
    <n v="1"/>
    <n v="108"/>
    <s v="016000"/>
    <s v="Virginia Code Commission"/>
    <s v="No"/>
    <x v="9"/>
    <n v="782"/>
    <s v="Enactment of Laws"/>
    <x v="0"/>
    <s v="GF"/>
    <n v="40"/>
    <x v="3"/>
    <n v="421322.07"/>
    <n v="484651.3"/>
    <n v="218209.3"/>
    <n v="284753.75"/>
    <n v="352435.63"/>
    <n v="416982.78"/>
    <n v="485035.73"/>
    <n v="553123.26"/>
  </r>
  <r>
    <x v="0"/>
    <n v="1"/>
    <n v="108"/>
    <s v="016000"/>
    <s v="Virginia Code Commission"/>
    <s v="No"/>
    <x v="9"/>
    <n v="782"/>
    <s v="Enactment of Laws"/>
    <x v="0"/>
    <s v="GF"/>
    <n v="50"/>
    <x v="4"/>
    <n v="0"/>
    <n v="0"/>
    <n v="0"/>
    <n v="0"/>
    <n v="0"/>
    <n v="0"/>
    <n v="0"/>
    <n v="0"/>
  </r>
  <r>
    <x v="0"/>
    <n v="1"/>
    <n v="834"/>
    <s v="019000"/>
    <s v="Virginia Freedom of Information Advisory Council"/>
    <s v="No"/>
    <x v="10"/>
    <n v="701"/>
    <s v="Governmental Affairs Services"/>
    <x v="12"/>
    <s v="GF"/>
    <n v="10"/>
    <x v="0"/>
    <n v="207957"/>
    <n v="232355.75"/>
    <n v="250901.75"/>
    <n v="261925.26"/>
    <n v="273264.40999999997"/>
    <n v="312404.24"/>
    <n v="349241.96"/>
    <n v="565772.16"/>
  </r>
  <r>
    <x v="0"/>
    <n v="1"/>
    <n v="834"/>
    <s v="019000"/>
    <s v="Virginia Freedom of Information Advisory Council"/>
    <s v="No"/>
    <x v="10"/>
    <n v="701"/>
    <s v="Governmental Affairs Services"/>
    <x v="12"/>
    <s v="GF"/>
    <n v="20"/>
    <x v="1"/>
    <n v="192057.25"/>
    <n v="198868"/>
    <n v="214539.49"/>
    <n v="242933.85"/>
    <n v="272930.17"/>
    <n v="311406.28000000003"/>
    <n v="338300.8"/>
    <n v="526570.42000000004"/>
  </r>
  <r>
    <x v="0"/>
    <n v="1"/>
    <n v="834"/>
    <s v="019000"/>
    <s v="Virginia Freedom of Information Advisory Council"/>
    <s v="No"/>
    <x v="10"/>
    <n v="701"/>
    <s v="Governmental Affairs Services"/>
    <x v="12"/>
    <s v="GF"/>
    <n v="30"/>
    <x v="2"/>
    <n v="15899.75"/>
    <n v="33487.75"/>
    <n v="36362.26"/>
    <n v="18991.41"/>
    <n v="334.24"/>
    <n v="997.96"/>
    <n v="10941.16"/>
    <n v="39201.74"/>
  </r>
  <r>
    <x v="0"/>
    <n v="1"/>
    <n v="834"/>
    <s v="019000"/>
    <s v="Virginia Freedom of Information Advisory Council"/>
    <s v="No"/>
    <x v="10"/>
    <n v="701"/>
    <s v="Governmental Affairs Services"/>
    <x v="12"/>
    <s v="GF"/>
    <n v="40"/>
    <x v="3"/>
    <n v="15899.75"/>
    <n v="33487.75"/>
    <n v="36362.26"/>
    <n v="18991.41"/>
    <n v="334.24"/>
    <n v="997.96"/>
    <n v="10941.16"/>
    <n v="39201.74"/>
  </r>
  <r>
    <x v="0"/>
    <n v="1"/>
    <n v="834"/>
    <s v="019000"/>
    <s v="Virginia Freedom of Information Advisory Council"/>
    <s v="No"/>
    <x v="10"/>
    <n v="701"/>
    <s v="Governmental Affairs Services"/>
    <x v="12"/>
    <s v="GF"/>
    <n v="50"/>
    <x v="4"/>
    <n v="0"/>
    <n v="0"/>
    <n v="0"/>
    <n v="0"/>
    <n v="0"/>
    <n v="0"/>
    <n v="0"/>
    <n v="0"/>
  </r>
  <r>
    <x v="0"/>
    <n v="1"/>
    <n v="840"/>
    <s v="020000"/>
    <s v="Virginia Housing Commission"/>
    <s v="No"/>
    <x v="11"/>
    <n v="458"/>
    <s v="Housing Assistance Services"/>
    <x v="17"/>
    <s v="GF"/>
    <n v="10"/>
    <x v="0"/>
    <n v="35688"/>
    <n v="51701.68"/>
    <n v="68632.77"/>
    <n v="89409.77"/>
    <n v="505725.03"/>
    <n v="694388.2"/>
    <n v="726306.31"/>
    <n v="802749.42"/>
  </r>
  <r>
    <x v="0"/>
    <n v="1"/>
    <n v="840"/>
    <s v="020000"/>
    <s v="Virginia Housing Commission"/>
    <s v="No"/>
    <x v="11"/>
    <n v="458"/>
    <s v="Housing Assistance Services"/>
    <x v="17"/>
    <s v="GF"/>
    <n v="20"/>
    <x v="1"/>
    <n v="5138.32"/>
    <n v="4176.91"/>
    <n v="282"/>
    <n v="1195.74"/>
    <n v="235099.83"/>
    <n v="399324.89"/>
    <n v="437648.89"/>
    <n v="384734.19"/>
  </r>
  <r>
    <x v="0"/>
    <n v="1"/>
    <n v="840"/>
    <s v="020000"/>
    <s v="Virginia Housing Commission"/>
    <s v="No"/>
    <x v="11"/>
    <n v="458"/>
    <s v="Housing Assistance Services"/>
    <x v="17"/>
    <s v="GF"/>
    <n v="30"/>
    <x v="2"/>
    <n v="30549.68"/>
    <n v="47524.77"/>
    <n v="68350.77"/>
    <n v="88214.03"/>
    <n v="270625.2"/>
    <n v="295063.31"/>
    <n v="288657.42"/>
    <n v="418015.23"/>
  </r>
  <r>
    <x v="0"/>
    <n v="1"/>
    <n v="840"/>
    <s v="020000"/>
    <s v="Virginia Housing Commission"/>
    <s v="No"/>
    <x v="11"/>
    <n v="458"/>
    <s v="Housing Assistance Services"/>
    <x v="17"/>
    <s v="GF"/>
    <n v="40"/>
    <x v="3"/>
    <n v="30549.68"/>
    <n v="47524.77"/>
    <n v="68350.77"/>
    <n v="88214.03"/>
    <n v="270625.2"/>
    <n v="295063.31"/>
    <n v="288657.42"/>
    <n v="418015.23"/>
  </r>
  <r>
    <x v="0"/>
    <n v="1"/>
    <n v="840"/>
    <s v="020000"/>
    <s v="Virginia Housing Commission"/>
    <s v="No"/>
    <x v="11"/>
    <n v="458"/>
    <s v="Housing Assistance Services"/>
    <x v="17"/>
    <s v="GF"/>
    <n v="50"/>
    <x v="4"/>
    <n v="0"/>
    <n v="0"/>
    <n v="0"/>
    <n v="0"/>
    <n v="0"/>
    <n v="0"/>
    <n v="0"/>
    <n v="0"/>
  </r>
  <r>
    <x v="0"/>
    <n v="1"/>
    <n v="858"/>
    <s v="021000"/>
    <s v="Brown v. Board of Education Scholarship Committee"/>
    <s v="No"/>
    <x v="12"/>
    <n v="146"/>
    <s v="Human Relations Management"/>
    <x v="4"/>
    <s v="GF"/>
    <n v="10"/>
    <x v="0"/>
    <n v="214399"/>
    <n v="238683.32"/>
    <n v="258989.73"/>
    <n v="282160.73"/>
    <n v="305330.73"/>
    <n v="329960.07"/>
    <n v="1346883.7"/>
    <n v="363459.95"/>
  </r>
  <r>
    <x v="0"/>
    <n v="1"/>
    <n v="858"/>
    <s v="021000"/>
    <s v="Brown v. Board of Education Scholarship Committee"/>
    <s v="No"/>
    <x v="12"/>
    <n v="146"/>
    <s v="Human Relations Management"/>
    <x v="4"/>
    <s v="GF"/>
    <n v="20"/>
    <x v="1"/>
    <n v="1078.68"/>
    <n v="5054.59"/>
    <n v="2165"/>
    <n v="2140"/>
    <n v="682.66"/>
    <n v="8395.3700000000008"/>
    <n v="8749.75"/>
    <n v="9301.1"/>
  </r>
  <r>
    <x v="0"/>
    <n v="1"/>
    <n v="858"/>
    <s v="021000"/>
    <s v="Brown v. Board of Education Scholarship Committee"/>
    <s v="No"/>
    <x v="12"/>
    <n v="146"/>
    <s v="Human Relations Management"/>
    <x v="4"/>
    <s v="GF"/>
    <n v="30"/>
    <x v="2"/>
    <n v="213320.32000000001"/>
    <n v="233628.73"/>
    <n v="256824.73"/>
    <n v="280020.73"/>
    <n v="304648.07"/>
    <n v="321564.7"/>
    <n v="1338133.95"/>
    <n v="354158.85"/>
  </r>
  <r>
    <x v="0"/>
    <n v="1"/>
    <n v="858"/>
    <s v="021000"/>
    <s v="Brown v. Board of Education Scholarship Committee"/>
    <s v="No"/>
    <x v="12"/>
    <n v="146"/>
    <s v="Human Relations Management"/>
    <x v="4"/>
    <s v="GF"/>
    <n v="40"/>
    <x v="3"/>
    <n v="213320.32000000001"/>
    <n v="233628.73"/>
    <n v="256824.73"/>
    <n v="280020.73"/>
    <n v="304648.07"/>
    <n v="321564.7"/>
    <n v="1338133.95"/>
    <n v="354158.85"/>
  </r>
  <r>
    <x v="0"/>
    <n v="1"/>
    <n v="858"/>
    <s v="021000"/>
    <s v="Brown v. Board of Education Scholarship Committee"/>
    <s v="No"/>
    <x v="12"/>
    <n v="146"/>
    <s v="Human Relations Management"/>
    <x v="4"/>
    <s v="GF"/>
    <n v="50"/>
    <x v="4"/>
    <n v="0"/>
    <n v="0"/>
    <n v="0"/>
    <n v="0"/>
    <n v="0"/>
    <n v="0"/>
    <n v="0"/>
    <n v="0"/>
  </r>
  <r>
    <x v="0"/>
    <n v="1"/>
    <n v="863"/>
    <s v="025000"/>
    <s v="Energy Commission of Virginia"/>
    <s v="No"/>
    <x v="13"/>
    <n v="507"/>
    <s v="Resource Management Research, Planning, and Coordination"/>
    <x v="7"/>
    <s v="GF"/>
    <n v="10"/>
    <x v="0"/>
    <n v="39094"/>
    <n v="35013"/>
    <n v="45011"/>
    <n v="55008"/>
    <n v="0"/>
    <n v="0"/>
    <n v="0"/>
    <m/>
  </r>
  <r>
    <x v="0"/>
    <n v="1"/>
    <n v="863"/>
    <s v="025000"/>
    <s v="Energy Commission of Virginia"/>
    <s v="No"/>
    <x v="13"/>
    <n v="507"/>
    <s v="Resource Management Research, Planning, and Coordination"/>
    <x v="7"/>
    <s v="GF"/>
    <n v="20"/>
    <x v="1"/>
    <n v="10"/>
    <n v="13"/>
    <n v="11"/>
    <n v="8"/>
    <n v="0"/>
    <n v="0"/>
    <n v="0"/>
    <m/>
  </r>
  <r>
    <x v="0"/>
    <n v="1"/>
    <n v="863"/>
    <s v="025000"/>
    <s v="Energy Commission of Virginia"/>
    <s v="No"/>
    <x v="13"/>
    <n v="507"/>
    <s v="Resource Management Research, Planning, and Coordination"/>
    <x v="7"/>
    <s v="GF"/>
    <n v="30"/>
    <x v="2"/>
    <n v="39084"/>
    <n v="35000"/>
    <n v="45000"/>
    <n v="55000"/>
    <n v="0"/>
    <n v="0"/>
    <n v="0"/>
    <m/>
  </r>
  <r>
    <x v="0"/>
    <n v="1"/>
    <n v="863"/>
    <s v="025000"/>
    <s v="Energy Commission of Virginia"/>
    <s v="No"/>
    <x v="13"/>
    <n v="507"/>
    <s v="Resource Management Research, Planning, and Coordination"/>
    <x v="7"/>
    <s v="GF"/>
    <n v="40"/>
    <x v="3"/>
    <n v="39084"/>
    <n v="35000"/>
    <n v="45000"/>
    <n v="55000"/>
    <n v="0"/>
    <n v="0"/>
    <n v="0"/>
    <m/>
  </r>
  <r>
    <x v="0"/>
    <n v="1"/>
    <n v="863"/>
    <s v="025000"/>
    <s v="Energy Commission of Virginia"/>
    <s v="No"/>
    <x v="13"/>
    <n v="507"/>
    <s v="Resource Management Research, Planning, and Coordination"/>
    <x v="7"/>
    <s v="GF"/>
    <n v="50"/>
    <x v="4"/>
    <n v="0"/>
    <n v="0"/>
    <n v="0"/>
    <n v="0"/>
    <n v="0"/>
    <n v="0"/>
    <n v="0"/>
    <m/>
  </r>
  <r>
    <x v="0"/>
    <n v="1"/>
    <n v="863"/>
    <s v="025000"/>
    <s v="Energy Commission of Virginia"/>
    <s v="No"/>
    <x v="13"/>
    <n v="788"/>
    <s v="Research, Planning, and Coordination"/>
    <x v="15"/>
    <s v="GF"/>
    <n v="10"/>
    <x v="0"/>
    <n v="0"/>
    <n v="0"/>
    <n v="0"/>
    <n v="0"/>
    <n v="0"/>
    <n v="377195.25"/>
    <n v="1066651.71"/>
    <n v="1331247.67"/>
  </r>
  <r>
    <x v="0"/>
    <n v="1"/>
    <n v="863"/>
    <s v="025000"/>
    <s v="Energy Commission of Virginia"/>
    <s v="No"/>
    <x v="13"/>
    <n v="788"/>
    <s v="Research, Planning, and Coordination"/>
    <x v="15"/>
    <s v="GF"/>
    <n v="20"/>
    <x v="1"/>
    <n v="0"/>
    <n v="0"/>
    <n v="0"/>
    <n v="0"/>
    <n v="0"/>
    <n v="1593.54"/>
    <n v="431371.04"/>
    <n v="706419.68"/>
  </r>
  <r>
    <x v="0"/>
    <n v="1"/>
    <n v="863"/>
    <s v="025000"/>
    <s v="Energy Commission of Virginia"/>
    <s v="No"/>
    <x v="13"/>
    <n v="788"/>
    <s v="Research, Planning, and Coordination"/>
    <x v="15"/>
    <s v="GF"/>
    <n v="30"/>
    <x v="2"/>
    <n v="0"/>
    <n v="0"/>
    <n v="0"/>
    <n v="0"/>
    <n v="0"/>
    <n v="375601.71"/>
    <n v="635280.67000000004"/>
    <n v="624827.99"/>
  </r>
  <r>
    <x v="0"/>
    <n v="1"/>
    <n v="863"/>
    <s v="025000"/>
    <s v="Energy Commission of Virginia"/>
    <s v="No"/>
    <x v="13"/>
    <n v="788"/>
    <s v="Research, Planning, and Coordination"/>
    <x v="15"/>
    <s v="GF"/>
    <n v="40"/>
    <x v="3"/>
    <n v="0"/>
    <n v="0"/>
    <n v="0"/>
    <n v="0"/>
    <n v="0"/>
    <n v="375601.71"/>
    <n v="635280.67000000004"/>
    <n v="624827.99"/>
  </r>
  <r>
    <x v="0"/>
    <n v="1"/>
    <n v="863"/>
    <s v="025000"/>
    <s v="Energy Commission of Virginia"/>
    <s v="No"/>
    <x v="13"/>
    <n v="788"/>
    <s v="Research, Planning, and Coordination"/>
    <x v="15"/>
    <s v="GF"/>
    <n v="50"/>
    <x v="4"/>
    <n v="0"/>
    <n v="0"/>
    <n v="0"/>
    <n v="0"/>
    <n v="0"/>
    <n v="0"/>
    <n v="0"/>
    <n v="0"/>
  </r>
  <r>
    <x v="0"/>
    <n v="1"/>
    <n v="876"/>
    <s v="030505"/>
    <s v="Virginia Conflict of Interest and Ethics Advisory Council"/>
    <s v="No"/>
    <x v="14"/>
    <n v="704"/>
    <s v="Personnel Management Services"/>
    <x v="18"/>
    <s v="GF"/>
    <n v="10"/>
    <x v="0"/>
    <n v="751687"/>
    <n v="767723.84"/>
    <n v="792018"/>
    <n v="814792.38"/>
    <n v="979754.97"/>
    <n v="1188409.24"/>
    <n v="1565661.18"/>
    <n v="1778622.87"/>
  </r>
  <r>
    <x v="0"/>
    <n v="1"/>
    <n v="876"/>
    <s v="030505"/>
    <s v="Virginia Conflict of Interest and Ethics Advisory Council"/>
    <s v="No"/>
    <x v="14"/>
    <n v="704"/>
    <s v="Personnel Management Services"/>
    <x v="18"/>
    <s v="GF"/>
    <n v="20"/>
    <x v="1"/>
    <n v="410512.16"/>
    <n v="427645.63"/>
    <n v="432987.62"/>
    <n v="487567.41"/>
    <n v="523284.73"/>
    <n v="537380.06000000006"/>
    <n v="719320.31"/>
    <n v="1151484.6200000001"/>
  </r>
  <r>
    <x v="0"/>
    <n v="1"/>
    <n v="876"/>
    <s v="030505"/>
    <s v="Virginia Conflict of Interest and Ethics Advisory Council"/>
    <s v="No"/>
    <x v="14"/>
    <n v="704"/>
    <s v="Personnel Management Services"/>
    <x v="18"/>
    <s v="GF"/>
    <n v="30"/>
    <x v="2"/>
    <n v="341174.84"/>
    <n v="340078.21"/>
    <n v="359030.38"/>
    <n v="327224.96999999997"/>
    <n v="456470.24"/>
    <n v="651029.18000000005"/>
    <n v="846340.87"/>
    <n v="627138.25"/>
  </r>
  <r>
    <x v="0"/>
    <n v="1"/>
    <n v="876"/>
    <s v="030505"/>
    <s v="Virginia Conflict of Interest and Ethics Advisory Council"/>
    <s v="No"/>
    <x v="14"/>
    <n v="704"/>
    <s v="Personnel Management Services"/>
    <x v="18"/>
    <s v="GF"/>
    <n v="40"/>
    <x v="3"/>
    <n v="341174.84"/>
    <n v="340078.21"/>
    <n v="359030.38"/>
    <n v="327224.96999999997"/>
    <n v="456470.24"/>
    <n v="651029.18000000005"/>
    <n v="846340.87"/>
    <n v="627138.25"/>
  </r>
  <r>
    <x v="0"/>
    <n v="1"/>
    <n v="876"/>
    <s v="030505"/>
    <s v="Virginia Conflict of Interest and Ethics Advisory Council"/>
    <s v="No"/>
    <x v="14"/>
    <n v="704"/>
    <s v="Personnel Management Services"/>
    <x v="18"/>
    <s v="GF"/>
    <n v="50"/>
    <x v="4"/>
    <n v="0"/>
    <n v="0"/>
    <n v="0"/>
    <n v="0"/>
    <n v="0"/>
    <n v="0"/>
    <n v="0"/>
    <n v="0"/>
  </r>
  <r>
    <x v="0"/>
    <n v="1"/>
    <n v="330"/>
    <s v="030566"/>
    <s v="Virginia-Israel Advisory Board"/>
    <s v="No"/>
    <x v="15"/>
    <n v="534"/>
    <s v="Economic Development Services"/>
    <x v="9"/>
    <s v="GF"/>
    <n v="10"/>
    <x v="0"/>
    <n v="347645"/>
    <n v="348555.98"/>
    <n v="318730.32"/>
    <n v="346225.47"/>
    <n v="403622.3"/>
    <n v="361639.85"/>
    <n v="319061.03999999998"/>
    <n v="321734.5"/>
  </r>
  <r>
    <x v="0"/>
    <n v="1"/>
    <n v="330"/>
    <s v="030566"/>
    <s v="Virginia-Israel Advisory Board"/>
    <s v="No"/>
    <x v="15"/>
    <n v="534"/>
    <s v="Economic Development Services"/>
    <x v="9"/>
    <s v="GF"/>
    <n v="20"/>
    <x v="1"/>
    <n v="217406.02"/>
    <n v="249816.66"/>
    <n v="199445.85"/>
    <n v="227371.17"/>
    <n v="285397.45"/>
    <n v="296489.81"/>
    <n v="315575.53999999998"/>
    <n v="309377.32"/>
  </r>
  <r>
    <x v="0"/>
    <n v="1"/>
    <n v="330"/>
    <s v="030566"/>
    <s v="Virginia-Israel Advisory Board"/>
    <s v="No"/>
    <x v="15"/>
    <n v="534"/>
    <s v="Economic Development Services"/>
    <x v="9"/>
    <s v="GF"/>
    <n v="30"/>
    <x v="2"/>
    <n v="130238.98"/>
    <n v="98739.32"/>
    <n v="119284.47"/>
    <n v="118854.3"/>
    <n v="118224.85"/>
    <n v="65150.04"/>
    <n v="3485.5"/>
    <n v="12357.18"/>
  </r>
  <r>
    <x v="0"/>
    <n v="1"/>
    <n v="330"/>
    <s v="030566"/>
    <s v="Virginia-Israel Advisory Board"/>
    <s v="No"/>
    <x v="15"/>
    <n v="534"/>
    <s v="Economic Development Services"/>
    <x v="9"/>
    <s v="GF"/>
    <n v="40"/>
    <x v="3"/>
    <n v="130238.98"/>
    <n v="98739.32"/>
    <n v="119284.47"/>
    <n v="118854.3"/>
    <n v="118224.85"/>
    <n v="65150.04"/>
    <n v="3485.5"/>
    <n v="12357.18"/>
  </r>
  <r>
    <x v="0"/>
    <n v="1"/>
    <n v="330"/>
    <s v="030566"/>
    <s v="Virginia-Israel Advisory Board"/>
    <s v="No"/>
    <x v="15"/>
    <n v="534"/>
    <s v="Economic Development Services"/>
    <x v="9"/>
    <s v="GF"/>
    <n v="50"/>
    <x v="4"/>
    <n v="0"/>
    <n v="0"/>
    <n v="0"/>
    <n v="0"/>
    <n v="0"/>
    <n v="0"/>
    <n v="0"/>
    <n v="0"/>
  </r>
  <r>
    <x v="0"/>
    <n v="1"/>
    <n v="879"/>
    <s v="030568"/>
    <s v="Commission on the May 31, 2019 Virginia Beach Mass Shooting"/>
    <s v="No"/>
    <x v="16"/>
    <n v="788"/>
    <s v="Research, Planning, and Coordination"/>
    <x v="15"/>
    <s v="GF"/>
    <n v="10"/>
    <x v="0"/>
    <n v="0"/>
    <n v="0"/>
    <n v="38504"/>
    <n v="38504"/>
    <n v="77010"/>
    <n v="115516"/>
    <n v="152932.54999999999"/>
    <n v="191444.55"/>
  </r>
  <r>
    <x v="0"/>
    <n v="1"/>
    <n v="879"/>
    <s v="030568"/>
    <s v="Commission on the May 31, 2019 Virginia Beach Mass Shooting"/>
    <s v="No"/>
    <x v="16"/>
    <n v="788"/>
    <s v="Research, Planning, and Coordination"/>
    <x v="15"/>
    <s v="GF"/>
    <n v="20"/>
    <x v="1"/>
    <n v="0"/>
    <n v="0"/>
    <n v="0"/>
    <n v="0"/>
    <n v="0"/>
    <n v="1093.45"/>
    <n v="0"/>
    <n v="0"/>
  </r>
  <r>
    <x v="0"/>
    <n v="1"/>
    <n v="879"/>
    <s v="030568"/>
    <s v="Commission on the May 31, 2019 Virginia Beach Mass Shooting"/>
    <s v="No"/>
    <x v="16"/>
    <n v="788"/>
    <s v="Research, Planning, and Coordination"/>
    <x v="15"/>
    <s v="GF"/>
    <n v="30"/>
    <x v="2"/>
    <n v="0"/>
    <n v="0"/>
    <n v="38504"/>
    <n v="38504"/>
    <n v="77010"/>
    <n v="114422.55"/>
    <n v="152932.54999999999"/>
    <n v="191444.55"/>
  </r>
  <r>
    <x v="0"/>
    <n v="1"/>
    <n v="879"/>
    <s v="030568"/>
    <s v="Commission on the May 31, 2019 Virginia Beach Mass Shooting"/>
    <s v="No"/>
    <x v="16"/>
    <n v="788"/>
    <s v="Research, Planning, and Coordination"/>
    <x v="15"/>
    <s v="GF"/>
    <n v="40"/>
    <x v="3"/>
    <n v="0"/>
    <n v="0"/>
    <n v="38504"/>
    <n v="38504"/>
    <n v="77010"/>
    <n v="114422.55"/>
    <n v="152932.54999999999"/>
    <n v="191444.55"/>
  </r>
  <r>
    <x v="0"/>
    <n v="1"/>
    <n v="879"/>
    <s v="030568"/>
    <s v="Commission on the May 31, 2019 Virginia Beach Mass Shooting"/>
    <s v="No"/>
    <x v="16"/>
    <n v="788"/>
    <s v="Research, Planning, and Coordination"/>
    <x v="15"/>
    <s v="GF"/>
    <n v="50"/>
    <x v="4"/>
    <n v="0"/>
    <n v="0"/>
    <n v="0"/>
    <n v="0"/>
    <n v="0"/>
    <n v="0"/>
    <n v="0"/>
    <n v="0"/>
  </r>
  <r>
    <x v="0"/>
    <n v="1"/>
    <n v="880"/>
    <s v="030570"/>
    <s v="Commission to Study Slavery and Subsequent De Jure and De Facto Racial and Economic Discrimination Against African Americans"/>
    <s v="No"/>
    <x v="17"/>
    <n v="788"/>
    <s v="Research, Planning, and Coordination"/>
    <x v="15"/>
    <s v="GF"/>
    <n v="10"/>
    <x v="0"/>
    <n v="0"/>
    <n v="0"/>
    <n v="141521"/>
    <n v="235685"/>
    <n v="289724"/>
    <n v="313359.3"/>
    <n v="306550.69"/>
    <n v="381133.6"/>
  </r>
  <r>
    <x v="0"/>
    <n v="1"/>
    <n v="880"/>
    <s v="030570"/>
    <s v="Commission to Study Slavery and Subsequent De Jure and De Facto Racial and Economic Discrimination Against African Americans"/>
    <s v="No"/>
    <x v="17"/>
    <n v="788"/>
    <s v="Research, Planning, and Coordination"/>
    <x v="15"/>
    <s v="GF"/>
    <n v="20"/>
    <x v="1"/>
    <n v="0"/>
    <n v="0"/>
    <n v="0"/>
    <n v="40129"/>
    <n v="70533.7"/>
    <n v="101008.61"/>
    <n v="19630.09"/>
    <n v="0"/>
  </r>
  <r>
    <x v="0"/>
    <n v="1"/>
    <n v="880"/>
    <s v="030570"/>
    <s v="Commission to Study Slavery and Subsequent De Jure and De Facto Racial and Economic Discrimination Against African Americans"/>
    <s v="No"/>
    <x v="17"/>
    <n v="788"/>
    <s v="Research, Planning, and Coordination"/>
    <x v="15"/>
    <s v="GF"/>
    <n v="30"/>
    <x v="2"/>
    <n v="0"/>
    <n v="0"/>
    <n v="141521"/>
    <n v="195556"/>
    <n v="219190.3"/>
    <n v="212350.69"/>
    <n v="286920.59999999998"/>
    <n v="381133.6"/>
  </r>
  <r>
    <x v="0"/>
    <n v="1"/>
    <n v="880"/>
    <s v="030570"/>
    <s v="Commission to Study Slavery and Subsequent De Jure and De Facto Racial and Economic Discrimination Against African Americans"/>
    <s v="No"/>
    <x v="17"/>
    <n v="788"/>
    <s v="Research, Planning, and Coordination"/>
    <x v="15"/>
    <s v="GF"/>
    <n v="40"/>
    <x v="3"/>
    <n v="0"/>
    <n v="0"/>
    <n v="141521"/>
    <n v="195556"/>
    <n v="219190.3"/>
    <n v="212350.69"/>
    <n v="286920.59999999998"/>
    <n v="381133.6"/>
  </r>
  <r>
    <x v="0"/>
    <n v="1"/>
    <n v="880"/>
    <s v="030570"/>
    <s v="Commission to Study Slavery and Subsequent De Jure and De Facto Racial and Economic Discrimination Against African Americans"/>
    <s v="No"/>
    <x v="17"/>
    <n v="788"/>
    <s v="Research, Planning, and Coordination"/>
    <x v="15"/>
    <s v="GF"/>
    <n v="50"/>
    <x v="4"/>
    <n v="0"/>
    <n v="0"/>
    <n v="0"/>
    <n v="0"/>
    <n v="0"/>
    <n v="0"/>
    <n v="0"/>
    <n v="0"/>
  </r>
  <r>
    <x v="0"/>
    <n v="1"/>
    <n v="842"/>
    <s v="030571"/>
    <s v="Chesapeake Bay Commission"/>
    <s v="No"/>
    <x v="18"/>
    <n v="507"/>
    <s v="Resource Management Research, Planning, and Coordination"/>
    <x v="7"/>
    <s v="GF"/>
    <n v="10"/>
    <x v="0"/>
    <n v="332342"/>
    <n v="337309"/>
    <n v="337990"/>
    <n v="343490"/>
    <n v="348573"/>
    <n v="356628"/>
    <n v="429011.14"/>
    <n v="387106.7"/>
  </r>
  <r>
    <x v="0"/>
    <n v="1"/>
    <n v="842"/>
    <s v="030571"/>
    <s v="Chesapeake Bay Commission"/>
    <s v="No"/>
    <x v="18"/>
    <n v="507"/>
    <s v="Resource Management Research, Planning, and Coordination"/>
    <x v="7"/>
    <s v="GF"/>
    <n v="20"/>
    <x v="1"/>
    <n v="332342"/>
    <n v="337309"/>
    <n v="337990"/>
    <n v="343490"/>
    <n v="348573"/>
    <n v="302574.86"/>
    <n v="428986.64"/>
    <n v="387106.7"/>
  </r>
  <r>
    <x v="0"/>
    <n v="1"/>
    <n v="842"/>
    <s v="030571"/>
    <s v="Chesapeake Bay Commission"/>
    <s v="No"/>
    <x v="18"/>
    <n v="507"/>
    <s v="Resource Management Research, Planning, and Coordination"/>
    <x v="7"/>
    <s v="GF"/>
    <n v="30"/>
    <x v="2"/>
    <n v="0"/>
    <n v="0"/>
    <n v="0"/>
    <n v="0"/>
    <n v="0"/>
    <n v="54053.14"/>
    <n v="24.5"/>
    <n v="0"/>
  </r>
  <r>
    <x v="0"/>
    <n v="1"/>
    <n v="842"/>
    <s v="030571"/>
    <s v="Chesapeake Bay Commission"/>
    <s v="No"/>
    <x v="18"/>
    <n v="507"/>
    <s v="Resource Management Research, Planning, and Coordination"/>
    <x v="7"/>
    <s v="GF"/>
    <n v="40"/>
    <x v="3"/>
    <n v="0"/>
    <n v="0"/>
    <n v="0"/>
    <n v="0"/>
    <n v="0"/>
    <n v="54053.14"/>
    <n v="24.5"/>
    <n v="0"/>
  </r>
  <r>
    <x v="0"/>
    <n v="1"/>
    <n v="842"/>
    <s v="030571"/>
    <s v="Chesapeake Bay Commission"/>
    <s v="No"/>
    <x v="18"/>
    <n v="507"/>
    <s v="Resource Management Research, Planning, and Coordination"/>
    <x v="7"/>
    <s v="GF"/>
    <n v="50"/>
    <x v="4"/>
    <n v="0"/>
    <n v="0"/>
    <n v="0"/>
    <n v="0"/>
    <n v="0"/>
    <n v="0"/>
    <n v="0"/>
    <n v="0"/>
  </r>
  <r>
    <x v="0"/>
    <n v="1"/>
    <n v="844"/>
    <s v="030575"/>
    <s v="Joint Commission on Health Care"/>
    <s v="No"/>
    <x v="19"/>
    <n v="406"/>
    <s v="Health Research, Planning, and Coordination"/>
    <x v="5"/>
    <s v="GF"/>
    <n v="10"/>
    <x v="0"/>
    <n v="946009"/>
    <n v="986372.62"/>
    <n v="968841"/>
    <n v="1132968.8600000001"/>
    <n v="1219228.02"/>
    <n v="1280999.48"/>
    <n v="1492205.61"/>
    <n v="1859306.28"/>
  </r>
  <r>
    <x v="0"/>
    <n v="1"/>
    <n v="844"/>
    <s v="030575"/>
    <s v="Joint Commission on Health Care"/>
    <s v="No"/>
    <x v="19"/>
    <n v="406"/>
    <s v="Health Research, Planning, and Coordination"/>
    <x v="5"/>
    <s v="GF"/>
    <n v="20"/>
    <x v="1"/>
    <n v="754979.38"/>
    <n v="709325.12"/>
    <n v="636516.14"/>
    <n v="916922.84"/>
    <n v="954711.54"/>
    <n v="866207.87"/>
    <n v="934259.33"/>
    <n v="1169775.92"/>
  </r>
  <r>
    <x v="0"/>
    <n v="1"/>
    <n v="844"/>
    <s v="030575"/>
    <s v="Joint Commission on Health Care"/>
    <s v="No"/>
    <x v="19"/>
    <n v="406"/>
    <s v="Health Research, Planning, and Coordination"/>
    <x v="5"/>
    <s v="GF"/>
    <n v="30"/>
    <x v="2"/>
    <n v="191029.62"/>
    <n v="277047.5"/>
    <n v="332324.86"/>
    <n v="216046.02"/>
    <n v="264516.47999999998"/>
    <n v="414791.61"/>
    <n v="557946.28"/>
    <n v="689530.36"/>
  </r>
  <r>
    <x v="0"/>
    <n v="1"/>
    <n v="844"/>
    <s v="030575"/>
    <s v="Joint Commission on Health Care"/>
    <s v="No"/>
    <x v="19"/>
    <n v="406"/>
    <s v="Health Research, Planning, and Coordination"/>
    <x v="5"/>
    <s v="GF"/>
    <n v="40"/>
    <x v="3"/>
    <n v="191029.62"/>
    <n v="277047.5"/>
    <n v="332324.86"/>
    <n v="216046.02"/>
    <n v="264516.47999999998"/>
    <n v="414791.61"/>
    <n v="557946.28"/>
    <n v="689530.36"/>
  </r>
  <r>
    <x v="0"/>
    <n v="1"/>
    <n v="844"/>
    <s v="030575"/>
    <s v="Joint Commission on Health Care"/>
    <s v="No"/>
    <x v="19"/>
    <n v="406"/>
    <s v="Health Research, Planning, and Coordination"/>
    <x v="5"/>
    <s v="GF"/>
    <n v="50"/>
    <x v="4"/>
    <n v="0"/>
    <n v="0"/>
    <n v="0"/>
    <n v="0"/>
    <n v="0"/>
    <n v="0"/>
    <n v="0"/>
    <n v="0"/>
  </r>
  <r>
    <x v="0"/>
    <n v="1"/>
    <n v="839"/>
    <s v="030580"/>
    <s v="Virginia Commission on Youth"/>
    <s v="No"/>
    <x v="20"/>
    <n v="450"/>
    <s v="Social Services Research, Planning, and Coordination"/>
    <x v="6"/>
    <s v="GF"/>
    <n v="10"/>
    <x v="0"/>
    <n v="406409"/>
    <n v="425307.29"/>
    <n v="414110.95"/>
    <n v="477172.42"/>
    <n v="530946.86"/>
    <n v="531146.41"/>
    <n v="626799.66"/>
    <n v="591796.76"/>
  </r>
  <r>
    <x v="0"/>
    <n v="1"/>
    <n v="839"/>
    <s v="030580"/>
    <s v="Virginia Commission on Youth"/>
    <s v="No"/>
    <x v="20"/>
    <n v="450"/>
    <s v="Social Services Research, Planning, and Coordination"/>
    <x v="6"/>
    <s v="GF"/>
    <n v="20"/>
    <x v="1"/>
    <n v="350445.71"/>
    <n v="342462.34"/>
    <n v="300196.53000000003"/>
    <n v="340772.56"/>
    <n v="386780.45"/>
    <n v="432894.75"/>
    <n v="488433.95"/>
    <n v="584584.93000000005"/>
  </r>
  <r>
    <x v="0"/>
    <n v="1"/>
    <n v="839"/>
    <s v="030580"/>
    <s v="Virginia Commission on Youth"/>
    <s v="No"/>
    <x v="20"/>
    <n v="450"/>
    <s v="Social Services Research, Planning, and Coordination"/>
    <x v="6"/>
    <s v="GF"/>
    <n v="30"/>
    <x v="2"/>
    <n v="55963.29"/>
    <n v="82844.95"/>
    <n v="113914.42"/>
    <n v="136399.85999999999"/>
    <n v="144166.41"/>
    <n v="98251.66"/>
    <n v="138365.71"/>
    <n v="7211.83"/>
  </r>
  <r>
    <x v="0"/>
    <n v="1"/>
    <n v="839"/>
    <s v="030580"/>
    <s v="Virginia Commission on Youth"/>
    <s v="No"/>
    <x v="20"/>
    <n v="450"/>
    <s v="Social Services Research, Planning, and Coordination"/>
    <x v="6"/>
    <s v="GF"/>
    <n v="40"/>
    <x v="3"/>
    <n v="55963.29"/>
    <n v="82844.95"/>
    <n v="113914.42"/>
    <n v="136399.85999999999"/>
    <n v="144166.41"/>
    <n v="98251.66"/>
    <n v="138365.71"/>
    <n v="7211.83"/>
  </r>
  <r>
    <x v="0"/>
    <n v="1"/>
    <n v="839"/>
    <s v="030580"/>
    <s v="Virginia Commission on Youth"/>
    <s v="No"/>
    <x v="20"/>
    <n v="450"/>
    <s v="Social Services Research, Planning, and Coordination"/>
    <x v="6"/>
    <s v="GF"/>
    <n v="50"/>
    <x v="4"/>
    <n v="0"/>
    <n v="0"/>
    <n v="0"/>
    <n v="0"/>
    <n v="0"/>
    <n v="0"/>
    <n v="0"/>
    <n v="0"/>
  </r>
  <r>
    <x v="0"/>
    <n v="1"/>
    <n v="882"/>
    <s v="030581"/>
    <s v="Behavioral Health Commission"/>
    <s v="No"/>
    <x v="21"/>
    <n v="406"/>
    <s v="Health Research, Planning, and Coordination"/>
    <x v="5"/>
    <s v="GF"/>
    <n v="10"/>
    <x v="0"/>
    <n v="0"/>
    <n v="0"/>
    <n v="0"/>
    <n v="348774"/>
    <n v="883344.52"/>
    <n v="932905.94"/>
    <n v="1155503.8999999999"/>
    <n v="1262729.96"/>
  </r>
  <r>
    <x v="0"/>
    <n v="1"/>
    <n v="882"/>
    <s v="030581"/>
    <s v="Behavioral Health Commission"/>
    <s v="No"/>
    <x v="21"/>
    <n v="406"/>
    <s v="Health Research, Planning, and Coordination"/>
    <x v="5"/>
    <s v="GF"/>
    <n v="20"/>
    <x v="1"/>
    <n v="0"/>
    <n v="0"/>
    <n v="0"/>
    <n v="89534.48"/>
    <n v="594845.57999999996"/>
    <n v="564146.04"/>
    <n v="697110.94"/>
    <n v="756171.74"/>
  </r>
  <r>
    <x v="0"/>
    <n v="1"/>
    <n v="882"/>
    <s v="030581"/>
    <s v="Behavioral Health Commission"/>
    <s v="No"/>
    <x v="21"/>
    <n v="406"/>
    <s v="Health Research, Planning, and Coordination"/>
    <x v="5"/>
    <s v="GF"/>
    <n v="30"/>
    <x v="2"/>
    <n v="0"/>
    <n v="0"/>
    <n v="0"/>
    <n v="259239.52"/>
    <n v="288498.94"/>
    <n v="368759.9"/>
    <n v="458392.96"/>
    <n v="506558.22"/>
  </r>
  <r>
    <x v="0"/>
    <n v="1"/>
    <n v="882"/>
    <s v="030581"/>
    <s v="Behavioral Health Commission"/>
    <s v="No"/>
    <x v="21"/>
    <n v="406"/>
    <s v="Health Research, Planning, and Coordination"/>
    <x v="5"/>
    <s v="GF"/>
    <n v="40"/>
    <x v="3"/>
    <n v="0"/>
    <n v="0"/>
    <n v="0"/>
    <n v="259239.52"/>
    <n v="288498.94"/>
    <n v="368759.9"/>
    <n v="458392.96"/>
    <n v="506558.22"/>
  </r>
  <r>
    <x v="0"/>
    <n v="1"/>
    <n v="882"/>
    <s v="030581"/>
    <s v="Behavioral Health Commission"/>
    <s v="No"/>
    <x v="21"/>
    <n v="406"/>
    <s v="Health Research, Planning, and Coordination"/>
    <x v="5"/>
    <s v="GF"/>
    <n v="50"/>
    <x v="4"/>
    <n v="0"/>
    <n v="0"/>
    <n v="0"/>
    <n v="0"/>
    <n v="0"/>
    <n v="0"/>
    <n v="0"/>
    <n v="0"/>
  </r>
  <r>
    <x v="0"/>
    <n v="1"/>
    <n v="142"/>
    <s v="030585"/>
    <s v="Virginia State Crime Commission"/>
    <s v="No"/>
    <x v="22"/>
    <n v="305"/>
    <s v="Criminal Justice Research, Planning and Coordination"/>
    <x v="19"/>
    <s v="GF"/>
    <n v="10"/>
    <x v="0"/>
    <n v="895343"/>
    <n v="1080576.75"/>
    <n v="1238889.6000000001"/>
    <n v="1298461.3"/>
    <n v="1288379.06"/>
    <n v="1432541.99"/>
    <n v="1805181.02"/>
    <n v="2026118.34"/>
  </r>
  <r>
    <x v="0"/>
    <n v="1"/>
    <n v="142"/>
    <s v="030585"/>
    <s v="Virginia State Crime Commission"/>
    <s v="No"/>
    <x v="22"/>
    <n v="305"/>
    <s v="Criminal Justice Research, Planning and Coordination"/>
    <x v="19"/>
    <s v="GF"/>
    <n v="20"/>
    <x v="1"/>
    <n v="879140.25"/>
    <n v="1050662.1499999999"/>
    <n v="1181573.3"/>
    <n v="1294002.24"/>
    <n v="1277218.07"/>
    <n v="1383035.97"/>
    <n v="1661653.68"/>
    <n v="1573874.44"/>
  </r>
  <r>
    <x v="0"/>
    <n v="1"/>
    <n v="142"/>
    <s v="030585"/>
    <s v="Virginia State Crime Commission"/>
    <s v="No"/>
    <x v="22"/>
    <n v="305"/>
    <s v="Criminal Justice Research, Planning and Coordination"/>
    <x v="19"/>
    <s v="GF"/>
    <n v="30"/>
    <x v="2"/>
    <n v="16202.75"/>
    <n v="29914.6"/>
    <n v="57316.3"/>
    <n v="4459.0600000000004"/>
    <n v="11160.99"/>
    <n v="49506.02"/>
    <n v="143527.34"/>
    <n v="452243.9"/>
  </r>
  <r>
    <x v="0"/>
    <n v="1"/>
    <n v="142"/>
    <s v="030585"/>
    <s v="Virginia State Crime Commission"/>
    <s v="No"/>
    <x v="22"/>
    <n v="305"/>
    <s v="Criminal Justice Research, Planning and Coordination"/>
    <x v="19"/>
    <s v="GF"/>
    <n v="40"/>
    <x v="3"/>
    <n v="16202.75"/>
    <n v="29914.6"/>
    <n v="57316.3"/>
    <n v="4459.0600000000004"/>
    <n v="11160.99"/>
    <n v="49506.02"/>
    <n v="143527.34"/>
    <n v="452243.9"/>
  </r>
  <r>
    <x v="0"/>
    <n v="1"/>
    <n v="142"/>
    <s v="030585"/>
    <s v="Virginia State Crime Commission"/>
    <s v="No"/>
    <x v="22"/>
    <n v="305"/>
    <s v="Criminal Justice Research, Planning and Coordination"/>
    <x v="19"/>
    <s v="GF"/>
    <n v="50"/>
    <x v="4"/>
    <n v="0"/>
    <n v="0"/>
    <n v="0"/>
    <n v="0"/>
    <n v="0"/>
    <n v="0"/>
    <n v="0"/>
    <n v="0"/>
  </r>
  <r>
    <x v="0"/>
    <n v="1"/>
    <n v="883"/>
    <s v="030590"/>
    <s v="American Revolution 250 Commission"/>
    <s v="No"/>
    <x v="23"/>
    <n v="502"/>
    <s v="Historic and Commemorative Attraction Management"/>
    <x v="20"/>
    <s v="GF"/>
    <n v="10"/>
    <x v="0"/>
    <n v="0"/>
    <n v="0"/>
    <n v="0"/>
    <n v="0"/>
    <n v="0"/>
    <n v="5700114.2800000003"/>
    <n v="23402673.66"/>
    <n v="19248906.010000002"/>
  </r>
  <r>
    <x v="0"/>
    <n v="1"/>
    <n v="883"/>
    <s v="030590"/>
    <s v="American Revolution 250 Commission"/>
    <s v="No"/>
    <x v="23"/>
    <n v="502"/>
    <s v="Historic and Commemorative Attraction Management"/>
    <x v="20"/>
    <s v="GF"/>
    <n v="20"/>
    <x v="1"/>
    <n v="0"/>
    <n v="0"/>
    <n v="0"/>
    <n v="0"/>
    <n v="0"/>
    <n v="2260500.62"/>
    <n v="4209703.6500000004"/>
    <n v="14402358.25"/>
  </r>
  <r>
    <x v="0"/>
    <n v="1"/>
    <n v="883"/>
    <s v="030590"/>
    <s v="American Revolution 250 Commission"/>
    <s v="No"/>
    <x v="23"/>
    <n v="502"/>
    <s v="Historic and Commemorative Attraction Management"/>
    <x v="20"/>
    <s v="GF"/>
    <n v="30"/>
    <x v="2"/>
    <n v="0"/>
    <n v="0"/>
    <n v="0"/>
    <n v="0"/>
    <n v="0"/>
    <n v="3439613.66"/>
    <n v="19192970.010000002"/>
    <n v="4846547.76"/>
  </r>
  <r>
    <x v="0"/>
    <n v="1"/>
    <n v="883"/>
    <s v="030590"/>
    <s v="American Revolution 250 Commission"/>
    <s v="No"/>
    <x v="23"/>
    <n v="502"/>
    <s v="Historic and Commemorative Attraction Management"/>
    <x v="20"/>
    <s v="GF"/>
    <n v="40"/>
    <x v="3"/>
    <n v="0"/>
    <n v="0"/>
    <n v="0"/>
    <n v="0"/>
    <n v="0"/>
    <n v="3439613.66"/>
    <n v="19192970.010000002"/>
    <n v="4846547.76"/>
  </r>
  <r>
    <x v="0"/>
    <n v="1"/>
    <n v="883"/>
    <s v="030590"/>
    <s v="American Revolution 250 Commission"/>
    <s v="No"/>
    <x v="23"/>
    <n v="502"/>
    <s v="Historic and Commemorative Attraction Management"/>
    <x v="20"/>
    <s v="GF"/>
    <n v="50"/>
    <x v="4"/>
    <n v="0"/>
    <n v="0"/>
    <n v="0"/>
    <n v="0"/>
    <n v="0"/>
    <n v="0"/>
    <n v="0"/>
    <n v="0"/>
  </r>
  <r>
    <x v="0"/>
    <n v="1"/>
    <n v="110"/>
    <s v="031000"/>
    <s v="Joint Legislative Audit and Review Commission"/>
    <s v="No"/>
    <x v="24"/>
    <n v="783"/>
    <s v="Legislative Evaluation and Review"/>
    <x v="1"/>
    <s v="GF"/>
    <n v="10"/>
    <x v="0"/>
    <n v="6093588"/>
    <n v="6137841.5499999998"/>
    <n v="5572255"/>
    <n v="6016000.5800000001"/>
    <n v="6863408.4100000001"/>
    <n v="7151525.2199999997"/>
    <n v="6974307.0300000003"/>
    <n v="6940017.5199999996"/>
  </r>
  <r>
    <x v="0"/>
    <n v="1"/>
    <n v="110"/>
    <s v="031000"/>
    <s v="Joint Legislative Audit and Review Commission"/>
    <s v="No"/>
    <x v="24"/>
    <n v="783"/>
    <s v="Legislative Evaluation and Review"/>
    <x v="1"/>
    <s v="GF"/>
    <n v="20"/>
    <x v="1"/>
    <n v="4004787.45"/>
    <n v="5069288.26"/>
    <n v="4678034.42"/>
    <n v="5081238.17"/>
    <n v="4840471.1900000004"/>
    <n v="5463908.1900000004"/>
    <n v="6292498.5099999998"/>
    <n v="5588101.9299999997"/>
  </r>
  <r>
    <x v="0"/>
    <n v="1"/>
    <n v="110"/>
    <s v="031000"/>
    <s v="Joint Legislative Audit and Review Commission"/>
    <s v="No"/>
    <x v="24"/>
    <n v="783"/>
    <s v="Legislative Evaluation and Review"/>
    <x v="1"/>
    <s v="GF"/>
    <n v="30"/>
    <x v="2"/>
    <n v="2088800.55"/>
    <n v="1068553.29"/>
    <n v="894220.58"/>
    <n v="934762.41"/>
    <n v="2022937.22"/>
    <n v="1687617.03"/>
    <n v="681808.52"/>
    <n v="1351915.59"/>
  </r>
  <r>
    <x v="0"/>
    <n v="1"/>
    <n v="110"/>
    <s v="031000"/>
    <s v="Joint Legislative Audit and Review Commission"/>
    <s v="No"/>
    <x v="24"/>
    <n v="783"/>
    <s v="Legislative Evaluation and Review"/>
    <x v="1"/>
    <s v="GF"/>
    <n v="40"/>
    <x v="3"/>
    <n v="2088800.55"/>
    <n v="1068553.29"/>
    <n v="894220.58"/>
    <n v="934762.41"/>
    <n v="2022937.22"/>
    <n v="1687617.03"/>
    <n v="681808.52"/>
    <n v="1351915.59"/>
  </r>
  <r>
    <x v="0"/>
    <n v="1"/>
    <n v="110"/>
    <s v="031000"/>
    <s v="Joint Legislative Audit and Review Commission"/>
    <s v="No"/>
    <x v="24"/>
    <n v="783"/>
    <s v="Legislative Evaluation and Review"/>
    <x v="1"/>
    <s v="GF"/>
    <n v="50"/>
    <x v="4"/>
    <n v="0"/>
    <n v="0"/>
    <n v="0"/>
    <n v="0"/>
    <n v="0"/>
    <n v="0"/>
    <n v="0"/>
    <n v="0"/>
  </r>
  <r>
    <x v="0"/>
    <n v="1"/>
    <n v="105"/>
    <s v="032000"/>
    <s v="Virginia Commission on Intergovernmental Cooperation"/>
    <s v="No"/>
    <x v="25"/>
    <n v="701"/>
    <s v="Governmental Affairs Services"/>
    <x v="12"/>
    <s v="GF"/>
    <n v="10"/>
    <x v="0"/>
    <n v="795533"/>
    <n v="807393"/>
    <n v="807458"/>
    <n v="855715"/>
    <n v="901211"/>
    <n v="934259"/>
    <n v="951754"/>
    <n v="1014790"/>
  </r>
  <r>
    <x v="0"/>
    <n v="1"/>
    <n v="105"/>
    <s v="032000"/>
    <s v="Virginia Commission on Intergovernmental Cooperation"/>
    <s v="No"/>
    <x v="25"/>
    <n v="701"/>
    <s v="Governmental Affairs Services"/>
    <x v="12"/>
    <s v="GF"/>
    <n v="20"/>
    <x v="1"/>
    <n v="769075"/>
    <n v="780857"/>
    <n v="799036"/>
    <n v="801784"/>
    <n v="826973"/>
    <n v="862502"/>
    <n v="896976"/>
    <n v="934603"/>
  </r>
  <r>
    <x v="0"/>
    <n v="1"/>
    <n v="105"/>
    <s v="032000"/>
    <s v="Virginia Commission on Intergovernmental Cooperation"/>
    <s v="No"/>
    <x v="25"/>
    <n v="701"/>
    <s v="Governmental Affairs Services"/>
    <x v="12"/>
    <s v="GF"/>
    <n v="30"/>
    <x v="2"/>
    <n v="26458"/>
    <n v="26536"/>
    <n v="8422"/>
    <n v="53931"/>
    <n v="74238"/>
    <n v="71757"/>
    <n v="54778"/>
    <n v="80187"/>
  </r>
  <r>
    <x v="0"/>
    <n v="1"/>
    <n v="105"/>
    <s v="032000"/>
    <s v="Virginia Commission on Intergovernmental Cooperation"/>
    <s v="No"/>
    <x v="25"/>
    <n v="701"/>
    <s v="Governmental Affairs Services"/>
    <x v="12"/>
    <s v="GF"/>
    <n v="40"/>
    <x v="3"/>
    <n v="26458"/>
    <n v="26536"/>
    <n v="8422"/>
    <n v="53931"/>
    <n v="74238"/>
    <n v="71757"/>
    <n v="54778"/>
    <n v="80187"/>
  </r>
  <r>
    <x v="0"/>
    <n v="1"/>
    <n v="105"/>
    <s v="032000"/>
    <s v="Virginia Commission on Intergovernmental Cooperation"/>
    <s v="No"/>
    <x v="25"/>
    <n v="701"/>
    <s v="Governmental Affairs Services"/>
    <x v="12"/>
    <s v="GF"/>
    <n v="50"/>
    <x v="4"/>
    <n v="0"/>
    <n v="0"/>
    <n v="0"/>
    <n v="0"/>
    <n v="0"/>
    <n v="0"/>
    <n v="0"/>
    <n v="0"/>
  </r>
  <r>
    <x v="0"/>
    <n v="1"/>
    <n v="102"/>
    <s v="033000"/>
    <s v="Legislative Department Reversion Clearing Account"/>
    <s v="No"/>
    <x v="26"/>
    <n v="714"/>
    <s v="Across the Board Reductions"/>
    <x v="21"/>
    <s v="GF"/>
    <n v="10"/>
    <x v="0"/>
    <n v="0"/>
    <n v="0"/>
    <n v="0"/>
    <n v="0"/>
    <n v="0"/>
    <n v="0"/>
    <n v="0"/>
    <m/>
  </r>
  <r>
    <x v="0"/>
    <n v="1"/>
    <n v="102"/>
    <s v="033000"/>
    <s v="Legislative Department Reversion Clearing Account"/>
    <s v="No"/>
    <x v="26"/>
    <n v="714"/>
    <s v="Across the Board Reductions"/>
    <x v="21"/>
    <s v="GF"/>
    <n v="20"/>
    <x v="1"/>
    <n v="0"/>
    <n v="0"/>
    <n v="0"/>
    <n v="0"/>
    <n v="0"/>
    <n v="0"/>
    <n v="0"/>
    <m/>
  </r>
  <r>
    <x v="0"/>
    <n v="1"/>
    <n v="102"/>
    <s v="033000"/>
    <s v="Legislative Department Reversion Clearing Account"/>
    <s v="No"/>
    <x v="26"/>
    <n v="714"/>
    <s v="Across the Board Reductions"/>
    <x v="21"/>
    <s v="GF"/>
    <n v="30"/>
    <x v="2"/>
    <n v="0"/>
    <n v="0"/>
    <n v="0"/>
    <n v="0"/>
    <n v="0"/>
    <n v="0"/>
    <n v="0"/>
    <m/>
  </r>
  <r>
    <x v="0"/>
    <n v="1"/>
    <n v="102"/>
    <s v="033000"/>
    <s v="Legislative Department Reversion Clearing Account"/>
    <s v="No"/>
    <x v="26"/>
    <n v="714"/>
    <s v="Across the Board Reductions"/>
    <x v="21"/>
    <s v="GF"/>
    <n v="40"/>
    <x v="3"/>
    <n v="0"/>
    <n v="0"/>
    <n v="0"/>
    <n v="0"/>
    <n v="0"/>
    <n v="0"/>
    <n v="0"/>
    <m/>
  </r>
  <r>
    <x v="0"/>
    <n v="1"/>
    <n v="102"/>
    <s v="033000"/>
    <s v="Legislative Department Reversion Clearing Account"/>
    <s v="No"/>
    <x v="26"/>
    <n v="714"/>
    <s v="Across the Board Reductions"/>
    <x v="21"/>
    <s v="GF"/>
    <n v="50"/>
    <x v="4"/>
    <n v="0"/>
    <n v="0"/>
    <n v="0"/>
    <n v="0"/>
    <n v="0"/>
    <n v="0"/>
    <n v="0"/>
    <m/>
  </r>
  <r>
    <x v="0"/>
    <n v="1"/>
    <n v="102"/>
    <s v="033000"/>
    <s v="Legislative Department Reversion Clearing Account"/>
    <s v="No"/>
    <x v="26"/>
    <n v="782"/>
    <s v="Enactment of Laws"/>
    <x v="0"/>
    <s v="GF"/>
    <n v="10"/>
    <x v="0"/>
    <n v="996597"/>
    <n v="767312"/>
    <n v="1033027"/>
    <n v="1298742"/>
    <n v="1759057"/>
    <n v="2219372"/>
    <n v="3354687"/>
    <n v="3740002"/>
  </r>
  <r>
    <x v="0"/>
    <n v="1"/>
    <n v="102"/>
    <s v="033000"/>
    <s v="Legislative Department Reversion Clearing Account"/>
    <s v="No"/>
    <x v="26"/>
    <n v="782"/>
    <s v="Enactment of Laws"/>
    <x v="0"/>
    <s v="GF"/>
    <n v="20"/>
    <x v="1"/>
    <n v="0"/>
    <n v="0"/>
    <n v="0"/>
    <n v="0"/>
    <n v="0"/>
    <n v="0"/>
    <n v="0"/>
    <n v="0"/>
  </r>
  <r>
    <x v="0"/>
    <n v="1"/>
    <n v="102"/>
    <s v="033000"/>
    <s v="Legislative Department Reversion Clearing Account"/>
    <s v="No"/>
    <x v="26"/>
    <n v="782"/>
    <s v="Enactment of Laws"/>
    <x v="0"/>
    <s v="GF"/>
    <n v="30"/>
    <x v="2"/>
    <n v="996597"/>
    <n v="767312"/>
    <n v="1033027"/>
    <n v="1298742"/>
    <n v="1759057"/>
    <n v="2219372"/>
    <n v="3354687"/>
    <n v="3740002"/>
  </r>
  <r>
    <x v="0"/>
    <n v="1"/>
    <n v="102"/>
    <s v="033000"/>
    <s v="Legislative Department Reversion Clearing Account"/>
    <s v="No"/>
    <x v="26"/>
    <n v="782"/>
    <s v="Enactment of Laws"/>
    <x v="0"/>
    <s v="GF"/>
    <n v="40"/>
    <x v="3"/>
    <n v="996597"/>
    <n v="767312"/>
    <n v="1033027"/>
    <n v="1298742"/>
    <n v="1759057"/>
    <n v="2219372"/>
    <n v="3354687"/>
    <n v="3740002"/>
  </r>
  <r>
    <x v="0"/>
    <n v="1"/>
    <n v="102"/>
    <s v="033000"/>
    <s v="Legislative Department Reversion Clearing Account"/>
    <s v="No"/>
    <x v="26"/>
    <n v="782"/>
    <s v="Enactment of Laws"/>
    <x v="0"/>
    <s v="GF"/>
    <n v="50"/>
    <x v="4"/>
    <n v="0"/>
    <n v="0"/>
    <n v="0"/>
    <n v="0"/>
    <n v="0"/>
    <n v="0"/>
    <n v="0"/>
    <n v="0"/>
  </r>
  <r>
    <x v="1"/>
    <n v="2"/>
    <n v="111"/>
    <s v="034000"/>
    <s v="Supreme Court"/>
    <s v="No"/>
    <x v="27"/>
    <n v="321"/>
    <s v="Pre-Trial, Trial, and Appellate Processes"/>
    <x v="22"/>
    <s v="GF"/>
    <n v="10"/>
    <x v="0"/>
    <n v="10285416.18"/>
    <n v="11429176"/>
    <n v="13203197.199999999"/>
    <n v="11678052.189999999"/>
    <n v="12813020.439999999"/>
    <n v="12363167.57"/>
    <n v="11909038.35"/>
    <n v="14089288.800000001"/>
  </r>
  <r>
    <x v="1"/>
    <n v="2"/>
    <n v="111"/>
    <s v="034000"/>
    <s v="Supreme Court"/>
    <s v="No"/>
    <x v="27"/>
    <n v="321"/>
    <s v="Pre-Trial, Trial, and Appellate Processes"/>
    <x v="22"/>
    <s v="GF"/>
    <n v="20"/>
    <x v="1"/>
    <n v="10285416.18"/>
    <n v="10085093.800000001"/>
    <n v="9898233.0099999998"/>
    <n v="9239202.75"/>
    <n v="10216148.869999999"/>
    <n v="10718966.279999999"/>
    <n v="10444878.550000001"/>
    <n v="10267737.470000001"/>
  </r>
  <r>
    <x v="1"/>
    <n v="2"/>
    <n v="111"/>
    <s v="034000"/>
    <s v="Supreme Court"/>
    <s v="No"/>
    <x v="27"/>
    <n v="321"/>
    <s v="Pre-Trial, Trial, and Appellate Processes"/>
    <x v="22"/>
    <s v="GF"/>
    <n v="30"/>
    <x v="2"/>
    <n v="0"/>
    <n v="1344082.2"/>
    <n v="3304964.19"/>
    <n v="2438849.44"/>
    <n v="2596871.5699999998"/>
    <n v="1644201.29"/>
    <n v="1464159.8"/>
    <n v="3821551.33"/>
  </r>
  <r>
    <x v="1"/>
    <n v="2"/>
    <n v="111"/>
    <s v="034000"/>
    <s v="Supreme Court"/>
    <s v="No"/>
    <x v="27"/>
    <n v="321"/>
    <s v="Pre-Trial, Trial, and Appellate Processes"/>
    <x v="22"/>
    <s v="GF"/>
    <n v="40"/>
    <x v="3"/>
    <n v="0"/>
    <n v="1344082.2"/>
    <n v="3304964.19"/>
    <n v="2438849.44"/>
    <n v="2596871.5699999998"/>
    <n v="1644201.29"/>
    <n v="1464159.8"/>
    <n v="3821551.33"/>
  </r>
  <r>
    <x v="1"/>
    <n v="2"/>
    <n v="111"/>
    <s v="034000"/>
    <s v="Supreme Court"/>
    <s v="No"/>
    <x v="27"/>
    <n v="321"/>
    <s v="Pre-Trial, Trial, and Appellate Processes"/>
    <x v="22"/>
    <s v="GF"/>
    <n v="50"/>
    <x v="4"/>
    <n v="0"/>
    <n v="0"/>
    <n v="0"/>
    <n v="0"/>
    <n v="0"/>
    <n v="0"/>
    <n v="0"/>
    <n v="0"/>
  </r>
  <r>
    <x v="1"/>
    <n v="2"/>
    <n v="111"/>
    <s v="034000"/>
    <s v="Supreme Court"/>
    <s v="No"/>
    <x v="27"/>
    <n v="323"/>
    <s v="Law Library Services"/>
    <x v="23"/>
    <s v="GF"/>
    <n v="10"/>
    <x v="0"/>
    <n v="1057444"/>
    <n v="1207444"/>
    <n v="1126534"/>
    <n v="1161360.58"/>
    <n v="1153719.3799999999"/>
    <n v="1226458.52"/>
    <n v="1207978.46"/>
    <n v="1214479.3899999999"/>
  </r>
  <r>
    <x v="1"/>
    <n v="2"/>
    <n v="111"/>
    <s v="034000"/>
    <s v="Supreme Court"/>
    <s v="No"/>
    <x v="27"/>
    <n v="323"/>
    <s v="Law Library Services"/>
    <x v="23"/>
    <s v="GF"/>
    <n v="20"/>
    <x v="1"/>
    <n v="1057444"/>
    <n v="1207444"/>
    <n v="1041707.42"/>
    <n v="1106319.2"/>
    <n v="1081099.8600000001"/>
    <n v="1200573.93"/>
    <n v="1206978.07"/>
    <n v="1125218.44"/>
  </r>
  <r>
    <x v="1"/>
    <n v="2"/>
    <n v="111"/>
    <s v="034000"/>
    <s v="Supreme Court"/>
    <s v="No"/>
    <x v="27"/>
    <n v="323"/>
    <s v="Law Library Services"/>
    <x v="23"/>
    <s v="GF"/>
    <n v="30"/>
    <x v="2"/>
    <n v="0"/>
    <n v="0"/>
    <n v="84826.58"/>
    <n v="55041.38"/>
    <n v="72619.520000000004"/>
    <n v="25884.59"/>
    <n v="1000.39"/>
    <n v="89260.95"/>
  </r>
  <r>
    <x v="1"/>
    <n v="2"/>
    <n v="111"/>
    <s v="034000"/>
    <s v="Supreme Court"/>
    <s v="No"/>
    <x v="27"/>
    <n v="323"/>
    <s v="Law Library Services"/>
    <x v="23"/>
    <s v="GF"/>
    <n v="40"/>
    <x v="3"/>
    <n v="0"/>
    <n v="0"/>
    <n v="84826.58"/>
    <n v="55041.38"/>
    <n v="72619.520000000004"/>
    <n v="25884.59"/>
    <n v="1000.39"/>
    <n v="89260.95"/>
  </r>
  <r>
    <x v="1"/>
    <n v="2"/>
    <n v="111"/>
    <s v="034000"/>
    <s v="Supreme Court"/>
    <s v="No"/>
    <x v="27"/>
    <n v="323"/>
    <s v="Law Library Services"/>
    <x v="23"/>
    <s v="GF"/>
    <n v="50"/>
    <x v="4"/>
    <n v="0"/>
    <n v="0"/>
    <n v="0"/>
    <n v="0"/>
    <n v="0"/>
    <n v="0"/>
    <n v="0"/>
    <n v="0"/>
  </r>
  <r>
    <x v="1"/>
    <n v="2"/>
    <n v="111"/>
    <s v="034000"/>
    <s v="Supreme Court"/>
    <s v="No"/>
    <x v="27"/>
    <n v="326"/>
    <s v="Adjudication Training, Education, and Standards"/>
    <x v="24"/>
    <s v="GF"/>
    <n v="10"/>
    <x v="0"/>
    <n v="1158337"/>
    <n v="909619.79"/>
    <n v="1056961.57"/>
    <n v="1749633.65"/>
    <n v="1301281.92"/>
    <n v="1249140"/>
    <n v="899140"/>
    <n v="1349140.27"/>
  </r>
  <r>
    <x v="1"/>
    <n v="2"/>
    <n v="111"/>
    <s v="034000"/>
    <s v="Supreme Court"/>
    <s v="No"/>
    <x v="27"/>
    <n v="326"/>
    <s v="Adjudication Training, Education, and Standards"/>
    <x v="24"/>
    <s v="GF"/>
    <n v="20"/>
    <x v="1"/>
    <n v="1147857.21"/>
    <n v="751798.22"/>
    <n v="206467.92"/>
    <n v="1347491.73"/>
    <n v="1301281.92"/>
    <n v="1249140"/>
    <n v="899139.73"/>
    <n v="1201676.5900000001"/>
  </r>
  <r>
    <x v="1"/>
    <n v="2"/>
    <n v="111"/>
    <s v="034000"/>
    <s v="Supreme Court"/>
    <s v="No"/>
    <x v="27"/>
    <n v="326"/>
    <s v="Adjudication Training, Education, and Standards"/>
    <x v="24"/>
    <s v="GF"/>
    <n v="30"/>
    <x v="2"/>
    <n v="10479.790000000001"/>
    <n v="157821.57"/>
    <n v="850493.65"/>
    <n v="402141.92"/>
    <n v="0"/>
    <n v="0"/>
    <n v="0.27"/>
    <n v="147463.67999999999"/>
  </r>
  <r>
    <x v="1"/>
    <n v="2"/>
    <n v="111"/>
    <s v="034000"/>
    <s v="Supreme Court"/>
    <s v="No"/>
    <x v="27"/>
    <n v="326"/>
    <s v="Adjudication Training, Education, and Standards"/>
    <x v="24"/>
    <s v="GF"/>
    <n v="40"/>
    <x v="3"/>
    <n v="10479.790000000001"/>
    <n v="157821.57"/>
    <n v="850493.65"/>
    <n v="402141.92"/>
    <n v="0"/>
    <n v="0"/>
    <n v="0.27"/>
    <n v="147463.67999999999"/>
  </r>
  <r>
    <x v="1"/>
    <n v="2"/>
    <n v="111"/>
    <s v="034000"/>
    <s v="Supreme Court"/>
    <s v="No"/>
    <x v="27"/>
    <n v="326"/>
    <s v="Adjudication Training, Education, and Standards"/>
    <x v="24"/>
    <s v="GF"/>
    <n v="50"/>
    <x v="4"/>
    <n v="0"/>
    <n v="0"/>
    <n v="0"/>
    <n v="0"/>
    <n v="0"/>
    <n v="0"/>
    <n v="0"/>
    <n v="0"/>
  </r>
  <r>
    <x v="1"/>
    <n v="2"/>
    <n v="111"/>
    <s v="034000"/>
    <s v="Supreme Court"/>
    <s v="No"/>
    <x v="27"/>
    <n v="399"/>
    <s v="Administrative and Support Services"/>
    <x v="2"/>
    <s v="GF"/>
    <n v="10"/>
    <x v="0"/>
    <n v="23521608"/>
    <n v="26054700.23"/>
    <n v="28449411.07"/>
    <n v="36909685.109999999"/>
    <n v="38197346.299999997"/>
    <n v="41564563.299999997"/>
    <n v="60099376.740000002"/>
    <n v="59418700.539999999"/>
  </r>
  <r>
    <x v="1"/>
    <n v="2"/>
    <n v="111"/>
    <s v="034000"/>
    <s v="Supreme Court"/>
    <s v="No"/>
    <x v="27"/>
    <n v="399"/>
    <s v="Administrative and Support Services"/>
    <x v="2"/>
    <s v="GF"/>
    <n v="20"/>
    <x v="1"/>
    <n v="22432946.77"/>
    <n v="24672844.16"/>
    <n v="26415891.960000001"/>
    <n v="34656633.810000002"/>
    <n v="34227929"/>
    <n v="37547453.390000001"/>
    <n v="51912323.200000003"/>
    <n v="48577192.630000003"/>
  </r>
  <r>
    <x v="1"/>
    <n v="2"/>
    <n v="111"/>
    <s v="034000"/>
    <s v="Supreme Court"/>
    <s v="No"/>
    <x v="27"/>
    <n v="399"/>
    <s v="Administrative and Support Services"/>
    <x v="2"/>
    <s v="GF"/>
    <n v="30"/>
    <x v="2"/>
    <n v="1088661.23"/>
    <n v="1381856.07"/>
    <n v="2033519.11"/>
    <n v="2253051.2999999998"/>
    <n v="3969417.3"/>
    <n v="4017109.91"/>
    <n v="8187053.54"/>
    <n v="10841507.91"/>
  </r>
  <r>
    <x v="1"/>
    <n v="2"/>
    <n v="111"/>
    <s v="034000"/>
    <s v="Supreme Court"/>
    <s v="No"/>
    <x v="27"/>
    <n v="399"/>
    <s v="Administrative and Support Services"/>
    <x v="2"/>
    <s v="GF"/>
    <n v="40"/>
    <x v="3"/>
    <n v="1088661.23"/>
    <n v="1381856.07"/>
    <n v="2033519.11"/>
    <n v="2253051.2999999998"/>
    <n v="3969417.3"/>
    <n v="4017109.91"/>
    <n v="8187053.54"/>
    <n v="10841507.91"/>
  </r>
  <r>
    <x v="1"/>
    <n v="2"/>
    <n v="111"/>
    <s v="034000"/>
    <s v="Supreme Court"/>
    <s v="No"/>
    <x v="27"/>
    <n v="399"/>
    <s v="Administrative and Support Services"/>
    <x v="2"/>
    <s v="GF"/>
    <n v="50"/>
    <x v="4"/>
    <n v="0"/>
    <n v="0"/>
    <n v="0"/>
    <n v="0"/>
    <n v="0"/>
    <n v="0"/>
    <n v="0"/>
    <n v="0"/>
  </r>
  <r>
    <x v="1"/>
    <n v="2"/>
    <n v="125"/>
    <s v="035000"/>
    <s v="Court of Appeals of Virginia"/>
    <s v="No"/>
    <x v="28"/>
    <n v="321"/>
    <s v="Pre-Trial, Trial, and Appellate Processes"/>
    <x v="22"/>
    <s v="GF"/>
    <n v="10"/>
    <x v="0"/>
    <n v="9637466.8399999999"/>
    <n v="9882162"/>
    <n v="10513382.15"/>
    <n v="19682260.359999999"/>
    <n v="22592970.050000001"/>
    <n v="24680587.620000001"/>
    <n v="21300294.66"/>
    <n v="23038631.510000002"/>
  </r>
  <r>
    <x v="1"/>
    <n v="2"/>
    <n v="125"/>
    <s v="035000"/>
    <s v="Court of Appeals of Virginia"/>
    <s v="No"/>
    <x v="28"/>
    <n v="321"/>
    <s v="Pre-Trial, Trial, and Appellate Processes"/>
    <x v="22"/>
    <s v="GF"/>
    <n v="20"/>
    <x v="1"/>
    <n v="9637466.8399999999"/>
    <n v="9302214.8499999996"/>
    <n v="9400709.7899999991"/>
    <n v="16131312.310000001"/>
    <n v="17983534.43"/>
    <n v="19731992.210000001"/>
    <n v="21275901.149999999"/>
    <n v="21524401.73"/>
  </r>
  <r>
    <x v="1"/>
    <n v="2"/>
    <n v="125"/>
    <s v="035000"/>
    <s v="Court of Appeals of Virginia"/>
    <s v="No"/>
    <x v="28"/>
    <n v="321"/>
    <s v="Pre-Trial, Trial, and Appellate Processes"/>
    <x v="22"/>
    <s v="GF"/>
    <n v="30"/>
    <x v="2"/>
    <n v="0"/>
    <n v="579947.15"/>
    <n v="1112672.3600000001"/>
    <n v="3550948.05"/>
    <n v="4609435.62"/>
    <n v="4948595.41"/>
    <n v="24393.51"/>
    <n v="1514229.78"/>
  </r>
  <r>
    <x v="1"/>
    <n v="2"/>
    <n v="125"/>
    <s v="035000"/>
    <s v="Court of Appeals of Virginia"/>
    <s v="No"/>
    <x v="28"/>
    <n v="321"/>
    <s v="Pre-Trial, Trial, and Appellate Processes"/>
    <x v="22"/>
    <s v="GF"/>
    <n v="40"/>
    <x v="3"/>
    <n v="0"/>
    <n v="579947.15"/>
    <n v="1112672.3600000001"/>
    <n v="3550948.05"/>
    <n v="4609435.62"/>
    <n v="4948595.41"/>
    <n v="24393.51"/>
    <n v="1514229.78"/>
  </r>
  <r>
    <x v="1"/>
    <n v="2"/>
    <n v="125"/>
    <s v="035000"/>
    <s v="Court of Appeals of Virginia"/>
    <s v="No"/>
    <x v="28"/>
    <n v="321"/>
    <s v="Pre-Trial, Trial, and Appellate Processes"/>
    <x v="22"/>
    <s v="GF"/>
    <n v="50"/>
    <x v="4"/>
    <n v="0"/>
    <n v="0"/>
    <n v="0"/>
    <n v="0"/>
    <n v="0"/>
    <n v="0"/>
    <n v="0"/>
    <n v="0"/>
  </r>
  <r>
    <x v="1"/>
    <n v="2"/>
    <n v="113"/>
    <s v="036000"/>
    <s v="Circuit Courts"/>
    <s v="No"/>
    <x v="29"/>
    <n v="321"/>
    <s v="Pre-Trial, Trial, and Appellate Processes"/>
    <x v="22"/>
    <s v="GF"/>
    <n v="10"/>
    <x v="0"/>
    <n v="111711529"/>
    <n v="113430613.3"/>
    <n v="120144994.89"/>
    <n v="128571481.69"/>
    <n v="141078244.69"/>
    <n v="133444960.81"/>
    <n v="140975441.84999999"/>
    <n v="138378048.25"/>
  </r>
  <r>
    <x v="1"/>
    <n v="2"/>
    <n v="113"/>
    <s v="036000"/>
    <s v="Circuit Courts"/>
    <s v="No"/>
    <x v="29"/>
    <n v="321"/>
    <s v="Pre-Trial, Trial, and Appellate Processes"/>
    <x v="22"/>
    <s v="GF"/>
    <n v="20"/>
    <x v="1"/>
    <n v="111332294.75"/>
    <n v="109414923.40000001"/>
    <n v="100460868.2"/>
    <n v="111593031"/>
    <n v="112320146.88"/>
    <n v="123302083.37"/>
    <n v="128757613.59999999"/>
    <n v="137689889.11000001"/>
  </r>
  <r>
    <x v="1"/>
    <n v="2"/>
    <n v="113"/>
    <s v="036000"/>
    <s v="Circuit Courts"/>
    <s v="No"/>
    <x v="29"/>
    <n v="321"/>
    <s v="Pre-Trial, Trial, and Appellate Processes"/>
    <x v="22"/>
    <s v="GF"/>
    <n v="30"/>
    <x v="2"/>
    <n v="379234.25"/>
    <n v="4015689.89"/>
    <n v="19684126.690000001"/>
    <n v="16978450.690000001"/>
    <n v="28758097.809999999"/>
    <n v="10142877.439999999"/>
    <n v="12217828.25"/>
    <n v="688159.14"/>
  </r>
  <r>
    <x v="1"/>
    <n v="2"/>
    <n v="113"/>
    <s v="036000"/>
    <s v="Circuit Courts"/>
    <s v="No"/>
    <x v="29"/>
    <n v="321"/>
    <s v="Pre-Trial, Trial, and Appellate Processes"/>
    <x v="22"/>
    <s v="GF"/>
    <n v="40"/>
    <x v="3"/>
    <n v="379234.25"/>
    <n v="4015689.89"/>
    <n v="19684126.690000001"/>
    <n v="16978450.690000001"/>
    <n v="28758097.809999999"/>
    <n v="10142877.439999999"/>
    <n v="12217828.25"/>
    <n v="688159.14"/>
  </r>
  <r>
    <x v="1"/>
    <n v="2"/>
    <n v="113"/>
    <s v="036000"/>
    <s v="Circuit Courts"/>
    <s v="No"/>
    <x v="29"/>
    <n v="321"/>
    <s v="Pre-Trial, Trial, and Appellate Processes"/>
    <x v="22"/>
    <s v="GF"/>
    <n v="50"/>
    <x v="4"/>
    <n v="0"/>
    <n v="0"/>
    <n v="0"/>
    <n v="0"/>
    <n v="0"/>
    <n v="0"/>
    <n v="0"/>
    <n v="0"/>
  </r>
  <r>
    <x v="1"/>
    <n v="2"/>
    <n v="114"/>
    <s v="037000"/>
    <s v="General District Courts"/>
    <s v="No"/>
    <x v="30"/>
    <n v="321"/>
    <s v="Pre-Trial, Trial, and Appellate Processes"/>
    <x v="22"/>
    <s v="GF"/>
    <n v="10"/>
    <x v="0"/>
    <n v="120407207"/>
    <n v="126219872.40000001"/>
    <n v="129026155.15000001"/>
    <n v="125190179.11"/>
    <n v="148565727.72"/>
    <n v="152496540.13"/>
    <n v="170928941.83000001"/>
    <n v="180433519.77000001"/>
  </r>
  <r>
    <x v="1"/>
    <n v="2"/>
    <n v="114"/>
    <s v="037000"/>
    <s v="General District Courts"/>
    <s v="No"/>
    <x v="30"/>
    <n v="321"/>
    <s v="Pre-Trial, Trial, and Appellate Processes"/>
    <x v="22"/>
    <s v="GF"/>
    <n v="20"/>
    <x v="1"/>
    <n v="120192383.62"/>
    <n v="120324575.2"/>
    <n v="121901727.04000001"/>
    <n v="116608889.39"/>
    <n v="138663522.59"/>
    <n v="148657485.53999999"/>
    <n v="168922642.34999999"/>
    <n v="175420381.44999999"/>
  </r>
  <r>
    <x v="1"/>
    <n v="2"/>
    <n v="114"/>
    <s v="037000"/>
    <s v="General District Courts"/>
    <s v="No"/>
    <x v="30"/>
    <n v="321"/>
    <s v="Pre-Trial, Trial, and Appellate Processes"/>
    <x v="22"/>
    <s v="GF"/>
    <n v="30"/>
    <x v="2"/>
    <n v="214823.38"/>
    <n v="5895297.1500000004"/>
    <n v="7124428.1100000003"/>
    <n v="8581289.7200000007"/>
    <n v="9902205.1300000008"/>
    <n v="3839054.59"/>
    <n v="2006299.48"/>
    <n v="5013138.32"/>
  </r>
  <r>
    <x v="1"/>
    <n v="2"/>
    <n v="114"/>
    <s v="037000"/>
    <s v="General District Courts"/>
    <s v="No"/>
    <x v="30"/>
    <n v="321"/>
    <s v="Pre-Trial, Trial, and Appellate Processes"/>
    <x v="22"/>
    <s v="GF"/>
    <n v="40"/>
    <x v="3"/>
    <n v="214823.38"/>
    <n v="5895297.1500000004"/>
    <n v="7124428.1100000003"/>
    <n v="8581289.7200000007"/>
    <n v="9902205.1300000008"/>
    <n v="3839054.59"/>
    <n v="2006299.48"/>
    <n v="5013138.32"/>
  </r>
  <r>
    <x v="1"/>
    <n v="2"/>
    <n v="114"/>
    <s v="037000"/>
    <s v="General District Courts"/>
    <s v="No"/>
    <x v="30"/>
    <n v="321"/>
    <s v="Pre-Trial, Trial, and Appellate Processes"/>
    <x v="22"/>
    <s v="GF"/>
    <n v="50"/>
    <x v="4"/>
    <n v="0"/>
    <n v="0"/>
    <n v="0"/>
    <n v="0"/>
    <n v="0"/>
    <n v="0"/>
    <n v="0"/>
    <n v="0"/>
  </r>
  <r>
    <x v="1"/>
    <n v="2"/>
    <n v="115"/>
    <s v="038000"/>
    <s v="Juvenile and Domestic Relations District Courts"/>
    <s v="No"/>
    <x v="31"/>
    <n v="321"/>
    <s v="Pre-Trial, Trial, and Appellate Processes"/>
    <x v="22"/>
    <s v="GF"/>
    <n v="10"/>
    <x v="0"/>
    <n v="104595789"/>
    <n v="110473388.09999999"/>
    <n v="115206687.27"/>
    <n v="113592271.33"/>
    <n v="128253568.31999999"/>
    <n v="127045125.51000001"/>
    <n v="140389267.78999999"/>
    <n v="147856485.94"/>
  </r>
  <r>
    <x v="1"/>
    <n v="2"/>
    <n v="115"/>
    <s v="038000"/>
    <s v="Juvenile and Domestic Relations District Courts"/>
    <s v="No"/>
    <x v="31"/>
    <n v="321"/>
    <s v="Pre-Trial, Trial, and Appellate Processes"/>
    <x v="22"/>
    <s v="GF"/>
    <n v="20"/>
    <x v="1"/>
    <n v="104440691.93000001"/>
    <n v="103126156.8"/>
    <n v="103806834.94"/>
    <n v="105431232.01000001"/>
    <n v="116496471.81"/>
    <n v="122244780.48"/>
    <n v="137420545.84999999"/>
    <n v="146481063.59999999"/>
  </r>
  <r>
    <x v="1"/>
    <n v="2"/>
    <n v="115"/>
    <s v="038000"/>
    <s v="Juvenile and Domestic Relations District Courts"/>
    <s v="No"/>
    <x v="31"/>
    <n v="321"/>
    <s v="Pre-Trial, Trial, and Appellate Processes"/>
    <x v="22"/>
    <s v="GF"/>
    <n v="30"/>
    <x v="2"/>
    <n v="155097.07"/>
    <n v="7347231.2699999996"/>
    <n v="11399852.33"/>
    <n v="8161039.3200000003"/>
    <n v="11757096.51"/>
    <n v="4800345.03"/>
    <n v="2968721.94"/>
    <n v="1375422.34"/>
  </r>
  <r>
    <x v="1"/>
    <n v="2"/>
    <n v="115"/>
    <s v="038000"/>
    <s v="Juvenile and Domestic Relations District Courts"/>
    <s v="No"/>
    <x v="31"/>
    <n v="321"/>
    <s v="Pre-Trial, Trial, and Appellate Processes"/>
    <x v="22"/>
    <s v="GF"/>
    <n v="40"/>
    <x v="3"/>
    <n v="155097.07"/>
    <n v="7347231.2699999996"/>
    <n v="11399852.33"/>
    <n v="8161039.3200000003"/>
    <n v="11757096.51"/>
    <n v="4800345.03"/>
    <n v="2968721.94"/>
    <n v="1375422.34"/>
  </r>
  <r>
    <x v="1"/>
    <n v="2"/>
    <n v="115"/>
    <s v="038000"/>
    <s v="Juvenile and Domestic Relations District Courts"/>
    <s v="No"/>
    <x v="31"/>
    <n v="321"/>
    <s v="Pre-Trial, Trial, and Appellate Processes"/>
    <x v="22"/>
    <s v="GF"/>
    <n v="50"/>
    <x v="4"/>
    <n v="0"/>
    <n v="0"/>
    <n v="0"/>
    <n v="0"/>
    <n v="0"/>
    <n v="0"/>
    <n v="0"/>
    <n v="0"/>
  </r>
  <r>
    <x v="1"/>
    <n v="2"/>
    <n v="116"/>
    <s v="039000"/>
    <s v="Combined District Courts"/>
    <s v="No"/>
    <x v="32"/>
    <n v="321"/>
    <s v="Pre-Trial, Trial, and Appellate Processes"/>
    <x v="22"/>
    <s v="GF"/>
    <n v="10"/>
    <x v="0"/>
    <n v="23066188.98"/>
    <n v="23564970.199999999"/>
    <n v="26108468.460000001"/>
    <n v="26322989.030000001"/>
    <n v="32000063.379999999"/>
    <n v="27231872.050000001"/>
    <n v="21878276.190000001"/>
    <n v="18289217.260000002"/>
  </r>
  <r>
    <x v="1"/>
    <n v="2"/>
    <n v="116"/>
    <s v="039000"/>
    <s v="Combined District Courts"/>
    <s v="No"/>
    <x v="32"/>
    <n v="321"/>
    <s v="Pre-Trial, Trial, and Appellate Processes"/>
    <x v="22"/>
    <s v="GF"/>
    <n v="20"/>
    <x v="1"/>
    <n v="22344572.780000001"/>
    <n v="20544428.739999998"/>
    <n v="19950364.43"/>
    <n v="19662476.649999999"/>
    <n v="23692939.329999998"/>
    <n v="23508800.199999999"/>
    <n v="21181617.640000001"/>
    <n v="16810362.640000001"/>
  </r>
  <r>
    <x v="1"/>
    <n v="2"/>
    <n v="116"/>
    <s v="039000"/>
    <s v="Combined District Courts"/>
    <s v="No"/>
    <x v="32"/>
    <n v="321"/>
    <s v="Pre-Trial, Trial, and Appellate Processes"/>
    <x v="22"/>
    <s v="GF"/>
    <n v="30"/>
    <x v="2"/>
    <n v="721616.2"/>
    <n v="3020541.46"/>
    <n v="6158104.0300000003"/>
    <n v="6660512.3799999999"/>
    <n v="8307124.0499999998"/>
    <n v="3723071.85"/>
    <n v="696658.55"/>
    <n v="1478854.62"/>
  </r>
  <r>
    <x v="1"/>
    <n v="2"/>
    <n v="116"/>
    <s v="039000"/>
    <s v="Combined District Courts"/>
    <s v="No"/>
    <x v="32"/>
    <n v="321"/>
    <s v="Pre-Trial, Trial, and Appellate Processes"/>
    <x v="22"/>
    <s v="GF"/>
    <n v="40"/>
    <x v="3"/>
    <n v="721616.2"/>
    <n v="3020541.46"/>
    <n v="6158104.0300000003"/>
    <n v="6660512.3799999999"/>
    <n v="8307124.0499999998"/>
    <n v="3723071.85"/>
    <n v="696658.55"/>
    <n v="1478854.62"/>
  </r>
  <r>
    <x v="1"/>
    <n v="2"/>
    <n v="116"/>
    <s v="039000"/>
    <s v="Combined District Courts"/>
    <s v="No"/>
    <x v="32"/>
    <n v="321"/>
    <s v="Pre-Trial, Trial, and Appellate Processes"/>
    <x v="22"/>
    <s v="GF"/>
    <n v="50"/>
    <x v="4"/>
    <n v="0"/>
    <n v="0"/>
    <n v="0"/>
    <n v="0"/>
    <n v="0"/>
    <n v="0"/>
    <n v="0"/>
    <n v="0"/>
  </r>
  <r>
    <x v="1"/>
    <n v="2"/>
    <n v="103"/>
    <s v="040000"/>
    <s v="Magistrate System"/>
    <s v="No"/>
    <x v="33"/>
    <n v="321"/>
    <s v="Pre-Trial, Trial, and Appellate Processes"/>
    <x v="22"/>
    <s v="GF"/>
    <n v="10"/>
    <x v="0"/>
    <n v="32059469"/>
    <n v="33396919"/>
    <n v="32974217"/>
    <n v="34369469"/>
    <n v="41127115.939999998"/>
    <n v="44386802.350000001"/>
    <n v="40985081"/>
    <n v="42756652.350000001"/>
  </r>
  <r>
    <x v="1"/>
    <n v="2"/>
    <n v="103"/>
    <s v="040000"/>
    <s v="Magistrate System"/>
    <s v="No"/>
    <x v="33"/>
    <n v="321"/>
    <s v="Pre-Trial, Trial, and Appellate Processes"/>
    <x v="22"/>
    <s v="GF"/>
    <n v="20"/>
    <x v="1"/>
    <n v="32059469"/>
    <n v="33396819"/>
    <n v="32974117"/>
    <n v="32647295.059999999"/>
    <n v="37939970.590000004"/>
    <n v="39299668.590000004"/>
    <n v="40926606.649999999"/>
    <n v="42137894.469999999"/>
  </r>
  <r>
    <x v="1"/>
    <n v="2"/>
    <n v="103"/>
    <s v="040000"/>
    <s v="Magistrate System"/>
    <s v="No"/>
    <x v="33"/>
    <n v="321"/>
    <s v="Pre-Trial, Trial, and Appellate Processes"/>
    <x v="22"/>
    <s v="GF"/>
    <n v="30"/>
    <x v="2"/>
    <n v="0"/>
    <n v="100"/>
    <n v="100"/>
    <n v="1722173.94"/>
    <n v="3187145.35"/>
    <n v="5087133.76"/>
    <n v="58474.35"/>
    <n v="618757.88"/>
  </r>
  <r>
    <x v="1"/>
    <n v="2"/>
    <n v="103"/>
    <s v="040000"/>
    <s v="Magistrate System"/>
    <s v="No"/>
    <x v="33"/>
    <n v="321"/>
    <s v="Pre-Trial, Trial, and Appellate Processes"/>
    <x v="22"/>
    <s v="GF"/>
    <n v="40"/>
    <x v="3"/>
    <n v="0"/>
    <n v="100"/>
    <n v="100"/>
    <n v="1722173.94"/>
    <n v="3187145.35"/>
    <n v="5087133.76"/>
    <n v="58474.35"/>
    <n v="618757.88"/>
  </r>
  <r>
    <x v="1"/>
    <n v="2"/>
    <n v="103"/>
    <s v="040000"/>
    <s v="Magistrate System"/>
    <s v="No"/>
    <x v="33"/>
    <n v="321"/>
    <s v="Pre-Trial, Trial, and Appellate Processes"/>
    <x v="22"/>
    <s v="GF"/>
    <n v="50"/>
    <x v="4"/>
    <n v="0"/>
    <n v="0"/>
    <n v="0"/>
    <n v="0"/>
    <n v="0"/>
    <n v="0"/>
    <n v="0"/>
    <n v="0"/>
  </r>
  <r>
    <x v="1"/>
    <n v="2"/>
    <n v="112"/>
    <s v="042000"/>
    <s v="Judicial Inquiry and Review Commission"/>
    <s v="No"/>
    <x v="34"/>
    <n v="326"/>
    <s v="Adjudication Training, Education, and Standards"/>
    <x v="24"/>
    <s v="GF"/>
    <n v="10"/>
    <x v="0"/>
    <n v="1059875"/>
    <n v="1154084.1399999999"/>
    <n v="1218144.1200000001"/>
    <n v="1146258.07"/>
    <n v="1225753.94"/>
    <n v="1333069.8999999999"/>
    <n v="1419942.03"/>
    <n v="1519541.28"/>
  </r>
  <r>
    <x v="1"/>
    <n v="2"/>
    <n v="112"/>
    <s v="042000"/>
    <s v="Judicial Inquiry and Review Commission"/>
    <s v="No"/>
    <x v="34"/>
    <n v="326"/>
    <s v="Adjudication Training, Education, and Standards"/>
    <x v="24"/>
    <s v="GF"/>
    <n v="20"/>
    <x v="1"/>
    <n v="581459.86"/>
    <n v="614880.02"/>
    <n v="778761.05"/>
    <n v="657184.13"/>
    <n v="666299.04"/>
    <n v="725303.87"/>
    <n v="752581.75"/>
    <n v="753958.28"/>
  </r>
  <r>
    <x v="1"/>
    <n v="2"/>
    <n v="112"/>
    <s v="042000"/>
    <s v="Judicial Inquiry and Review Commission"/>
    <s v="No"/>
    <x v="34"/>
    <n v="326"/>
    <s v="Adjudication Training, Education, and Standards"/>
    <x v="24"/>
    <s v="GF"/>
    <n v="30"/>
    <x v="2"/>
    <n v="478415.14"/>
    <n v="539204.12"/>
    <n v="439383.07"/>
    <n v="489073.94"/>
    <n v="559454.9"/>
    <n v="607766.03"/>
    <n v="667360.28"/>
    <n v="765583"/>
  </r>
  <r>
    <x v="1"/>
    <n v="2"/>
    <n v="112"/>
    <s v="042000"/>
    <s v="Judicial Inquiry and Review Commission"/>
    <s v="No"/>
    <x v="34"/>
    <n v="326"/>
    <s v="Adjudication Training, Education, and Standards"/>
    <x v="24"/>
    <s v="GF"/>
    <n v="40"/>
    <x v="3"/>
    <n v="478415.14"/>
    <n v="539204.12"/>
    <n v="439383.07"/>
    <n v="489073.94"/>
    <n v="559454.9"/>
    <n v="607766.03"/>
    <n v="667360.28"/>
    <n v="765583"/>
  </r>
  <r>
    <x v="1"/>
    <n v="2"/>
    <n v="112"/>
    <s v="042000"/>
    <s v="Judicial Inquiry and Review Commission"/>
    <s v="No"/>
    <x v="34"/>
    <n v="326"/>
    <s v="Adjudication Training, Education, and Standards"/>
    <x v="24"/>
    <s v="GF"/>
    <n v="50"/>
    <x v="4"/>
    <n v="0"/>
    <n v="0"/>
    <n v="0"/>
    <n v="0"/>
    <n v="0"/>
    <n v="0"/>
    <n v="0"/>
    <n v="0"/>
  </r>
  <r>
    <x v="1"/>
    <n v="2"/>
    <n v="848"/>
    <s v="043000"/>
    <s v="Indigent Defense Commission"/>
    <s v="No"/>
    <x v="35"/>
    <n v="327"/>
    <s v="Legal Defense"/>
    <x v="25"/>
    <s v="GF"/>
    <n v="10"/>
    <x v="0"/>
    <n v="51773537"/>
    <n v="53817864.270000003"/>
    <n v="58895449.869999997"/>
    <n v="70677487.939999998"/>
    <n v="73503007.859999999"/>
    <n v="79987977.909999996"/>
    <n v="88538556.75"/>
    <n v="91506151.719999999"/>
  </r>
  <r>
    <x v="1"/>
    <n v="2"/>
    <n v="848"/>
    <s v="043000"/>
    <s v="Indigent Defense Commission"/>
    <s v="No"/>
    <x v="35"/>
    <n v="327"/>
    <s v="Legal Defense"/>
    <x v="25"/>
    <s v="GF"/>
    <n v="20"/>
    <x v="1"/>
    <n v="51514534.729999997"/>
    <n v="53063651.399999999"/>
    <n v="56964307.93"/>
    <n v="69483226.079999998"/>
    <n v="72199912.950000003"/>
    <n v="78679537.159999996"/>
    <n v="87994525.030000001"/>
    <n v="91406788.319999993"/>
  </r>
  <r>
    <x v="1"/>
    <n v="2"/>
    <n v="848"/>
    <s v="043000"/>
    <s v="Indigent Defense Commission"/>
    <s v="No"/>
    <x v="35"/>
    <n v="327"/>
    <s v="Legal Defense"/>
    <x v="25"/>
    <s v="GF"/>
    <n v="30"/>
    <x v="2"/>
    <n v="259002.27"/>
    <n v="754212.87"/>
    <n v="1931141.94"/>
    <n v="1194261.8600000001"/>
    <n v="1303094.9099999999"/>
    <n v="1308440.75"/>
    <n v="544031.72"/>
    <n v="99363.4"/>
  </r>
  <r>
    <x v="1"/>
    <n v="2"/>
    <n v="848"/>
    <s v="043000"/>
    <s v="Indigent Defense Commission"/>
    <s v="No"/>
    <x v="35"/>
    <n v="327"/>
    <s v="Legal Defense"/>
    <x v="25"/>
    <s v="GF"/>
    <n v="40"/>
    <x v="3"/>
    <n v="259002.27"/>
    <n v="754212.87"/>
    <n v="1931141.94"/>
    <n v="1194261.8600000001"/>
    <n v="1303094.9099999999"/>
    <n v="1308440.75"/>
    <n v="544031.72"/>
    <n v="99363.4"/>
  </r>
  <r>
    <x v="1"/>
    <n v="2"/>
    <n v="848"/>
    <s v="043000"/>
    <s v="Indigent Defense Commission"/>
    <s v="No"/>
    <x v="35"/>
    <n v="327"/>
    <s v="Legal Defense"/>
    <x v="25"/>
    <s v="GF"/>
    <n v="50"/>
    <x v="4"/>
    <n v="0"/>
    <n v="0"/>
    <n v="0"/>
    <n v="0"/>
    <n v="0"/>
    <n v="0"/>
    <n v="0"/>
    <n v="0"/>
  </r>
  <r>
    <x v="1"/>
    <n v="2"/>
    <n v="160"/>
    <s v="044000"/>
    <s v="Virginia Criminal Sentencing Commission"/>
    <s v="No"/>
    <x v="36"/>
    <n v="324"/>
    <s v="Adjudicatory Research, Planning, and Coordination"/>
    <x v="26"/>
    <s v="GF"/>
    <n v="10"/>
    <x v="0"/>
    <n v="1407545"/>
    <n v="1352690.32"/>
    <n v="1295552.3500000001"/>
    <n v="1640695.6"/>
    <n v="2032494.85"/>
    <n v="2336828.13"/>
    <n v="2446977.77"/>
    <n v="2523312.7999999998"/>
  </r>
  <r>
    <x v="1"/>
    <n v="2"/>
    <n v="160"/>
    <s v="044000"/>
    <s v="Virginia Criminal Sentencing Commission"/>
    <s v="No"/>
    <x v="36"/>
    <n v="324"/>
    <s v="Adjudicatory Research, Planning, and Coordination"/>
    <x v="26"/>
    <s v="GF"/>
    <n v="20"/>
    <x v="1"/>
    <n v="1216216.68"/>
    <n v="1224325.97"/>
    <n v="1208329.75"/>
    <n v="1212673.75"/>
    <n v="1415294.72"/>
    <n v="1728176.36"/>
    <n v="1823193.97"/>
    <n v="1617615.14"/>
  </r>
  <r>
    <x v="1"/>
    <n v="2"/>
    <n v="160"/>
    <s v="044000"/>
    <s v="Virginia Criminal Sentencing Commission"/>
    <s v="No"/>
    <x v="36"/>
    <n v="324"/>
    <s v="Adjudicatory Research, Planning, and Coordination"/>
    <x v="26"/>
    <s v="GF"/>
    <n v="30"/>
    <x v="2"/>
    <n v="191328.32"/>
    <n v="128364.35"/>
    <n v="87222.6"/>
    <n v="428021.85"/>
    <n v="617200.13"/>
    <n v="608651.77"/>
    <n v="623783.80000000005"/>
    <n v="905697.66"/>
  </r>
  <r>
    <x v="1"/>
    <n v="2"/>
    <n v="160"/>
    <s v="044000"/>
    <s v="Virginia Criminal Sentencing Commission"/>
    <s v="No"/>
    <x v="36"/>
    <n v="324"/>
    <s v="Adjudicatory Research, Planning, and Coordination"/>
    <x v="26"/>
    <s v="GF"/>
    <n v="40"/>
    <x v="3"/>
    <n v="191328.32"/>
    <n v="128364.35"/>
    <n v="87222.6"/>
    <n v="428021.85"/>
    <n v="617200.13"/>
    <n v="608651.77"/>
    <n v="623783.80000000005"/>
    <n v="905697.66"/>
  </r>
  <r>
    <x v="1"/>
    <n v="2"/>
    <n v="160"/>
    <s v="044000"/>
    <s v="Virginia Criminal Sentencing Commission"/>
    <s v="No"/>
    <x v="36"/>
    <n v="324"/>
    <s v="Adjudicatory Research, Planning, and Coordination"/>
    <x v="26"/>
    <s v="GF"/>
    <n v="50"/>
    <x v="4"/>
    <n v="0"/>
    <n v="0"/>
    <n v="0"/>
    <n v="0"/>
    <n v="0"/>
    <n v="0"/>
    <n v="0"/>
    <n v="0"/>
  </r>
  <r>
    <x v="1"/>
    <n v="2"/>
    <n v="117"/>
    <s v="045000"/>
    <s v="Virginia State Bar"/>
    <s v="No"/>
    <x v="37"/>
    <n v="327"/>
    <s v="Legal Defense"/>
    <x v="25"/>
    <s v="GF"/>
    <n v="10"/>
    <x v="0"/>
    <n v="4792349"/>
    <n v="6071922"/>
    <n v="6071161"/>
    <n v="7564407"/>
    <n v="9225659"/>
    <n v="9247713"/>
    <n v="9241532"/>
    <n v="9247242"/>
  </r>
  <r>
    <x v="1"/>
    <n v="2"/>
    <n v="117"/>
    <s v="045000"/>
    <s v="Virginia State Bar"/>
    <s v="No"/>
    <x v="37"/>
    <n v="327"/>
    <s v="Legal Defense"/>
    <x v="25"/>
    <s v="GF"/>
    <n v="20"/>
    <x v="1"/>
    <n v="4792339"/>
    <n v="6071912"/>
    <n v="6071151"/>
    <n v="7564397"/>
    <n v="9206420"/>
    <n v="9228474"/>
    <n v="9222293"/>
    <n v="9206544"/>
  </r>
  <r>
    <x v="1"/>
    <n v="2"/>
    <n v="117"/>
    <s v="045000"/>
    <s v="Virginia State Bar"/>
    <s v="No"/>
    <x v="37"/>
    <n v="327"/>
    <s v="Legal Defense"/>
    <x v="25"/>
    <s v="GF"/>
    <n v="30"/>
    <x v="2"/>
    <n v="10"/>
    <n v="10"/>
    <n v="10"/>
    <n v="10"/>
    <n v="19239"/>
    <n v="19239"/>
    <n v="19239"/>
    <n v="40698"/>
  </r>
  <r>
    <x v="1"/>
    <n v="2"/>
    <n v="117"/>
    <s v="045000"/>
    <s v="Virginia State Bar"/>
    <s v="No"/>
    <x v="37"/>
    <n v="327"/>
    <s v="Legal Defense"/>
    <x v="25"/>
    <s v="GF"/>
    <n v="40"/>
    <x v="3"/>
    <n v="10"/>
    <n v="10"/>
    <n v="10"/>
    <n v="10"/>
    <n v="19239"/>
    <n v="19239"/>
    <n v="19239"/>
    <n v="40698"/>
  </r>
  <r>
    <x v="1"/>
    <n v="2"/>
    <n v="117"/>
    <s v="045000"/>
    <s v="Virginia State Bar"/>
    <s v="No"/>
    <x v="37"/>
    <n v="327"/>
    <s v="Legal Defense"/>
    <x v="25"/>
    <s v="GF"/>
    <n v="50"/>
    <x v="4"/>
    <n v="0"/>
    <n v="0"/>
    <n v="0"/>
    <n v="0"/>
    <n v="0"/>
    <n v="0"/>
    <n v="0"/>
    <n v="0"/>
  </r>
  <r>
    <x v="1"/>
    <n v="2"/>
    <n v="104"/>
    <s v="046000"/>
    <s v="Judicial Department Reversion Clearing Account"/>
    <s v="No"/>
    <x v="38"/>
    <n v="714"/>
    <s v="Across the Board Reductions"/>
    <x v="21"/>
    <s v="GF"/>
    <n v="10"/>
    <x v="0"/>
    <n v="0"/>
    <n v="0"/>
    <n v="0"/>
    <n v="0"/>
    <n v="0"/>
    <n v="0"/>
    <n v="0"/>
    <m/>
  </r>
  <r>
    <x v="1"/>
    <n v="2"/>
    <n v="104"/>
    <s v="046000"/>
    <s v="Judicial Department Reversion Clearing Account"/>
    <s v="No"/>
    <x v="38"/>
    <n v="714"/>
    <s v="Across the Board Reductions"/>
    <x v="21"/>
    <s v="GF"/>
    <n v="20"/>
    <x v="1"/>
    <n v="0"/>
    <n v="0"/>
    <n v="0"/>
    <n v="0"/>
    <n v="0"/>
    <n v="0"/>
    <n v="0"/>
    <m/>
  </r>
  <r>
    <x v="1"/>
    <n v="2"/>
    <n v="104"/>
    <s v="046000"/>
    <s v="Judicial Department Reversion Clearing Account"/>
    <s v="No"/>
    <x v="38"/>
    <n v="714"/>
    <s v="Across the Board Reductions"/>
    <x v="21"/>
    <s v="GF"/>
    <n v="30"/>
    <x v="2"/>
    <n v="0"/>
    <n v="0"/>
    <n v="0"/>
    <n v="0"/>
    <n v="0"/>
    <n v="0"/>
    <n v="0"/>
    <m/>
  </r>
  <r>
    <x v="1"/>
    <n v="2"/>
    <n v="104"/>
    <s v="046000"/>
    <s v="Judicial Department Reversion Clearing Account"/>
    <s v="No"/>
    <x v="38"/>
    <n v="714"/>
    <s v="Across the Board Reductions"/>
    <x v="21"/>
    <s v="GF"/>
    <n v="40"/>
    <x v="3"/>
    <n v="0"/>
    <n v="0"/>
    <n v="0"/>
    <n v="0"/>
    <n v="0"/>
    <n v="0"/>
    <n v="0"/>
    <m/>
  </r>
  <r>
    <x v="1"/>
    <n v="2"/>
    <n v="104"/>
    <s v="046000"/>
    <s v="Judicial Department Reversion Clearing Account"/>
    <s v="No"/>
    <x v="38"/>
    <n v="714"/>
    <s v="Across the Board Reductions"/>
    <x v="21"/>
    <s v="GF"/>
    <n v="50"/>
    <x v="4"/>
    <n v="0"/>
    <n v="0"/>
    <n v="0"/>
    <n v="0"/>
    <n v="0"/>
    <n v="0"/>
    <n v="0"/>
    <m/>
  </r>
  <r>
    <x v="2"/>
    <n v="3"/>
    <n v="121"/>
    <s v="047000"/>
    <s v="Office of the Governor"/>
    <s v="No"/>
    <x v="39"/>
    <n v="146"/>
    <s v="Human Relations Management"/>
    <x v="4"/>
    <s v="GF"/>
    <n v="10"/>
    <x v="0"/>
    <n v="0"/>
    <n v="0"/>
    <n v="0"/>
    <n v="0"/>
    <n v="1257228"/>
    <n v="884441.76"/>
    <n v="885913.14"/>
    <n v="1761279.67"/>
  </r>
  <r>
    <x v="2"/>
    <n v="3"/>
    <n v="121"/>
    <s v="047000"/>
    <s v="Office of the Governor"/>
    <s v="No"/>
    <x v="39"/>
    <n v="146"/>
    <s v="Human Relations Management"/>
    <x v="4"/>
    <s v="GF"/>
    <n v="20"/>
    <x v="1"/>
    <n v="0"/>
    <n v="0"/>
    <n v="0"/>
    <n v="0"/>
    <n v="436021.24"/>
    <n v="815300.62"/>
    <n v="812872.61"/>
    <n v="624997.48"/>
  </r>
  <r>
    <x v="2"/>
    <n v="3"/>
    <n v="121"/>
    <s v="047000"/>
    <s v="Office of the Governor"/>
    <s v="No"/>
    <x v="39"/>
    <n v="146"/>
    <s v="Human Relations Management"/>
    <x v="4"/>
    <s v="GF"/>
    <n v="30"/>
    <x v="2"/>
    <n v="0"/>
    <n v="0"/>
    <n v="0"/>
    <n v="0"/>
    <n v="821206.76"/>
    <n v="69141.14"/>
    <n v="73040.53"/>
    <n v="1136282.19"/>
  </r>
  <r>
    <x v="2"/>
    <n v="3"/>
    <n v="121"/>
    <s v="047000"/>
    <s v="Office of the Governor"/>
    <s v="No"/>
    <x v="39"/>
    <n v="146"/>
    <s v="Human Relations Management"/>
    <x v="4"/>
    <s v="GF"/>
    <n v="40"/>
    <x v="3"/>
    <n v="0"/>
    <n v="0"/>
    <n v="0"/>
    <n v="0"/>
    <n v="0"/>
    <n v="0"/>
    <n v="0"/>
    <n v="0"/>
  </r>
  <r>
    <x v="2"/>
    <n v="3"/>
    <n v="121"/>
    <s v="047000"/>
    <s v="Office of the Governor"/>
    <s v="No"/>
    <x v="39"/>
    <n v="146"/>
    <s v="Human Relations Management"/>
    <x v="4"/>
    <s v="GF"/>
    <n v="50"/>
    <x v="4"/>
    <n v="0"/>
    <n v="0"/>
    <n v="0"/>
    <n v="0"/>
    <n v="821206.76"/>
    <n v="69141.14"/>
    <n v="73040.53"/>
    <n v="1136282.19"/>
  </r>
  <r>
    <x v="2"/>
    <n v="3"/>
    <n v="121"/>
    <s v="047000"/>
    <s v="Office of the Governor"/>
    <s v="No"/>
    <x v="39"/>
    <n v="502"/>
    <s v="Historic and Commemorative Attraction Management"/>
    <x v="20"/>
    <s v="GF"/>
    <n v="10"/>
    <x v="0"/>
    <n v="787268"/>
    <n v="783100.78"/>
    <n v="801225"/>
    <n v="956902.76"/>
    <n v="929410"/>
    <n v="998494.43"/>
    <n v="1200645.81"/>
    <n v="1136589.6299999999"/>
  </r>
  <r>
    <x v="2"/>
    <n v="3"/>
    <n v="121"/>
    <s v="047000"/>
    <s v="Office of the Governor"/>
    <s v="No"/>
    <x v="39"/>
    <n v="502"/>
    <s v="Historic and Commemorative Attraction Management"/>
    <x v="20"/>
    <s v="GF"/>
    <n v="20"/>
    <x v="1"/>
    <n v="779733.22"/>
    <n v="764862.27"/>
    <n v="667309.42000000004"/>
    <n v="873829.95"/>
    <n v="901441.57"/>
    <n v="983094.62"/>
    <n v="1099302.18"/>
    <n v="968806.36"/>
  </r>
  <r>
    <x v="2"/>
    <n v="3"/>
    <n v="121"/>
    <s v="047000"/>
    <s v="Office of the Governor"/>
    <s v="No"/>
    <x v="39"/>
    <n v="502"/>
    <s v="Historic and Commemorative Attraction Management"/>
    <x v="20"/>
    <s v="GF"/>
    <n v="30"/>
    <x v="2"/>
    <n v="7534.78"/>
    <n v="18238.509999999998"/>
    <n v="133915.57999999999"/>
    <n v="83072.81"/>
    <n v="27968.43"/>
    <n v="15399.81"/>
    <n v="101343.63"/>
    <n v="167783.27"/>
  </r>
  <r>
    <x v="2"/>
    <n v="3"/>
    <n v="121"/>
    <s v="047000"/>
    <s v="Office of the Governor"/>
    <s v="No"/>
    <x v="39"/>
    <n v="502"/>
    <s v="Historic and Commemorative Attraction Management"/>
    <x v="20"/>
    <s v="GF"/>
    <n v="40"/>
    <x v="3"/>
    <n v="0"/>
    <n v="0"/>
    <n v="0"/>
    <n v="0"/>
    <n v="0"/>
    <n v="0"/>
    <n v="0"/>
    <n v="0"/>
  </r>
  <r>
    <x v="2"/>
    <n v="3"/>
    <n v="121"/>
    <s v="047000"/>
    <s v="Office of the Governor"/>
    <s v="No"/>
    <x v="39"/>
    <n v="502"/>
    <s v="Historic and Commemorative Attraction Management"/>
    <x v="20"/>
    <s v="GF"/>
    <n v="50"/>
    <x v="4"/>
    <n v="7534.78"/>
    <n v="18238.509999999998"/>
    <n v="133915.57999999999"/>
    <n v="83072.81"/>
    <n v="27968.43"/>
    <n v="15399.81"/>
    <n v="101343.63"/>
    <n v="167783.27"/>
  </r>
  <r>
    <x v="2"/>
    <n v="3"/>
    <n v="121"/>
    <s v="047000"/>
    <s v="Office of the Governor"/>
    <s v="No"/>
    <x v="39"/>
    <n v="701"/>
    <s v="Governmental Affairs Services"/>
    <x v="12"/>
    <s v="GF"/>
    <n v="10"/>
    <x v="0"/>
    <n v="678231"/>
    <n v="835738.23"/>
    <n v="375148"/>
    <n v="591896.56999999995"/>
    <n v="375445"/>
    <n v="544056.06999999995"/>
    <n v="550127.9"/>
    <n v="689444.62"/>
  </r>
  <r>
    <x v="2"/>
    <n v="3"/>
    <n v="121"/>
    <s v="047000"/>
    <s v="Office of the Governor"/>
    <s v="No"/>
    <x v="39"/>
    <n v="701"/>
    <s v="Governmental Affairs Services"/>
    <x v="12"/>
    <s v="GF"/>
    <n v="20"/>
    <x v="1"/>
    <n v="189799.77"/>
    <n v="148727.04000000001"/>
    <n v="172830.58"/>
    <n v="277257.96000000002"/>
    <n v="52704.93"/>
    <n v="281146.17"/>
    <n v="281919.28000000003"/>
    <n v="261811.59"/>
  </r>
  <r>
    <x v="2"/>
    <n v="3"/>
    <n v="121"/>
    <s v="047000"/>
    <s v="Office of the Governor"/>
    <s v="No"/>
    <x v="39"/>
    <n v="701"/>
    <s v="Governmental Affairs Services"/>
    <x v="12"/>
    <s v="GF"/>
    <n v="30"/>
    <x v="2"/>
    <n v="488431.23"/>
    <n v="687011.19"/>
    <n v="202317.42"/>
    <n v="314638.61"/>
    <n v="322740.07"/>
    <n v="262909.90000000002"/>
    <n v="268208.62"/>
    <n v="427633.03"/>
  </r>
  <r>
    <x v="2"/>
    <n v="3"/>
    <n v="121"/>
    <s v="047000"/>
    <s v="Office of the Governor"/>
    <s v="No"/>
    <x v="39"/>
    <n v="701"/>
    <s v="Governmental Affairs Services"/>
    <x v="12"/>
    <s v="GF"/>
    <n v="40"/>
    <x v="3"/>
    <n v="0"/>
    <n v="0"/>
    <n v="0"/>
    <n v="0"/>
    <n v="0"/>
    <n v="0"/>
    <n v="0"/>
    <n v="0"/>
  </r>
  <r>
    <x v="2"/>
    <n v="3"/>
    <n v="121"/>
    <s v="047000"/>
    <s v="Office of the Governor"/>
    <s v="No"/>
    <x v="39"/>
    <n v="701"/>
    <s v="Governmental Affairs Services"/>
    <x v="12"/>
    <s v="GF"/>
    <n v="50"/>
    <x v="4"/>
    <n v="488431.23"/>
    <n v="687011.19"/>
    <n v="202317.42"/>
    <n v="314638.61"/>
    <n v="322740.07"/>
    <n v="262909.90000000002"/>
    <n v="268208.62"/>
    <n v="427633.03"/>
  </r>
  <r>
    <x v="2"/>
    <n v="3"/>
    <n v="121"/>
    <s v="047000"/>
    <s v="Office of the Governor"/>
    <s v="No"/>
    <x v="39"/>
    <n v="722"/>
    <s v="Disaster Planning and Operations"/>
    <x v="27"/>
    <s v="GF"/>
    <n v="10"/>
    <x v="0"/>
    <n v="0"/>
    <n v="0"/>
    <n v="0"/>
    <n v="0"/>
    <n v="0"/>
    <n v="0"/>
    <n v="0"/>
    <m/>
  </r>
  <r>
    <x v="2"/>
    <n v="3"/>
    <n v="121"/>
    <s v="047000"/>
    <s v="Office of the Governor"/>
    <s v="No"/>
    <x v="39"/>
    <n v="722"/>
    <s v="Disaster Planning and Operations"/>
    <x v="27"/>
    <s v="GF"/>
    <n v="20"/>
    <x v="1"/>
    <n v="0"/>
    <n v="0"/>
    <n v="0"/>
    <n v="0"/>
    <n v="0"/>
    <n v="0"/>
    <n v="0"/>
    <m/>
  </r>
  <r>
    <x v="2"/>
    <n v="3"/>
    <n v="121"/>
    <s v="047000"/>
    <s v="Office of the Governor"/>
    <s v="No"/>
    <x v="39"/>
    <n v="722"/>
    <s v="Disaster Planning and Operations"/>
    <x v="27"/>
    <s v="GF"/>
    <n v="30"/>
    <x v="2"/>
    <n v="0"/>
    <n v="0"/>
    <n v="0"/>
    <n v="0"/>
    <n v="0"/>
    <n v="0"/>
    <n v="0"/>
    <m/>
  </r>
  <r>
    <x v="2"/>
    <n v="3"/>
    <n v="121"/>
    <s v="047000"/>
    <s v="Office of the Governor"/>
    <s v="No"/>
    <x v="39"/>
    <n v="722"/>
    <s v="Disaster Planning and Operations"/>
    <x v="27"/>
    <s v="GF"/>
    <n v="40"/>
    <x v="3"/>
    <n v="0"/>
    <n v="0"/>
    <n v="0"/>
    <n v="0"/>
    <n v="0"/>
    <n v="0"/>
    <n v="0"/>
    <m/>
  </r>
  <r>
    <x v="2"/>
    <n v="3"/>
    <n v="121"/>
    <s v="047000"/>
    <s v="Office of the Governor"/>
    <s v="No"/>
    <x v="39"/>
    <n v="722"/>
    <s v="Disaster Planning and Operations"/>
    <x v="27"/>
    <s v="GF"/>
    <n v="50"/>
    <x v="4"/>
    <n v="0"/>
    <n v="0"/>
    <n v="0"/>
    <n v="0"/>
    <n v="0"/>
    <n v="0"/>
    <n v="0"/>
    <m/>
  </r>
  <r>
    <x v="2"/>
    <n v="3"/>
    <n v="121"/>
    <s v="047000"/>
    <s v="Office of the Governor"/>
    <s v="No"/>
    <x v="39"/>
    <n v="799"/>
    <s v="Administrative and Support Services"/>
    <x v="28"/>
    <s v="GF"/>
    <n v="10"/>
    <x v="0"/>
    <n v="4600937"/>
    <n v="4959212.04"/>
    <n v="6604790"/>
    <n v="7606363.79"/>
    <n v="14313740.73"/>
    <n v="16504479"/>
    <n v="13737663.630000001"/>
    <n v="13436832.34"/>
  </r>
  <r>
    <x v="2"/>
    <n v="3"/>
    <n v="121"/>
    <s v="047000"/>
    <s v="Office of the Governor"/>
    <s v="No"/>
    <x v="39"/>
    <n v="799"/>
    <s v="Administrative and Support Services"/>
    <x v="28"/>
    <s v="GF"/>
    <n v="20"/>
    <x v="1"/>
    <n v="4446222.96"/>
    <n v="4841584.3499999996"/>
    <n v="5694169.0800000001"/>
    <n v="6600135.5199999996"/>
    <n v="8952322.5899999999"/>
    <n v="12959625.199999999"/>
    <n v="11429141.18"/>
    <n v="12269494.640000001"/>
  </r>
  <r>
    <x v="2"/>
    <n v="3"/>
    <n v="121"/>
    <s v="047000"/>
    <s v="Office of the Governor"/>
    <s v="No"/>
    <x v="39"/>
    <n v="799"/>
    <s v="Administrative and Support Services"/>
    <x v="28"/>
    <s v="GF"/>
    <n v="30"/>
    <x v="2"/>
    <n v="154714.04"/>
    <n v="117627.69"/>
    <n v="910620.92"/>
    <n v="1006228.27"/>
    <n v="5361418.1399999997"/>
    <n v="3544853.8"/>
    <n v="2308522.4500000002"/>
    <n v="1167337.7"/>
  </r>
  <r>
    <x v="2"/>
    <n v="3"/>
    <n v="121"/>
    <s v="047000"/>
    <s v="Office of the Governor"/>
    <s v="No"/>
    <x v="39"/>
    <n v="799"/>
    <s v="Administrative and Support Services"/>
    <x v="28"/>
    <s v="GF"/>
    <n v="40"/>
    <x v="3"/>
    <n v="0"/>
    <n v="0"/>
    <n v="0"/>
    <n v="0"/>
    <n v="395221.09"/>
    <n v="544099.09"/>
    <n v="287113.61"/>
    <n v="0"/>
  </r>
  <r>
    <x v="2"/>
    <n v="3"/>
    <n v="121"/>
    <s v="047000"/>
    <s v="Office of the Governor"/>
    <s v="No"/>
    <x v="39"/>
    <n v="799"/>
    <s v="Administrative and Support Services"/>
    <x v="28"/>
    <s v="GF"/>
    <n v="50"/>
    <x v="4"/>
    <n v="154714.04"/>
    <n v="117627.69"/>
    <n v="910620.92"/>
    <n v="1006228.27"/>
    <n v="4966197.05"/>
    <n v="3000754.71"/>
    <n v="2021408.84"/>
    <n v="1167337.7"/>
  </r>
  <r>
    <x v="2"/>
    <n v="3"/>
    <n v="119"/>
    <s v="048000"/>
    <s v="Lieutenant Governor"/>
    <s v="No"/>
    <x v="40"/>
    <n v="799"/>
    <s v="Administrative and Support Services"/>
    <x v="28"/>
    <s v="GF"/>
    <n v="10"/>
    <x v="0"/>
    <n v="435381"/>
    <n v="388419.35"/>
    <n v="388271"/>
    <n v="437138"/>
    <n v="466260.41"/>
    <n v="591319.63"/>
    <n v="613631.85"/>
    <n v="840740.65"/>
  </r>
  <r>
    <x v="2"/>
    <n v="3"/>
    <n v="119"/>
    <s v="048000"/>
    <s v="Lieutenant Governor"/>
    <s v="No"/>
    <x v="40"/>
    <n v="799"/>
    <s v="Administrative and Support Services"/>
    <x v="28"/>
    <s v="GF"/>
    <n v="20"/>
    <x v="1"/>
    <n v="433034.65"/>
    <n v="387345.09"/>
    <n v="377875.69"/>
    <n v="402828.59"/>
    <n v="439269.78"/>
    <n v="566822.78"/>
    <n v="453654.37"/>
    <n v="680208.3"/>
  </r>
  <r>
    <x v="2"/>
    <n v="3"/>
    <n v="119"/>
    <s v="048000"/>
    <s v="Lieutenant Governor"/>
    <s v="No"/>
    <x v="40"/>
    <n v="799"/>
    <s v="Administrative and Support Services"/>
    <x v="28"/>
    <s v="GF"/>
    <n v="30"/>
    <x v="2"/>
    <n v="2346.35"/>
    <n v="1074.26"/>
    <n v="10395.31"/>
    <n v="34309.410000000003"/>
    <n v="26990.63"/>
    <n v="24496.85"/>
    <n v="159977.48000000001"/>
    <n v="160532.35"/>
  </r>
  <r>
    <x v="2"/>
    <n v="3"/>
    <n v="119"/>
    <s v="048000"/>
    <s v="Lieutenant Governor"/>
    <s v="No"/>
    <x v="40"/>
    <n v="799"/>
    <s v="Administrative and Support Services"/>
    <x v="28"/>
    <s v="GF"/>
    <n v="40"/>
    <x v="3"/>
    <n v="0"/>
    <n v="0"/>
    <n v="0"/>
    <n v="0"/>
    <n v="0"/>
    <n v="0"/>
    <n v="0"/>
    <n v="0"/>
  </r>
  <r>
    <x v="2"/>
    <n v="3"/>
    <n v="119"/>
    <s v="048000"/>
    <s v="Lieutenant Governor"/>
    <s v="No"/>
    <x v="40"/>
    <n v="799"/>
    <s v="Administrative and Support Services"/>
    <x v="28"/>
    <s v="GF"/>
    <n v="50"/>
    <x v="4"/>
    <n v="2346.35"/>
    <n v="1074.26"/>
    <n v="10395.31"/>
    <n v="34309.410000000003"/>
    <n v="26990.63"/>
    <n v="24496.85"/>
    <n v="159977.48000000001"/>
    <n v="160532.35"/>
  </r>
  <r>
    <x v="2"/>
    <n v="3"/>
    <n v="141"/>
    <s v="049000"/>
    <s v="Attorney General and Department of Law"/>
    <s v="No"/>
    <x v="41"/>
    <n v="320"/>
    <s v="Legal Advice"/>
    <x v="29"/>
    <s v="GF"/>
    <n v="10"/>
    <x v="0"/>
    <n v="22278049.449999999"/>
    <n v="22464642.07"/>
    <n v="23465544.449999999"/>
    <n v="30074980.670000002"/>
    <n v="34750512.079999998"/>
    <n v="36954811"/>
    <n v="41745427.32"/>
    <n v="42988126"/>
  </r>
  <r>
    <x v="2"/>
    <n v="3"/>
    <n v="141"/>
    <s v="049000"/>
    <s v="Attorney General and Department of Law"/>
    <s v="No"/>
    <x v="41"/>
    <n v="320"/>
    <s v="Legal Advice"/>
    <x v="29"/>
    <s v="GF"/>
    <n v="20"/>
    <x v="1"/>
    <n v="22138319.390000001"/>
    <n v="22277588.030000001"/>
    <n v="23434199.780000001"/>
    <n v="29896777.59"/>
    <n v="34737853.200000003"/>
    <n v="36911534.799999997"/>
    <n v="41393859.380000003"/>
    <n v="42878926.25"/>
  </r>
  <r>
    <x v="2"/>
    <n v="3"/>
    <n v="141"/>
    <s v="049000"/>
    <s v="Attorney General and Department of Law"/>
    <s v="No"/>
    <x v="41"/>
    <n v="320"/>
    <s v="Legal Advice"/>
    <x v="29"/>
    <s v="GF"/>
    <n v="30"/>
    <x v="2"/>
    <n v="139730.06"/>
    <n v="187054.04"/>
    <n v="31344.67"/>
    <n v="178203.08"/>
    <n v="12658.88"/>
    <n v="43276.2"/>
    <n v="351567.94"/>
    <n v="109199.75"/>
  </r>
  <r>
    <x v="2"/>
    <n v="3"/>
    <n v="141"/>
    <s v="049000"/>
    <s v="Attorney General and Department of Law"/>
    <s v="No"/>
    <x v="41"/>
    <n v="320"/>
    <s v="Legal Advice"/>
    <x v="29"/>
    <s v="GF"/>
    <n v="40"/>
    <x v="3"/>
    <n v="0"/>
    <n v="0"/>
    <n v="0"/>
    <n v="0"/>
    <n v="0"/>
    <n v="0"/>
    <n v="0"/>
    <n v="0"/>
  </r>
  <r>
    <x v="2"/>
    <n v="3"/>
    <n v="141"/>
    <s v="049000"/>
    <s v="Attorney General and Department of Law"/>
    <s v="No"/>
    <x v="41"/>
    <n v="320"/>
    <s v="Legal Advice"/>
    <x v="29"/>
    <s v="GF"/>
    <n v="50"/>
    <x v="4"/>
    <n v="139730.06"/>
    <n v="187054.04"/>
    <n v="31344.67"/>
    <n v="178203.08"/>
    <n v="12658.88"/>
    <n v="43276.2"/>
    <n v="351567.94"/>
    <n v="109199.75"/>
  </r>
  <r>
    <x v="2"/>
    <n v="3"/>
    <n v="141"/>
    <s v="049000"/>
    <s v="Attorney General and Department of Law"/>
    <s v="No"/>
    <x v="41"/>
    <n v="552"/>
    <s v="Regulation of Business Practices"/>
    <x v="30"/>
    <s v="GF"/>
    <n v="10"/>
    <x v="0"/>
    <n v="2100933"/>
    <n v="2364557.62"/>
    <n v="2255711"/>
    <n v="2477366.77"/>
    <n v="2674170"/>
    <n v="3511670"/>
    <n v="4789810.8499999996"/>
    <n v="4491015"/>
  </r>
  <r>
    <x v="2"/>
    <n v="3"/>
    <n v="141"/>
    <s v="049000"/>
    <s v="Attorney General and Department of Law"/>
    <s v="No"/>
    <x v="41"/>
    <n v="552"/>
    <s v="Regulation of Business Practices"/>
    <x v="30"/>
    <s v="GF"/>
    <n v="20"/>
    <x v="1"/>
    <n v="2003395.38"/>
    <n v="2292238.2200000002"/>
    <n v="2254055.23"/>
    <n v="2446909.4399999999"/>
    <n v="2663246.9"/>
    <n v="3212874.15"/>
    <n v="4302379.96"/>
    <n v="4077854.68"/>
  </r>
  <r>
    <x v="2"/>
    <n v="3"/>
    <n v="141"/>
    <s v="049000"/>
    <s v="Attorney General and Department of Law"/>
    <s v="No"/>
    <x v="41"/>
    <n v="552"/>
    <s v="Regulation of Business Practices"/>
    <x v="30"/>
    <s v="GF"/>
    <n v="30"/>
    <x v="2"/>
    <n v="97537.62"/>
    <n v="72319.399999999994"/>
    <n v="1655.77"/>
    <n v="30457.33"/>
    <n v="10923.1"/>
    <n v="298795.84999999998"/>
    <n v="487430.89"/>
    <n v="413160.32"/>
  </r>
  <r>
    <x v="2"/>
    <n v="3"/>
    <n v="141"/>
    <s v="049000"/>
    <s v="Attorney General and Department of Law"/>
    <s v="No"/>
    <x v="41"/>
    <n v="552"/>
    <s v="Regulation of Business Practices"/>
    <x v="30"/>
    <s v="GF"/>
    <n v="40"/>
    <x v="3"/>
    <n v="0"/>
    <n v="0"/>
    <n v="0"/>
    <n v="0"/>
    <n v="0"/>
    <n v="0"/>
    <n v="0"/>
    <n v="0"/>
  </r>
  <r>
    <x v="2"/>
    <n v="3"/>
    <n v="141"/>
    <s v="049000"/>
    <s v="Attorney General and Department of Law"/>
    <s v="No"/>
    <x v="41"/>
    <n v="552"/>
    <s v="Regulation of Business Practices"/>
    <x v="30"/>
    <s v="GF"/>
    <n v="50"/>
    <x v="4"/>
    <n v="97537.62"/>
    <n v="72319.399999999994"/>
    <n v="1655.77"/>
    <n v="30457.33"/>
    <n v="10923.1"/>
    <n v="298795.84999999998"/>
    <n v="487430.89"/>
    <n v="413160.32"/>
  </r>
  <r>
    <x v="2"/>
    <n v="3"/>
    <n v="141"/>
    <s v="049000"/>
    <s v="Attorney General and Department of Law"/>
    <s v="No"/>
    <x v="41"/>
    <n v="704"/>
    <s v="Personnel Management Services"/>
    <x v="18"/>
    <s v="GF"/>
    <n v="10"/>
    <x v="0"/>
    <n v="505471"/>
    <n v="582774.4"/>
    <n v="1068177"/>
    <n v="1620275.61"/>
    <n v="1150866"/>
    <n v="1400866"/>
    <n v="1423153.66"/>
    <n v="1323086"/>
  </r>
  <r>
    <x v="2"/>
    <n v="3"/>
    <n v="141"/>
    <s v="049000"/>
    <s v="Attorney General and Department of Law"/>
    <s v="No"/>
    <x v="41"/>
    <n v="704"/>
    <s v="Personnel Management Services"/>
    <x v="18"/>
    <s v="GF"/>
    <n v="20"/>
    <x v="1"/>
    <n v="438488.6"/>
    <n v="472814.93"/>
    <n v="530787.39"/>
    <n v="739575.48"/>
    <n v="954440.37"/>
    <n v="1300798.3400000001"/>
    <n v="1252645.46"/>
    <n v="1090715.49"/>
  </r>
  <r>
    <x v="2"/>
    <n v="3"/>
    <n v="141"/>
    <s v="049000"/>
    <s v="Attorney General and Department of Law"/>
    <s v="No"/>
    <x v="41"/>
    <n v="704"/>
    <s v="Personnel Management Services"/>
    <x v="18"/>
    <s v="GF"/>
    <n v="30"/>
    <x v="2"/>
    <n v="66982.399999999994"/>
    <n v="109959.47"/>
    <n v="537389.61"/>
    <n v="880700.13"/>
    <n v="196425.63"/>
    <n v="100067.66"/>
    <n v="170508.2"/>
    <n v="232370.51"/>
  </r>
  <r>
    <x v="2"/>
    <n v="3"/>
    <n v="141"/>
    <s v="049000"/>
    <s v="Attorney General and Department of Law"/>
    <s v="No"/>
    <x v="41"/>
    <n v="704"/>
    <s v="Personnel Management Services"/>
    <x v="18"/>
    <s v="GF"/>
    <n v="40"/>
    <x v="3"/>
    <n v="0"/>
    <n v="0"/>
    <n v="0"/>
    <n v="0"/>
    <n v="0"/>
    <n v="0"/>
    <n v="0"/>
    <n v="0"/>
  </r>
  <r>
    <x v="2"/>
    <n v="3"/>
    <n v="141"/>
    <s v="049000"/>
    <s v="Attorney General and Department of Law"/>
    <s v="No"/>
    <x v="41"/>
    <n v="704"/>
    <s v="Personnel Management Services"/>
    <x v="18"/>
    <s v="GF"/>
    <n v="50"/>
    <x v="4"/>
    <n v="66982.399999999994"/>
    <n v="109959.47"/>
    <n v="537389.61"/>
    <n v="880700.13"/>
    <n v="196425.63"/>
    <n v="100067.66"/>
    <n v="170508.2"/>
    <n v="232370.51"/>
  </r>
  <r>
    <x v="2"/>
    <n v="3"/>
    <n v="166"/>
    <s v="051000"/>
    <s v="Secretary of the Commonwealth"/>
    <s v="No"/>
    <x v="42"/>
    <n v="738"/>
    <s v="Central Records Retention Services"/>
    <x v="31"/>
    <s v="GF"/>
    <n v="10"/>
    <x v="0"/>
    <n v="2312860"/>
    <n v="2710020.36"/>
    <n v="3024856.49"/>
    <n v="3238302.27"/>
    <n v="2961557.63"/>
    <n v="3193295.1"/>
    <n v="3303415.27"/>
    <n v="3734354.29"/>
  </r>
  <r>
    <x v="2"/>
    <n v="3"/>
    <n v="166"/>
    <s v="051000"/>
    <s v="Secretary of the Commonwealth"/>
    <s v="No"/>
    <x v="42"/>
    <n v="738"/>
    <s v="Central Records Retention Services"/>
    <x v="31"/>
    <s v="GF"/>
    <n v="20"/>
    <x v="1"/>
    <n v="2014514.64"/>
    <n v="2249572.96"/>
    <n v="2707285.68"/>
    <n v="2698481.06"/>
    <n v="2896857.53"/>
    <n v="3052486.83"/>
    <n v="3152723.78"/>
    <n v="3594339.6"/>
  </r>
  <r>
    <x v="2"/>
    <n v="3"/>
    <n v="166"/>
    <s v="051000"/>
    <s v="Secretary of the Commonwealth"/>
    <s v="No"/>
    <x v="42"/>
    <n v="738"/>
    <s v="Central Records Retention Services"/>
    <x v="31"/>
    <s v="GF"/>
    <n v="30"/>
    <x v="2"/>
    <n v="298345.36"/>
    <n v="460447.4"/>
    <n v="317570.81"/>
    <n v="539821.21"/>
    <n v="64700.1"/>
    <n v="140808.26999999999"/>
    <n v="150691.49"/>
    <n v="140014.69"/>
  </r>
  <r>
    <x v="2"/>
    <n v="3"/>
    <n v="166"/>
    <s v="051000"/>
    <s v="Secretary of the Commonwealth"/>
    <s v="No"/>
    <x v="42"/>
    <n v="738"/>
    <s v="Central Records Retention Services"/>
    <x v="31"/>
    <s v="GF"/>
    <n v="40"/>
    <x v="3"/>
    <n v="0"/>
    <n v="0"/>
    <n v="0"/>
    <n v="0"/>
    <n v="0"/>
    <n v="0"/>
    <n v="0"/>
    <n v="0"/>
  </r>
  <r>
    <x v="2"/>
    <n v="3"/>
    <n v="166"/>
    <s v="051000"/>
    <s v="Secretary of the Commonwealth"/>
    <s v="No"/>
    <x v="42"/>
    <n v="738"/>
    <s v="Central Records Retention Services"/>
    <x v="31"/>
    <s v="GF"/>
    <n v="50"/>
    <x v="4"/>
    <n v="298345.36"/>
    <n v="460447.4"/>
    <n v="317570.81"/>
    <n v="539821.21"/>
    <n v="64700.1"/>
    <n v="140808.26999999999"/>
    <n v="150691.49"/>
    <n v="140014.69"/>
  </r>
  <r>
    <x v="2"/>
    <n v="3"/>
    <n v="147"/>
    <s v="054500"/>
    <s v="Office of the State Inspector General"/>
    <s v="No"/>
    <x v="43"/>
    <n v="787"/>
    <s v="Inspection, Monitoring, and Auditing Services"/>
    <x v="32"/>
    <s v="GF"/>
    <n v="10"/>
    <x v="0"/>
    <n v="4664053"/>
    <n v="4747220"/>
    <n v="4759746"/>
    <n v="4977490"/>
    <n v="5059079"/>
    <n v="5477423"/>
    <n v="6438870"/>
    <n v="6487760"/>
  </r>
  <r>
    <x v="2"/>
    <n v="3"/>
    <n v="147"/>
    <s v="054500"/>
    <s v="Office of the State Inspector General"/>
    <s v="No"/>
    <x v="43"/>
    <n v="787"/>
    <s v="Inspection, Monitoring, and Auditing Services"/>
    <x v="32"/>
    <s v="GF"/>
    <n v="20"/>
    <x v="1"/>
    <n v="3725971.19"/>
    <n v="3778439.67"/>
    <n v="3346382.59"/>
    <n v="4255206.63"/>
    <n v="4366554.1500000004"/>
    <n v="4716411.2699999996"/>
    <n v="5760834.2800000003"/>
    <n v="6412393.2699999996"/>
  </r>
  <r>
    <x v="2"/>
    <n v="3"/>
    <n v="147"/>
    <s v="054500"/>
    <s v="Office of the State Inspector General"/>
    <s v="No"/>
    <x v="43"/>
    <n v="787"/>
    <s v="Inspection, Monitoring, and Auditing Services"/>
    <x v="32"/>
    <s v="GF"/>
    <n v="30"/>
    <x v="2"/>
    <n v="938081.81"/>
    <n v="968780.33"/>
    <n v="1413363.41"/>
    <n v="722283.37"/>
    <n v="692524.85"/>
    <n v="761011.73"/>
    <n v="678035.72"/>
    <n v="75366.73"/>
  </r>
  <r>
    <x v="2"/>
    <n v="3"/>
    <n v="147"/>
    <s v="054500"/>
    <s v="Office of the State Inspector General"/>
    <s v="No"/>
    <x v="43"/>
    <n v="787"/>
    <s v="Inspection, Monitoring, and Auditing Services"/>
    <x v="32"/>
    <s v="GF"/>
    <n v="40"/>
    <x v="3"/>
    <n v="0"/>
    <n v="0"/>
    <n v="0"/>
    <n v="0"/>
    <n v="0"/>
    <n v="0"/>
    <n v="0"/>
    <n v="0"/>
  </r>
  <r>
    <x v="2"/>
    <n v="3"/>
    <n v="147"/>
    <s v="054500"/>
    <s v="Office of the State Inspector General"/>
    <s v="No"/>
    <x v="43"/>
    <n v="787"/>
    <s v="Inspection, Monitoring, and Auditing Services"/>
    <x v="32"/>
    <s v="GF"/>
    <n v="50"/>
    <x v="4"/>
    <n v="938081.81"/>
    <n v="968780.33"/>
    <n v="1413363.41"/>
    <n v="722283.37"/>
    <n v="692524.85"/>
    <n v="761011.73"/>
    <n v="678035.72"/>
    <n v="75366.73"/>
  </r>
  <r>
    <x v="2"/>
    <n v="3"/>
    <n v="921"/>
    <s v="055000"/>
    <s v="Interstate Organization Contributions"/>
    <s v="No"/>
    <x v="44"/>
    <n v="701"/>
    <s v="Governmental Affairs Services"/>
    <x v="12"/>
    <s v="GF"/>
    <n v="10"/>
    <x v="0"/>
    <n v="190944"/>
    <n v="190949"/>
    <n v="190940"/>
    <n v="190934"/>
    <n v="190936"/>
    <n v="190940"/>
    <n v="210940"/>
    <n v="210940"/>
  </r>
  <r>
    <x v="2"/>
    <n v="3"/>
    <n v="921"/>
    <s v="055000"/>
    <s v="Interstate Organization Contributions"/>
    <s v="No"/>
    <x v="44"/>
    <n v="701"/>
    <s v="Governmental Affairs Services"/>
    <x v="12"/>
    <s v="GF"/>
    <n v="20"/>
    <x v="1"/>
    <n v="190944"/>
    <n v="190949"/>
    <n v="190940"/>
    <n v="188424"/>
    <n v="190936"/>
    <n v="190939"/>
    <n v="210940"/>
    <n v="210940"/>
  </r>
  <r>
    <x v="2"/>
    <n v="3"/>
    <n v="921"/>
    <s v="055000"/>
    <s v="Interstate Organization Contributions"/>
    <s v="No"/>
    <x v="44"/>
    <n v="701"/>
    <s v="Governmental Affairs Services"/>
    <x v="12"/>
    <s v="GF"/>
    <n v="30"/>
    <x v="2"/>
    <n v="0"/>
    <n v="0"/>
    <n v="0"/>
    <n v="2510"/>
    <n v="0"/>
    <n v="1"/>
    <n v="0"/>
    <n v="0"/>
  </r>
  <r>
    <x v="2"/>
    <n v="3"/>
    <n v="921"/>
    <s v="055000"/>
    <s v="Interstate Organization Contributions"/>
    <s v="No"/>
    <x v="44"/>
    <n v="701"/>
    <s v="Governmental Affairs Services"/>
    <x v="12"/>
    <s v="GF"/>
    <n v="40"/>
    <x v="3"/>
    <n v="0"/>
    <n v="0"/>
    <n v="0"/>
    <n v="0"/>
    <n v="0"/>
    <n v="0"/>
    <n v="0"/>
    <n v="0"/>
  </r>
  <r>
    <x v="2"/>
    <n v="3"/>
    <n v="921"/>
    <s v="055000"/>
    <s v="Interstate Organization Contributions"/>
    <s v="No"/>
    <x v="44"/>
    <n v="701"/>
    <s v="Governmental Affairs Services"/>
    <x v="12"/>
    <s v="GF"/>
    <n v="50"/>
    <x v="4"/>
    <n v="0"/>
    <n v="0"/>
    <n v="0"/>
    <n v="2510"/>
    <n v="0"/>
    <n v="1"/>
    <n v="0"/>
    <n v="0"/>
  </r>
  <r>
    <x v="3"/>
    <n v="4"/>
    <n v="180"/>
    <s v="056000"/>
    <s v="Secretary of Administration"/>
    <s v="No"/>
    <x v="45"/>
    <n v="799"/>
    <s v="Administrative and Support Services"/>
    <x v="28"/>
    <s v="GF"/>
    <n v="10"/>
    <x v="0"/>
    <n v="2832850"/>
    <n v="2894105.32"/>
    <n v="2047055"/>
    <n v="2519040.2599999998"/>
    <n v="1961238.14"/>
    <n v="2470227.85"/>
    <n v="2286278.29"/>
    <n v="3097306.58"/>
  </r>
  <r>
    <x v="3"/>
    <n v="4"/>
    <n v="180"/>
    <s v="056000"/>
    <s v="Secretary of Administration"/>
    <s v="No"/>
    <x v="45"/>
    <n v="799"/>
    <s v="Administrative and Support Services"/>
    <x v="28"/>
    <s v="GF"/>
    <n v="20"/>
    <x v="1"/>
    <n v="1682890.68"/>
    <n v="2132380.66"/>
    <n v="1810983.93"/>
    <n v="1999007.12"/>
    <n v="1775492.29"/>
    <n v="2282029.56"/>
    <n v="1766120.53"/>
    <n v="2457938.46"/>
  </r>
  <r>
    <x v="3"/>
    <n v="4"/>
    <n v="180"/>
    <s v="056000"/>
    <s v="Secretary of Administration"/>
    <s v="No"/>
    <x v="45"/>
    <n v="799"/>
    <s v="Administrative and Support Services"/>
    <x v="28"/>
    <s v="GF"/>
    <n v="30"/>
    <x v="2"/>
    <n v="1149959.32"/>
    <n v="761724.66"/>
    <n v="236071.07"/>
    <n v="520033.14"/>
    <n v="185745.85"/>
    <n v="188198.29"/>
    <n v="520157.76"/>
    <n v="639368.12"/>
  </r>
  <r>
    <x v="3"/>
    <n v="4"/>
    <n v="180"/>
    <s v="056000"/>
    <s v="Secretary of Administration"/>
    <s v="No"/>
    <x v="45"/>
    <n v="799"/>
    <s v="Administrative and Support Services"/>
    <x v="28"/>
    <s v="GF"/>
    <n v="40"/>
    <x v="3"/>
    <n v="0"/>
    <n v="0"/>
    <n v="0"/>
    <n v="0"/>
    <n v="0"/>
    <n v="0"/>
    <n v="0"/>
    <n v="0"/>
  </r>
  <r>
    <x v="3"/>
    <n v="4"/>
    <n v="180"/>
    <s v="056000"/>
    <s v="Secretary of Administration"/>
    <s v="No"/>
    <x v="45"/>
    <n v="799"/>
    <s v="Administrative and Support Services"/>
    <x v="28"/>
    <s v="GF"/>
    <n v="50"/>
    <x v="4"/>
    <n v="1149959.32"/>
    <n v="761724.66"/>
    <n v="236071.07"/>
    <n v="520033.14"/>
    <n v="185745.85"/>
    <n v="188198.29"/>
    <n v="520157.76"/>
    <n v="639368.12"/>
  </r>
  <r>
    <x v="3"/>
    <n v="4"/>
    <n v="180"/>
    <s v="056000"/>
    <s v="Secretary of Administration"/>
    <s v="No"/>
    <x v="45"/>
    <n v="824"/>
    <s v="Central Support Services for Business Solutions"/>
    <x v="33"/>
    <s v="GF"/>
    <n v="10"/>
    <x v="0"/>
    <n v="0"/>
    <n v="0"/>
    <n v="0"/>
    <n v="0"/>
    <n v="1848336.83"/>
    <n v="2024209.57"/>
    <n v="264763"/>
    <m/>
  </r>
  <r>
    <x v="3"/>
    <n v="4"/>
    <n v="180"/>
    <s v="056000"/>
    <s v="Secretary of Administration"/>
    <s v="No"/>
    <x v="45"/>
    <n v="824"/>
    <s v="Central Support Services for Business Solutions"/>
    <x v="33"/>
    <s v="GF"/>
    <n v="20"/>
    <x v="1"/>
    <n v="0"/>
    <n v="0"/>
    <n v="0"/>
    <n v="0"/>
    <n v="1075406.26"/>
    <n v="1575669.91"/>
    <n v="264763"/>
    <m/>
  </r>
  <r>
    <x v="3"/>
    <n v="4"/>
    <n v="180"/>
    <s v="056000"/>
    <s v="Secretary of Administration"/>
    <s v="No"/>
    <x v="45"/>
    <n v="824"/>
    <s v="Central Support Services for Business Solutions"/>
    <x v="33"/>
    <s v="GF"/>
    <n v="30"/>
    <x v="2"/>
    <n v="0"/>
    <n v="0"/>
    <n v="0"/>
    <n v="0"/>
    <n v="772930.57"/>
    <n v="448539.66"/>
    <n v="0"/>
    <m/>
  </r>
  <r>
    <x v="3"/>
    <n v="4"/>
    <n v="180"/>
    <s v="056000"/>
    <s v="Secretary of Administration"/>
    <s v="No"/>
    <x v="45"/>
    <n v="824"/>
    <s v="Central Support Services for Business Solutions"/>
    <x v="33"/>
    <s v="GF"/>
    <n v="40"/>
    <x v="3"/>
    <n v="0"/>
    <n v="0"/>
    <n v="0"/>
    <n v="0"/>
    <n v="750000"/>
    <n v="0"/>
    <n v="0"/>
    <m/>
  </r>
  <r>
    <x v="3"/>
    <n v="4"/>
    <n v="180"/>
    <s v="056000"/>
    <s v="Secretary of Administration"/>
    <s v="No"/>
    <x v="45"/>
    <n v="824"/>
    <s v="Central Support Services for Business Solutions"/>
    <x v="33"/>
    <s v="GF"/>
    <n v="50"/>
    <x v="4"/>
    <n v="0"/>
    <n v="0"/>
    <n v="0"/>
    <n v="0"/>
    <n v="22930.57"/>
    <n v="448539.66"/>
    <n v="0"/>
    <m/>
  </r>
  <r>
    <x v="3"/>
    <n v="4"/>
    <n v="157"/>
    <s v="058000"/>
    <s v="Compensation Board"/>
    <s v="No"/>
    <x v="46"/>
    <n v="307"/>
    <s v="Financial Assistance for Sheriffs' Offices and Regional Jails"/>
    <x v="34"/>
    <s v="GF"/>
    <n v="10"/>
    <x v="0"/>
    <n v="454340156.88999999"/>
    <n v="469716781"/>
    <n v="478772511"/>
    <n v="502148984.45999998"/>
    <n v="567949482.34000003"/>
    <n v="623344128.59000003"/>
    <n v="637611971.00999999"/>
    <n v="668149548.08000004"/>
  </r>
  <r>
    <x v="3"/>
    <n v="4"/>
    <n v="157"/>
    <s v="058000"/>
    <s v="Compensation Board"/>
    <s v="No"/>
    <x v="46"/>
    <n v="307"/>
    <s v="Financial Assistance for Sheriffs' Offices and Regional Jails"/>
    <x v="34"/>
    <s v="GF"/>
    <n v="20"/>
    <x v="1"/>
    <n v="446736898.06999999"/>
    <n v="463716715.60000002"/>
    <n v="468778142.56999999"/>
    <n v="486704478.57999998"/>
    <n v="548141541.90999997"/>
    <n v="599987241.39999998"/>
    <n v="631454861.52999997"/>
    <n v="657656218.32000005"/>
  </r>
  <r>
    <x v="3"/>
    <n v="4"/>
    <n v="157"/>
    <s v="058000"/>
    <s v="Compensation Board"/>
    <s v="No"/>
    <x v="46"/>
    <n v="307"/>
    <s v="Financial Assistance for Sheriffs' Offices and Regional Jails"/>
    <x v="34"/>
    <s v="GF"/>
    <n v="30"/>
    <x v="2"/>
    <n v="7603258.8200000003"/>
    <n v="6000065.4500000002"/>
    <n v="9994368.4299999997"/>
    <n v="15444505.880000001"/>
    <n v="19807940.43"/>
    <n v="23356887.190000001"/>
    <n v="6157109.4800000004"/>
    <n v="10493329.76"/>
  </r>
  <r>
    <x v="3"/>
    <n v="4"/>
    <n v="157"/>
    <s v="058000"/>
    <s v="Compensation Board"/>
    <s v="No"/>
    <x v="46"/>
    <n v="307"/>
    <s v="Financial Assistance for Sheriffs' Offices and Regional Jails"/>
    <x v="34"/>
    <s v="GF"/>
    <n v="40"/>
    <x v="3"/>
    <n v="0"/>
    <n v="0"/>
    <n v="0"/>
    <n v="0"/>
    <n v="0"/>
    <n v="0"/>
    <n v="0"/>
    <n v="0"/>
  </r>
  <r>
    <x v="3"/>
    <n v="4"/>
    <n v="157"/>
    <s v="058000"/>
    <s v="Compensation Board"/>
    <s v="No"/>
    <x v="46"/>
    <n v="307"/>
    <s v="Financial Assistance for Sheriffs' Offices and Regional Jails"/>
    <x v="34"/>
    <s v="GF"/>
    <n v="50"/>
    <x v="4"/>
    <n v="7603258.8200000003"/>
    <n v="6000065.4500000002"/>
    <n v="9994368.4299999997"/>
    <n v="15444505.880000001"/>
    <n v="19807940.43"/>
    <n v="23356887.190000001"/>
    <n v="6157109.4800000004"/>
    <n v="10493329.76"/>
  </r>
  <r>
    <x v="3"/>
    <n v="4"/>
    <n v="157"/>
    <s v="058000"/>
    <s v="Compensation Board"/>
    <s v="No"/>
    <x v="46"/>
    <n v="356"/>
    <s v="Financial Assistance for Confinement of Inmates in Local and Regional Facilities"/>
    <x v="35"/>
    <s v="GF"/>
    <n v="10"/>
    <x v="0"/>
    <n v="59590757"/>
    <n v="59981447"/>
    <n v="59182111"/>
    <n v="56649386"/>
    <n v="50841403"/>
    <n v="39906489"/>
    <n v="43714791"/>
    <n v="43814791"/>
  </r>
  <r>
    <x v="3"/>
    <n v="4"/>
    <n v="157"/>
    <s v="058000"/>
    <s v="Compensation Board"/>
    <s v="No"/>
    <x v="46"/>
    <n v="356"/>
    <s v="Financial Assistance for Confinement of Inmates in Local and Regional Facilities"/>
    <x v="35"/>
    <s v="GF"/>
    <n v="20"/>
    <x v="1"/>
    <n v="54312826.359999999"/>
    <n v="51336825.469999999"/>
    <n v="48594115.219999999"/>
    <n v="45507625.200000003"/>
    <n v="35600273.590000004"/>
    <n v="35210513.869999997"/>
    <n v="42498682.280000001"/>
    <n v="39987946.18"/>
  </r>
  <r>
    <x v="3"/>
    <n v="4"/>
    <n v="157"/>
    <s v="058000"/>
    <s v="Compensation Board"/>
    <s v="No"/>
    <x v="46"/>
    <n v="356"/>
    <s v="Financial Assistance for Confinement of Inmates in Local and Regional Facilities"/>
    <x v="35"/>
    <s v="GF"/>
    <n v="30"/>
    <x v="2"/>
    <n v="5277930.6399999997"/>
    <n v="8644621.5299999993"/>
    <n v="10587995.779999999"/>
    <n v="11141760.800000001"/>
    <n v="15241129.41"/>
    <n v="4695975.13"/>
    <n v="1216108.72"/>
    <n v="3826844.82"/>
  </r>
  <r>
    <x v="3"/>
    <n v="4"/>
    <n v="157"/>
    <s v="058000"/>
    <s v="Compensation Board"/>
    <s v="No"/>
    <x v="46"/>
    <n v="356"/>
    <s v="Financial Assistance for Confinement of Inmates in Local and Regional Facilities"/>
    <x v="35"/>
    <s v="GF"/>
    <n v="40"/>
    <x v="3"/>
    <n v="0"/>
    <n v="0"/>
    <n v="0"/>
    <n v="0"/>
    <n v="0"/>
    <n v="0"/>
    <n v="0"/>
    <n v="0"/>
  </r>
  <r>
    <x v="3"/>
    <n v="4"/>
    <n v="157"/>
    <s v="058000"/>
    <s v="Compensation Board"/>
    <s v="No"/>
    <x v="46"/>
    <n v="356"/>
    <s v="Financial Assistance for Confinement of Inmates in Local and Regional Facilities"/>
    <x v="35"/>
    <s v="GF"/>
    <n v="50"/>
    <x v="4"/>
    <n v="5277930.6399999997"/>
    <n v="8644621.5299999993"/>
    <n v="10587995.779999999"/>
    <n v="11141760.800000001"/>
    <n v="15241129.41"/>
    <n v="4695975.13"/>
    <n v="1216108.72"/>
    <n v="3826844.82"/>
  </r>
  <r>
    <x v="3"/>
    <n v="4"/>
    <n v="157"/>
    <s v="058000"/>
    <s v="Compensation Board"/>
    <s v="No"/>
    <x v="46"/>
    <n v="717"/>
    <s v="Financial Assistance for Local Finance Directors"/>
    <x v="36"/>
    <s v="GF"/>
    <n v="10"/>
    <x v="0"/>
    <n v="5592850"/>
    <n v="5780843"/>
    <n v="5763864"/>
    <n v="6043168.2199999997"/>
    <n v="6350901.5700000003"/>
    <n v="6814777.5"/>
    <n v="7092263.7400000002"/>
    <n v="7446363.21"/>
  </r>
  <r>
    <x v="3"/>
    <n v="4"/>
    <n v="157"/>
    <s v="058000"/>
    <s v="Compensation Board"/>
    <s v="No"/>
    <x v="46"/>
    <n v="717"/>
    <s v="Financial Assistance for Local Finance Directors"/>
    <x v="36"/>
    <s v="GF"/>
    <n v="20"/>
    <x v="1"/>
    <n v="5543891.4400000004"/>
    <n v="5742706.6799999997"/>
    <n v="5760543.8300000001"/>
    <n v="5968865.6699999999"/>
    <n v="6143519.5199999996"/>
    <n v="6746439.8200000003"/>
    <n v="7013842.75"/>
    <n v="7138587.9800000004"/>
  </r>
  <r>
    <x v="3"/>
    <n v="4"/>
    <n v="157"/>
    <s v="058000"/>
    <s v="Compensation Board"/>
    <s v="No"/>
    <x v="46"/>
    <n v="717"/>
    <s v="Financial Assistance for Local Finance Directors"/>
    <x v="36"/>
    <s v="GF"/>
    <n v="30"/>
    <x v="2"/>
    <n v="48958.559999999998"/>
    <n v="38136.32"/>
    <n v="3320.17"/>
    <n v="74302.55"/>
    <n v="207382.05"/>
    <n v="68337.679999999993"/>
    <n v="78420.990000000005"/>
    <n v="307775.23"/>
  </r>
  <r>
    <x v="3"/>
    <n v="4"/>
    <n v="157"/>
    <s v="058000"/>
    <s v="Compensation Board"/>
    <s v="No"/>
    <x v="46"/>
    <n v="717"/>
    <s v="Financial Assistance for Local Finance Directors"/>
    <x v="36"/>
    <s v="GF"/>
    <n v="40"/>
    <x v="3"/>
    <n v="0"/>
    <n v="0"/>
    <n v="0"/>
    <n v="0"/>
    <n v="0"/>
    <n v="0"/>
    <n v="0"/>
    <n v="0"/>
  </r>
  <r>
    <x v="3"/>
    <n v="4"/>
    <n v="157"/>
    <s v="058000"/>
    <s v="Compensation Board"/>
    <s v="No"/>
    <x v="46"/>
    <n v="717"/>
    <s v="Financial Assistance for Local Finance Directors"/>
    <x v="36"/>
    <s v="GF"/>
    <n v="50"/>
    <x v="4"/>
    <n v="48958.559999999998"/>
    <n v="38136.32"/>
    <n v="3320.17"/>
    <n v="74302.55"/>
    <n v="207382.05"/>
    <n v="68337.679999999993"/>
    <n v="78420.990000000005"/>
    <n v="307775.23"/>
  </r>
  <r>
    <x v="3"/>
    <n v="4"/>
    <n v="157"/>
    <s v="058000"/>
    <s v="Compensation Board"/>
    <s v="No"/>
    <x v="46"/>
    <n v="771"/>
    <s v="Financial Assistance for Local Commissioners of the Revenue"/>
    <x v="37"/>
    <s v="GF"/>
    <n v="10"/>
    <x v="0"/>
    <n v="18515162.449999999"/>
    <n v="19071985"/>
    <n v="19203348"/>
    <n v="21149296.670000002"/>
    <n v="23082783.550000001"/>
    <n v="25895597.629999999"/>
    <n v="27783474.940000001"/>
    <n v="29103141.789999999"/>
  </r>
  <r>
    <x v="3"/>
    <n v="4"/>
    <n v="157"/>
    <s v="058000"/>
    <s v="Compensation Board"/>
    <s v="No"/>
    <x v="46"/>
    <n v="771"/>
    <s v="Financial Assistance for Local Commissioners of the Revenue"/>
    <x v="37"/>
    <s v="GF"/>
    <n v="20"/>
    <x v="1"/>
    <n v="18511020.66"/>
    <n v="19048659.170000002"/>
    <n v="19155684.879999999"/>
    <n v="21015468.469999999"/>
    <n v="22828804.739999998"/>
    <n v="25422896.120000001"/>
    <n v="27329603.420000002"/>
    <n v="28566801.100000001"/>
  </r>
  <r>
    <x v="3"/>
    <n v="4"/>
    <n v="157"/>
    <s v="058000"/>
    <s v="Compensation Board"/>
    <s v="No"/>
    <x v="46"/>
    <n v="771"/>
    <s v="Financial Assistance for Local Commissioners of the Revenue"/>
    <x v="37"/>
    <s v="GF"/>
    <n v="30"/>
    <x v="2"/>
    <n v="4141.79"/>
    <n v="23325.83"/>
    <n v="47663.12"/>
    <n v="133828.20000000001"/>
    <n v="253978.81"/>
    <n v="472701.51"/>
    <n v="453871.52"/>
    <n v="536340.68999999994"/>
  </r>
  <r>
    <x v="3"/>
    <n v="4"/>
    <n v="157"/>
    <s v="058000"/>
    <s v="Compensation Board"/>
    <s v="No"/>
    <x v="46"/>
    <n v="771"/>
    <s v="Financial Assistance for Local Commissioners of the Revenue"/>
    <x v="37"/>
    <s v="GF"/>
    <n v="40"/>
    <x v="3"/>
    <n v="0"/>
    <n v="0"/>
    <n v="0"/>
    <n v="0"/>
    <n v="0"/>
    <n v="0"/>
    <n v="0"/>
    <n v="0"/>
  </r>
  <r>
    <x v="3"/>
    <n v="4"/>
    <n v="157"/>
    <s v="058000"/>
    <s v="Compensation Board"/>
    <s v="No"/>
    <x v="46"/>
    <n v="771"/>
    <s v="Financial Assistance for Local Commissioners of the Revenue"/>
    <x v="37"/>
    <s v="GF"/>
    <n v="50"/>
    <x v="4"/>
    <n v="4141.79"/>
    <n v="23325.83"/>
    <n v="47663.12"/>
    <n v="133828.20000000001"/>
    <n v="253978.81"/>
    <n v="472701.51"/>
    <n v="453871.52"/>
    <n v="536340.68999999994"/>
  </r>
  <r>
    <x v="3"/>
    <n v="4"/>
    <n v="157"/>
    <s v="058000"/>
    <s v="Compensation Board"/>
    <s v="No"/>
    <x v="46"/>
    <n v="772"/>
    <s v="Financial Assistance for Attorneys for the Commonwealth"/>
    <x v="38"/>
    <s v="GF"/>
    <n v="10"/>
    <x v="0"/>
    <n v="73029499.590000004"/>
    <n v="76342040"/>
    <n v="76544273"/>
    <n v="81701059.560000002"/>
    <n v="86065888.209999993"/>
    <n v="96482497.25"/>
    <n v="106049642.94"/>
    <n v="116981464.39"/>
  </r>
  <r>
    <x v="3"/>
    <n v="4"/>
    <n v="157"/>
    <s v="058000"/>
    <s v="Compensation Board"/>
    <s v="No"/>
    <x v="46"/>
    <n v="772"/>
    <s v="Financial Assistance for Attorneys for the Commonwealth"/>
    <x v="38"/>
    <s v="GF"/>
    <n v="20"/>
    <x v="1"/>
    <n v="72163329.549999997"/>
    <n v="74941615.590000004"/>
    <n v="75311760.75"/>
    <n v="79744866.219999999"/>
    <n v="83521627.310000002"/>
    <n v="92473925.280000001"/>
    <n v="103453509.02"/>
    <n v="113331687.19"/>
  </r>
  <r>
    <x v="3"/>
    <n v="4"/>
    <n v="157"/>
    <s v="058000"/>
    <s v="Compensation Board"/>
    <s v="No"/>
    <x v="46"/>
    <n v="772"/>
    <s v="Financial Assistance for Attorneys for the Commonwealth"/>
    <x v="38"/>
    <s v="GF"/>
    <n v="30"/>
    <x v="2"/>
    <n v="866170.04"/>
    <n v="1400424.41"/>
    <n v="1232512.25"/>
    <n v="1956193.34"/>
    <n v="2544260.9"/>
    <n v="4008571.97"/>
    <n v="2596133.92"/>
    <n v="3649777.2"/>
  </r>
  <r>
    <x v="3"/>
    <n v="4"/>
    <n v="157"/>
    <s v="058000"/>
    <s v="Compensation Board"/>
    <s v="No"/>
    <x v="46"/>
    <n v="772"/>
    <s v="Financial Assistance for Attorneys for the Commonwealth"/>
    <x v="38"/>
    <s v="GF"/>
    <n v="40"/>
    <x v="3"/>
    <n v="0"/>
    <n v="0"/>
    <n v="0"/>
    <n v="0"/>
    <n v="0"/>
    <n v="0"/>
    <n v="0"/>
    <n v="1944962.35"/>
  </r>
  <r>
    <x v="3"/>
    <n v="4"/>
    <n v="157"/>
    <s v="058000"/>
    <s v="Compensation Board"/>
    <s v="No"/>
    <x v="46"/>
    <n v="772"/>
    <s v="Financial Assistance for Attorneys for the Commonwealth"/>
    <x v="38"/>
    <s v="GF"/>
    <n v="50"/>
    <x v="4"/>
    <n v="866170.04"/>
    <n v="1400424.41"/>
    <n v="1232512.25"/>
    <n v="1956193.34"/>
    <n v="2544260.9"/>
    <n v="4008571.97"/>
    <n v="2596133.92"/>
    <n v="1704814.85"/>
  </r>
  <r>
    <x v="3"/>
    <n v="4"/>
    <n v="157"/>
    <s v="058000"/>
    <s v="Compensation Board"/>
    <s v="No"/>
    <x v="46"/>
    <n v="773"/>
    <s v="Financial Assistance for Circuit Court Clerks"/>
    <x v="39"/>
    <s v="GF"/>
    <n v="10"/>
    <x v="0"/>
    <n v="45767847.640000001"/>
    <n v="47118674"/>
    <n v="47270428"/>
    <n v="52844870.159999996"/>
    <n v="58232623.310000002"/>
    <n v="63301480.689999998"/>
    <n v="65529441.549999997"/>
    <n v="74107700.209999993"/>
  </r>
  <r>
    <x v="3"/>
    <n v="4"/>
    <n v="157"/>
    <s v="058000"/>
    <s v="Compensation Board"/>
    <s v="No"/>
    <x v="46"/>
    <n v="773"/>
    <s v="Financial Assistance for Circuit Court Clerks"/>
    <x v="39"/>
    <s v="GF"/>
    <n v="20"/>
    <x v="1"/>
    <n v="45150624.100000001"/>
    <n v="46455494.649999999"/>
    <n v="46530212.369999997"/>
    <n v="51794080.789999999"/>
    <n v="56826663.810000002"/>
    <n v="60760481.990000002"/>
    <n v="64365050.539999999"/>
    <n v="71073897.269999996"/>
  </r>
  <r>
    <x v="3"/>
    <n v="4"/>
    <n v="157"/>
    <s v="058000"/>
    <s v="Compensation Board"/>
    <s v="No"/>
    <x v="46"/>
    <n v="773"/>
    <s v="Financial Assistance for Circuit Court Clerks"/>
    <x v="39"/>
    <s v="GF"/>
    <n v="30"/>
    <x v="2"/>
    <n v="617223.54"/>
    <n v="663179.35"/>
    <n v="740215.63"/>
    <n v="1050789.3700000001"/>
    <n v="1405959.5"/>
    <n v="2540998.7000000002"/>
    <n v="1164391.01"/>
    <n v="3033802.94"/>
  </r>
  <r>
    <x v="3"/>
    <n v="4"/>
    <n v="157"/>
    <s v="058000"/>
    <s v="Compensation Board"/>
    <s v="No"/>
    <x v="46"/>
    <n v="773"/>
    <s v="Financial Assistance for Circuit Court Clerks"/>
    <x v="39"/>
    <s v="GF"/>
    <n v="40"/>
    <x v="3"/>
    <n v="0"/>
    <n v="0"/>
    <n v="0"/>
    <n v="0"/>
    <n v="0"/>
    <n v="0"/>
    <n v="0"/>
    <n v="1652659"/>
  </r>
  <r>
    <x v="3"/>
    <n v="4"/>
    <n v="157"/>
    <s v="058000"/>
    <s v="Compensation Board"/>
    <s v="No"/>
    <x v="46"/>
    <n v="773"/>
    <s v="Financial Assistance for Circuit Court Clerks"/>
    <x v="39"/>
    <s v="GF"/>
    <n v="50"/>
    <x v="4"/>
    <n v="617223.54"/>
    <n v="663179.35"/>
    <n v="740215.63"/>
    <n v="1050789.3700000001"/>
    <n v="1405959.5"/>
    <n v="2540998.7000000002"/>
    <n v="1164391.01"/>
    <n v="1381143.94"/>
  </r>
  <r>
    <x v="3"/>
    <n v="4"/>
    <n v="157"/>
    <s v="058000"/>
    <s v="Compensation Board"/>
    <s v="No"/>
    <x v="46"/>
    <n v="774"/>
    <s v="Financial Assistance for Local Treasurers"/>
    <x v="40"/>
    <s v="GF"/>
    <n v="10"/>
    <x v="0"/>
    <n v="17218815.379999999"/>
    <n v="17726748"/>
    <n v="17817869"/>
    <n v="19732710.219999999"/>
    <n v="21165266.98"/>
    <n v="24940115.66"/>
    <n v="27856553.379999999"/>
    <n v="29177437.149999999"/>
  </r>
  <r>
    <x v="3"/>
    <n v="4"/>
    <n v="157"/>
    <s v="058000"/>
    <s v="Compensation Board"/>
    <s v="No"/>
    <x v="46"/>
    <n v="774"/>
    <s v="Financial Assistance for Local Treasurers"/>
    <x v="40"/>
    <s v="GF"/>
    <n v="20"/>
    <x v="1"/>
    <n v="17131970.34"/>
    <n v="17689063.879999999"/>
    <n v="17784855.629999999"/>
    <n v="19632976.079999998"/>
    <n v="21035751.859999999"/>
    <n v="24310386.27"/>
    <n v="27255642.010000002"/>
    <n v="28350375.359999999"/>
  </r>
  <r>
    <x v="3"/>
    <n v="4"/>
    <n v="157"/>
    <s v="058000"/>
    <s v="Compensation Board"/>
    <s v="No"/>
    <x v="46"/>
    <n v="774"/>
    <s v="Financial Assistance for Local Treasurers"/>
    <x v="40"/>
    <s v="GF"/>
    <n v="30"/>
    <x v="2"/>
    <n v="86845.04"/>
    <n v="37684.120000000003"/>
    <n v="33013.370000000003"/>
    <n v="99734.14"/>
    <n v="129515.12"/>
    <n v="629729.39"/>
    <n v="600911.37"/>
    <n v="827061.79"/>
  </r>
  <r>
    <x v="3"/>
    <n v="4"/>
    <n v="157"/>
    <s v="058000"/>
    <s v="Compensation Board"/>
    <s v="No"/>
    <x v="46"/>
    <n v="774"/>
    <s v="Financial Assistance for Local Treasurers"/>
    <x v="40"/>
    <s v="GF"/>
    <n v="40"/>
    <x v="3"/>
    <n v="0"/>
    <n v="0"/>
    <n v="0"/>
    <n v="0"/>
    <n v="0"/>
    <n v="0"/>
    <n v="0"/>
    <n v="0"/>
  </r>
  <r>
    <x v="3"/>
    <n v="4"/>
    <n v="157"/>
    <s v="058000"/>
    <s v="Compensation Board"/>
    <s v="No"/>
    <x v="46"/>
    <n v="774"/>
    <s v="Financial Assistance for Local Treasurers"/>
    <x v="40"/>
    <s v="GF"/>
    <n v="50"/>
    <x v="4"/>
    <n v="86845.04"/>
    <n v="37684.120000000003"/>
    <n v="33013.370000000003"/>
    <n v="99734.14"/>
    <n v="129515.12"/>
    <n v="629729.39"/>
    <n v="600911.37"/>
    <n v="827061.79"/>
  </r>
  <r>
    <x v="3"/>
    <n v="4"/>
    <n v="157"/>
    <s v="058000"/>
    <s v="Compensation Board"/>
    <s v="No"/>
    <x v="46"/>
    <n v="799"/>
    <s v="Administrative and Support Services"/>
    <x v="28"/>
    <s v="GF"/>
    <n v="10"/>
    <x v="0"/>
    <n v="17421925.050000001"/>
    <n v="18628878"/>
    <n v="20089095"/>
    <n v="22030445.710000001"/>
    <n v="22181792.039999999"/>
    <n v="21798550.68"/>
    <n v="22697958.440000001"/>
    <n v="23105040.91"/>
  </r>
  <r>
    <x v="3"/>
    <n v="4"/>
    <n v="157"/>
    <s v="058000"/>
    <s v="Compensation Board"/>
    <s v="No"/>
    <x v="46"/>
    <n v="799"/>
    <s v="Administrative and Support Services"/>
    <x v="28"/>
    <s v="GF"/>
    <n v="20"/>
    <x v="1"/>
    <n v="17060445.989999998"/>
    <n v="18142781.57"/>
    <n v="19133752.219999999"/>
    <n v="20673394.940000001"/>
    <n v="21394780.02"/>
    <n v="21314995.710000001"/>
    <n v="21327360.859999999"/>
    <n v="21850389.760000002"/>
  </r>
  <r>
    <x v="3"/>
    <n v="4"/>
    <n v="157"/>
    <s v="058000"/>
    <s v="Compensation Board"/>
    <s v="No"/>
    <x v="46"/>
    <n v="799"/>
    <s v="Administrative and Support Services"/>
    <x v="28"/>
    <s v="GF"/>
    <n v="30"/>
    <x v="2"/>
    <n v="361479.06"/>
    <n v="486096.43"/>
    <n v="955342.78"/>
    <n v="1357050.77"/>
    <n v="787012.02"/>
    <n v="483554.97"/>
    <n v="1370597.58"/>
    <n v="1254651.1499999999"/>
  </r>
  <r>
    <x v="3"/>
    <n v="4"/>
    <n v="157"/>
    <s v="058000"/>
    <s v="Compensation Board"/>
    <s v="No"/>
    <x v="46"/>
    <n v="799"/>
    <s v="Administrative and Support Services"/>
    <x v="28"/>
    <s v="GF"/>
    <n v="40"/>
    <x v="3"/>
    <n v="0"/>
    <n v="0"/>
    <n v="0"/>
    <n v="0"/>
    <n v="0"/>
    <n v="0"/>
    <n v="0"/>
    <n v="0"/>
  </r>
  <r>
    <x v="3"/>
    <n v="4"/>
    <n v="157"/>
    <s v="058000"/>
    <s v="Compensation Board"/>
    <s v="No"/>
    <x v="46"/>
    <n v="799"/>
    <s v="Administrative and Support Services"/>
    <x v="28"/>
    <s v="GF"/>
    <n v="50"/>
    <x v="4"/>
    <n v="361479.06"/>
    <n v="486096.43"/>
    <n v="955342.78"/>
    <n v="1357050.77"/>
    <n v="787012.02"/>
    <n v="483554.97"/>
    <n v="1370597.58"/>
    <n v="1254651.1499999999"/>
  </r>
  <r>
    <x v="3"/>
    <n v="4"/>
    <n v="194"/>
    <s v="059000"/>
    <s v="Department of General Services"/>
    <s v="No"/>
    <x v="47"/>
    <n v="726"/>
    <s v="Laboratory Services"/>
    <x v="41"/>
    <s v="GF"/>
    <n v="10"/>
    <x v="0"/>
    <n v="13144185"/>
    <n v="14509106"/>
    <n v="15405220"/>
    <n v="15791975"/>
    <n v="20699267"/>
    <n v="21127361"/>
    <n v="21601454.350000001"/>
    <n v="22204201"/>
  </r>
  <r>
    <x v="3"/>
    <n v="4"/>
    <n v="194"/>
    <s v="059000"/>
    <s v="Department of General Services"/>
    <s v="No"/>
    <x v="47"/>
    <n v="726"/>
    <s v="Laboratory Services"/>
    <x v="41"/>
    <s v="GF"/>
    <n v="20"/>
    <x v="1"/>
    <n v="13143583.560000001"/>
    <n v="14466530.92"/>
    <n v="15403759.58"/>
    <n v="15791363.23"/>
    <n v="20698502.969999999"/>
    <n v="19889085.649999999"/>
    <n v="21598880.350000001"/>
    <n v="22201549.34"/>
  </r>
  <r>
    <x v="3"/>
    <n v="4"/>
    <n v="194"/>
    <s v="059000"/>
    <s v="Department of General Services"/>
    <s v="No"/>
    <x v="47"/>
    <n v="726"/>
    <s v="Laboratory Services"/>
    <x v="41"/>
    <s v="GF"/>
    <n v="30"/>
    <x v="2"/>
    <n v="601.44000000000005"/>
    <n v="42575.08"/>
    <n v="1460.42"/>
    <n v="611.77"/>
    <n v="764.03"/>
    <n v="1238275.3500000001"/>
    <n v="2574"/>
    <n v="2651.66"/>
  </r>
  <r>
    <x v="3"/>
    <n v="4"/>
    <n v="194"/>
    <s v="059000"/>
    <s v="Department of General Services"/>
    <s v="No"/>
    <x v="47"/>
    <n v="726"/>
    <s v="Laboratory Services"/>
    <x v="41"/>
    <s v="GF"/>
    <n v="40"/>
    <x v="3"/>
    <n v="0"/>
    <n v="0"/>
    <n v="0"/>
    <n v="0"/>
    <n v="0"/>
    <n v="0"/>
    <n v="0"/>
    <n v="0"/>
  </r>
  <r>
    <x v="3"/>
    <n v="4"/>
    <n v="194"/>
    <s v="059000"/>
    <s v="Department of General Services"/>
    <s v="No"/>
    <x v="47"/>
    <n v="726"/>
    <s v="Laboratory Services"/>
    <x v="41"/>
    <s v="GF"/>
    <n v="50"/>
    <x v="4"/>
    <n v="601.44000000000005"/>
    <n v="42575.08"/>
    <n v="1460.42"/>
    <n v="611.77"/>
    <n v="764.03"/>
    <n v="1238275.3500000001"/>
    <n v="2574"/>
    <n v="2651.66"/>
  </r>
  <r>
    <x v="3"/>
    <n v="4"/>
    <n v="194"/>
    <s v="059000"/>
    <s v="Department of General Services"/>
    <s v="No"/>
    <x v="47"/>
    <n v="727"/>
    <s v="Real Estate Services"/>
    <x v="42"/>
    <s v="GF"/>
    <n v="10"/>
    <x v="0"/>
    <n v="0"/>
    <n v="0"/>
    <n v="0"/>
    <n v="0"/>
    <n v="102000"/>
    <n v="0"/>
    <n v="0"/>
    <m/>
  </r>
  <r>
    <x v="3"/>
    <n v="4"/>
    <n v="194"/>
    <s v="059000"/>
    <s v="Department of General Services"/>
    <s v="No"/>
    <x v="47"/>
    <n v="727"/>
    <s v="Real Estate Services"/>
    <x v="42"/>
    <s v="GF"/>
    <n v="20"/>
    <x v="1"/>
    <n v="0"/>
    <n v="0"/>
    <n v="0"/>
    <n v="0"/>
    <n v="102000"/>
    <n v="0"/>
    <n v="0"/>
    <m/>
  </r>
  <r>
    <x v="3"/>
    <n v="4"/>
    <n v="194"/>
    <s v="059000"/>
    <s v="Department of General Services"/>
    <s v="No"/>
    <x v="47"/>
    <n v="727"/>
    <s v="Real Estate Services"/>
    <x v="42"/>
    <s v="GF"/>
    <n v="30"/>
    <x v="2"/>
    <n v="0"/>
    <n v="0"/>
    <n v="0"/>
    <n v="0"/>
    <n v="0"/>
    <n v="0"/>
    <n v="0"/>
    <m/>
  </r>
  <r>
    <x v="3"/>
    <n v="4"/>
    <n v="194"/>
    <s v="059000"/>
    <s v="Department of General Services"/>
    <s v="No"/>
    <x v="47"/>
    <n v="727"/>
    <s v="Real Estate Services"/>
    <x v="42"/>
    <s v="GF"/>
    <n v="40"/>
    <x v="3"/>
    <n v="0"/>
    <n v="0"/>
    <n v="0"/>
    <n v="0"/>
    <n v="0"/>
    <n v="0"/>
    <n v="0"/>
    <m/>
  </r>
  <r>
    <x v="3"/>
    <n v="4"/>
    <n v="194"/>
    <s v="059000"/>
    <s v="Department of General Services"/>
    <s v="No"/>
    <x v="47"/>
    <n v="727"/>
    <s v="Real Estate Services"/>
    <x v="42"/>
    <s v="GF"/>
    <n v="50"/>
    <x v="4"/>
    <n v="0"/>
    <n v="0"/>
    <n v="0"/>
    <n v="0"/>
    <n v="0"/>
    <n v="0"/>
    <n v="0"/>
    <m/>
  </r>
  <r>
    <x v="3"/>
    <n v="4"/>
    <n v="194"/>
    <s v="059000"/>
    <s v="Department of General Services"/>
    <s v="No"/>
    <x v="47"/>
    <n v="730"/>
    <s v="Procurement Services"/>
    <x v="43"/>
    <s v="GF"/>
    <n v="10"/>
    <x v="0"/>
    <n v="1872240"/>
    <n v="2001417"/>
    <n v="1936655"/>
    <n v="2012725"/>
    <n v="5428249"/>
    <n v="2698346"/>
    <n v="31860.84"/>
    <m/>
  </r>
  <r>
    <x v="3"/>
    <n v="4"/>
    <n v="194"/>
    <s v="059000"/>
    <s v="Department of General Services"/>
    <s v="No"/>
    <x v="47"/>
    <n v="730"/>
    <s v="Procurement Services"/>
    <x v="43"/>
    <s v="GF"/>
    <n v="20"/>
    <x v="1"/>
    <n v="1871582.42"/>
    <n v="1921474.8"/>
    <n v="1935392.1"/>
    <n v="1834336.08"/>
    <n v="4727427.92"/>
    <n v="2357608.5"/>
    <n v="31860.84"/>
    <m/>
  </r>
  <r>
    <x v="3"/>
    <n v="4"/>
    <n v="194"/>
    <s v="059000"/>
    <s v="Department of General Services"/>
    <s v="No"/>
    <x v="47"/>
    <n v="730"/>
    <s v="Procurement Services"/>
    <x v="43"/>
    <s v="GF"/>
    <n v="30"/>
    <x v="2"/>
    <n v="657.58"/>
    <n v="79942.2"/>
    <n v="1262.9000000000001"/>
    <n v="178388.92"/>
    <n v="700821.08"/>
    <n v="340737.5"/>
    <n v="0"/>
    <m/>
  </r>
  <r>
    <x v="3"/>
    <n v="4"/>
    <n v="194"/>
    <s v="059000"/>
    <s v="Department of General Services"/>
    <s v="No"/>
    <x v="47"/>
    <n v="730"/>
    <s v="Procurement Services"/>
    <x v="43"/>
    <s v="GF"/>
    <n v="40"/>
    <x v="3"/>
    <n v="0"/>
    <n v="0"/>
    <n v="0"/>
    <n v="0"/>
    <n v="696000"/>
    <n v="0"/>
    <n v="0"/>
    <m/>
  </r>
  <r>
    <x v="3"/>
    <n v="4"/>
    <n v="194"/>
    <s v="059000"/>
    <s v="Department of General Services"/>
    <s v="No"/>
    <x v="47"/>
    <n v="730"/>
    <s v="Procurement Services"/>
    <x v="43"/>
    <s v="GF"/>
    <n v="50"/>
    <x v="4"/>
    <n v="657.58"/>
    <n v="79942.2"/>
    <n v="1262.9000000000001"/>
    <n v="178388.92"/>
    <n v="4821.08"/>
    <n v="340737.5"/>
    <n v="0"/>
    <m/>
  </r>
  <r>
    <x v="3"/>
    <n v="4"/>
    <n v="194"/>
    <s v="059000"/>
    <s v="Department of General Services"/>
    <s v="No"/>
    <x v="47"/>
    <n v="741"/>
    <s v="Physical Plant Management Services"/>
    <x v="44"/>
    <s v="GF"/>
    <n v="10"/>
    <x v="0"/>
    <n v="1441550"/>
    <n v="1472020"/>
    <n v="2749623"/>
    <n v="6587463"/>
    <n v="3271308"/>
    <n v="2867257"/>
    <n v="3840173.66"/>
    <n v="8611177"/>
  </r>
  <r>
    <x v="3"/>
    <n v="4"/>
    <n v="194"/>
    <s v="059000"/>
    <s v="Department of General Services"/>
    <s v="No"/>
    <x v="47"/>
    <n v="741"/>
    <s v="Physical Plant Management Services"/>
    <x v="44"/>
    <s v="GF"/>
    <n v="20"/>
    <x v="1"/>
    <n v="1441264.35"/>
    <n v="1397274.29"/>
    <n v="2749155.8"/>
    <n v="5895959.9900000002"/>
    <n v="2421320.5"/>
    <n v="2100468.06"/>
    <n v="3839508.72"/>
    <n v="8611007.2799999993"/>
  </r>
  <r>
    <x v="3"/>
    <n v="4"/>
    <n v="194"/>
    <s v="059000"/>
    <s v="Department of General Services"/>
    <s v="No"/>
    <x v="47"/>
    <n v="741"/>
    <s v="Physical Plant Management Services"/>
    <x v="44"/>
    <s v="GF"/>
    <n v="30"/>
    <x v="2"/>
    <n v="285.64999999999998"/>
    <n v="74745.710000000006"/>
    <n v="467.2"/>
    <n v="691503.01"/>
    <n v="849987.5"/>
    <n v="766788.94"/>
    <n v="664.94"/>
    <n v="169.72"/>
  </r>
  <r>
    <x v="3"/>
    <n v="4"/>
    <n v="194"/>
    <s v="059000"/>
    <s v="Department of General Services"/>
    <s v="No"/>
    <x v="47"/>
    <n v="741"/>
    <s v="Physical Plant Management Services"/>
    <x v="44"/>
    <s v="GF"/>
    <n v="40"/>
    <x v="3"/>
    <n v="0"/>
    <n v="0"/>
    <n v="0"/>
    <n v="0"/>
    <n v="0"/>
    <n v="0"/>
    <n v="0"/>
    <n v="0"/>
  </r>
  <r>
    <x v="3"/>
    <n v="4"/>
    <n v="194"/>
    <s v="059000"/>
    <s v="Department of General Services"/>
    <s v="No"/>
    <x v="47"/>
    <n v="741"/>
    <s v="Physical Plant Management Services"/>
    <x v="44"/>
    <s v="GF"/>
    <n v="50"/>
    <x v="4"/>
    <n v="285.64999999999998"/>
    <n v="74745.710000000006"/>
    <n v="467.2"/>
    <n v="691503.01"/>
    <n v="849987.5"/>
    <n v="766788.94"/>
    <n v="664.94"/>
    <n v="169.72"/>
  </r>
  <r>
    <x v="3"/>
    <n v="4"/>
    <n v="194"/>
    <s v="059000"/>
    <s v="Department of General Services"/>
    <s v="No"/>
    <x v="47"/>
    <n v="799"/>
    <s v="Administrative and Support Services"/>
    <x v="28"/>
    <s v="GF"/>
    <n v="10"/>
    <x v="0"/>
    <n v="5192314"/>
    <n v="5400085"/>
    <n v="4947377"/>
    <n v="6007287"/>
    <n v="6852938"/>
    <n v="21032328"/>
    <n v="8017574"/>
    <n v="8340653"/>
  </r>
  <r>
    <x v="3"/>
    <n v="4"/>
    <n v="194"/>
    <s v="059000"/>
    <s v="Department of General Services"/>
    <s v="No"/>
    <x v="47"/>
    <n v="799"/>
    <s v="Administrative and Support Services"/>
    <x v="28"/>
    <s v="GF"/>
    <n v="20"/>
    <x v="1"/>
    <n v="5191994.6500000004"/>
    <n v="5336272.05"/>
    <n v="4945146.54"/>
    <n v="5623256.6100000003"/>
    <n v="6831934.9299999997"/>
    <n v="21030640.280000001"/>
    <n v="8014594.1200000001"/>
    <n v="8340549.8399999999"/>
  </r>
  <r>
    <x v="3"/>
    <n v="4"/>
    <n v="194"/>
    <s v="059000"/>
    <s v="Department of General Services"/>
    <s v="No"/>
    <x v="47"/>
    <n v="799"/>
    <s v="Administrative and Support Services"/>
    <x v="28"/>
    <s v="GF"/>
    <n v="30"/>
    <x v="2"/>
    <n v="319.35000000000002"/>
    <n v="63812.95"/>
    <n v="2230.46"/>
    <n v="384030.39"/>
    <n v="21003.07"/>
    <n v="1687.72"/>
    <n v="2979.88"/>
    <n v="103.16"/>
  </r>
  <r>
    <x v="3"/>
    <n v="4"/>
    <n v="194"/>
    <s v="059000"/>
    <s v="Department of General Services"/>
    <s v="No"/>
    <x v="47"/>
    <n v="799"/>
    <s v="Administrative and Support Services"/>
    <x v="28"/>
    <s v="GF"/>
    <n v="40"/>
    <x v="3"/>
    <n v="0"/>
    <n v="0"/>
    <n v="0"/>
    <n v="0"/>
    <n v="0"/>
    <n v="0"/>
    <n v="0"/>
    <n v="0"/>
  </r>
  <r>
    <x v="3"/>
    <n v="4"/>
    <n v="194"/>
    <s v="059000"/>
    <s v="Department of General Services"/>
    <s v="No"/>
    <x v="47"/>
    <n v="799"/>
    <s v="Administrative and Support Services"/>
    <x v="28"/>
    <s v="GF"/>
    <n v="50"/>
    <x v="4"/>
    <n v="319.35000000000002"/>
    <n v="63812.95"/>
    <n v="2230.46"/>
    <n v="384030.39"/>
    <n v="21003.07"/>
    <n v="1687.72"/>
    <n v="2979.88"/>
    <n v="103.16"/>
  </r>
  <r>
    <x v="3"/>
    <n v="4"/>
    <n v="129"/>
    <s v="060000"/>
    <s v="Department of Human Resource Management"/>
    <s v="No"/>
    <x v="48"/>
    <n v="704"/>
    <s v="Personnel Management Services"/>
    <x v="18"/>
    <s v="GF"/>
    <n v="10"/>
    <x v="0"/>
    <n v="5583315"/>
    <n v="6045336"/>
    <n v="5185618"/>
    <n v="6713816"/>
    <n v="8734196"/>
    <n v="8317359.1500000004"/>
    <n v="8419686"/>
    <n v="8705949"/>
  </r>
  <r>
    <x v="3"/>
    <n v="4"/>
    <n v="129"/>
    <s v="060000"/>
    <s v="Department of Human Resource Management"/>
    <s v="No"/>
    <x v="48"/>
    <n v="704"/>
    <s v="Personnel Management Services"/>
    <x v="18"/>
    <s v="GF"/>
    <n v="20"/>
    <x v="1"/>
    <n v="5583228.4199999999"/>
    <n v="6041802.9100000001"/>
    <n v="5185618"/>
    <n v="5709246.4000000004"/>
    <n v="8270859.3200000003"/>
    <n v="8304131.0999999996"/>
    <n v="8247206.2199999997"/>
    <n v="8671025.5600000005"/>
  </r>
  <r>
    <x v="3"/>
    <n v="4"/>
    <n v="129"/>
    <s v="060000"/>
    <s v="Department of Human Resource Management"/>
    <s v="No"/>
    <x v="48"/>
    <n v="704"/>
    <s v="Personnel Management Services"/>
    <x v="18"/>
    <s v="GF"/>
    <n v="30"/>
    <x v="2"/>
    <n v="86.58"/>
    <n v="3533.09"/>
    <n v="0"/>
    <n v="1004569.6"/>
    <n v="463336.68"/>
    <n v="13228.05"/>
    <n v="172479.78"/>
    <n v="34923.440000000002"/>
  </r>
  <r>
    <x v="3"/>
    <n v="4"/>
    <n v="129"/>
    <s v="060000"/>
    <s v="Department of Human Resource Management"/>
    <s v="No"/>
    <x v="48"/>
    <n v="704"/>
    <s v="Personnel Management Services"/>
    <x v="18"/>
    <s v="GF"/>
    <n v="40"/>
    <x v="3"/>
    <n v="0"/>
    <n v="0"/>
    <n v="0"/>
    <n v="0"/>
    <n v="0"/>
    <n v="0"/>
    <n v="0"/>
    <n v="0"/>
  </r>
  <r>
    <x v="3"/>
    <n v="4"/>
    <n v="129"/>
    <s v="060000"/>
    <s v="Department of Human Resource Management"/>
    <s v="No"/>
    <x v="48"/>
    <n v="704"/>
    <s v="Personnel Management Services"/>
    <x v="18"/>
    <s v="GF"/>
    <n v="50"/>
    <x v="4"/>
    <n v="86.58"/>
    <n v="3533.09"/>
    <n v="0"/>
    <n v="1004569.6"/>
    <n v="463336.68"/>
    <n v="13228.05"/>
    <n v="172479.78"/>
    <n v="34923.440000000002"/>
  </r>
  <r>
    <x v="3"/>
    <n v="4"/>
    <n v="164"/>
    <s v="061001"/>
    <s v="Virginia Management Fellows Program Administration"/>
    <s v="No"/>
    <x v="49"/>
    <n v="799"/>
    <s v="Administrative and Support Services"/>
    <x v="28"/>
    <s v="GF"/>
    <n v="10"/>
    <x v="0"/>
    <n v="1009103"/>
    <n v="1495454.67"/>
    <n v="1723353.57"/>
    <n v="2329800.2599999998"/>
    <n v="2440521.7799999998"/>
    <n v="2667855.4700000002"/>
    <n v="2760091.01"/>
    <n v="2480042.16"/>
  </r>
  <r>
    <x v="3"/>
    <n v="4"/>
    <n v="164"/>
    <s v="061001"/>
    <s v="Virginia Management Fellows Program Administration"/>
    <s v="No"/>
    <x v="49"/>
    <n v="799"/>
    <s v="Administrative and Support Services"/>
    <x v="28"/>
    <s v="GF"/>
    <n v="20"/>
    <x v="1"/>
    <n v="552168.32999999996"/>
    <n v="938925.1"/>
    <n v="594825.31000000006"/>
    <n v="981127.48"/>
    <n v="978125.31"/>
    <n v="1002315.46"/>
    <n v="1396456.85"/>
    <n v="1299829.17"/>
  </r>
  <r>
    <x v="3"/>
    <n v="4"/>
    <n v="164"/>
    <s v="061001"/>
    <s v="Virginia Management Fellows Program Administration"/>
    <s v="No"/>
    <x v="49"/>
    <n v="799"/>
    <s v="Administrative and Support Services"/>
    <x v="28"/>
    <s v="GF"/>
    <n v="30"/>
    <x v="2"/>
    <n v="456934.67"/>
    <n v="556529.56999999995"/>
    <n v="1128528.26"/>
    <n v="1348672.78"/>
    <n v="1462396.47"/>
    <n v="1665540.01"/>
    <n v="1363634.16"/>
    <n v="1180212.99"/>
  </r>
  <r>
    <x v="3"/>
    <n v="4"/>
    <n v="164"/>
    <s v="061001"/>
    <s v="Virginia Management Fellows Program Administration"/>
    <s v="No"/>
    <x v="49"/>
    <n v="799"/>
    <s v="Administrative and Support Services"/>
    <x v="28"/>
    <s v="GF"/>
    <n v="40"/>
    <x v="3"/>
    <n v="456934.67"/>
    <n v="556529.56999999995"/>
    <n v="1128528.26"/>
    <n v="1348672.78"/>
    <n v="1462396.47"/>
    <n v="1665540.01"/>
    <n v="1363634.16"/>
    <n v="1180212.99"/>
  </r>
  <r>
    <x v="3"/>
    <n v="4"/>
    <n v="164"/>
    <s v="061001"/>
    <s v="Virginia Management Fellows Program Administration"/>
    <s v="No"/>
    <x v="49"/>
    <n v="799"/>
    <s v="Administrative and Support Services"/>
    <x v="28"/>
    <s v="GF"/>
    <n v="50"/>
    <x v="4"/>
    <n v="0"/>
    <n v="0"/>
    <n v="0"/>
    <n v="0"/>
    <n v="0"/>
    <n v="0"/>
    <n v="0"/>
    <n v="0"/>
  </r>
  <r>
    <x v="3"/>
    <n v="4"/>
    <n v="132"/>
    <s v="064000"/>
    <s v="Department of Elections"/>
    <s v="No"/>
    <x v="50"/>
    <n v="723"/>
    <s v="Electoral Services"/>
    <x v="45"/>
    <s v="GF"/>
    <n v="10"/>
    <x v="0"/>
    <n v="13416318"/>
    <n v="18457271.57"/>
    <n v="36627167"/>
    <n v="33909820.170000002"/>
    <n v="40310172"/>
    <n v="43800212.469999999"/>
    <n v="35698054.450000003"/>
    <n v="31304376.420000002"/>
  </r>
  <r>
    <x v="3"/>
    <n v="4"/>
    <n v="132"/>
    <s v="064000"/>
    <s v="Department of Elections"/>
    <s v="No"/>
    <x v="50"/>
    <n v="723"/>
    <s v="Electoral Services"/>
    <x v="45"/>
    <s v="GF"/>
    <n v="20"/>
    <x v="1"/>
    <n v="12796367.43"/>
    <n v="17700331.82"/>
    <n v="17304652.829999998"/>
    <n v="13343361.880000001"/>
    <n v="18158882.41"/>
    <n v="26512214.02"/>
    <n v="22557365.030000001"/>
    <n v="25597620.469999999"/>
  </r>
  <r>
    <x v="3"/>
    <n v="4"/>
    <n v="132"/>
    <s v="064000"/>
    <s v="Department of Elections"/>
    <s v="No"/>
    <x v="50"/>
    <n v="723"/>
    <s v="Electoral Services"/>
    <x v="45"/>
    <s v="GF"/>
    <n v="30"/>
    <x v="2"/>
    <n v="619950.56999999995"/>
    <n v="756939.75"/>
    <n v="19322514.170000002"/>
    <n v="20566458.289999999"/>
    <n v="22151289.59"/>
    <n v="17287998.449999999"/>
    <n v="13140689.42"/>
    <n v="5706755.9500000002"/>
  </r>
  <r>
    <x v="3"/>
    <n v="4"/>
    <n v="132"/>
    <s v="064000"/>
    <s v="Department of Elections"/>
    <s v="No"/>
    <x v="50"/>
    <n v="723"/>
    <s v="Electoral Services"/>
    <x v="45"/>
    <s v="GF"/>
    <n v="40"/>
    <x v="3"/>
    <n v="0"/>
    <n v="0"/>
    <n v="18770766"/>
    <n v="18770766"/>
    <n v="17797392.469999999"/>
    <n v="16735624"/>
    <n v="13140689.42"/>
    <n v="5706755.9500000002"/>
  </r>
  <r>
    <x v="3"/>
    <n v="4"/>
    <n v="132"/>
    <s v="064000"/>
    <s v="Department of Elections"/>
    <s v="No"/>
    <x v="50"/>
    <n v="723"/>
    <s v="Electoral Services"/>
    <x v="45"/>
    <s v="GF"/>
    <n v="50"/>
    <x v="4"/>
    <n v="619950.56999999995"/>
    <n v="756939.75"/>
    <n v="551748.17000000004"/>
    <n v="1795692.29"/>
    <n v="4353897.12"/>
    <n v="552374.44999999995"/>
    <n v="0"/>
    <n v="0"/>
  </r>
  <r>
    <x v="3"/>
    <n v="4"/>
    <n v="132"/>
    <s v="064000"/>
    <s v="Department of Elections"/>
    <s v="No"/>
    <x v="50"/>
    <n v="728"/>
    <s v="Financial Assistance to Localities - General"/>
    <x v="46"/>
    <s v="GF"/>
    <n v="10"/>
    <x v="0"/>
    <n v="0"/>
    <n v="0"/>
    <n v="2000000"/>
    <n v="241799.14"/>
    <n v="0"/>
    <n v="0"/>
    <n v="0"/>
    <n v="5000000"/>
  </r>
  <r>
    <x v="3"/>
    <n v="4"/>
    <n v="132"/>
    <s v="064000"/>
    <s v="Department of Elections"/>
    <s v="No"/>
    <x v="50"/>
    <n v="728"/>
    <s v="Financial Assistance to Localities - General"/>
    <x v="46"/>
    <s v="GF"/>
    <n v="20"/>
    <x v="1"/>
    <n v="0"/>
    <n v="0"/>
    <n v="658200.86"/>
    <n v="232696.01"/>
    <n v="0"/>
    <n v="0"/>
    <n v="0"/>
    <n v="4999738.83"/>
  </r>
  <r>
    <x v="3"/>
    <n v="4"/>
    <n v="132"/>
    <s v="064000"/>
    <s v="Department of Elections"/>
    <s v="No"/>
    <x v="50"/>
    <n v="728"/>
    <s v="Financial Assistance to Localities - General"/>
    <x v="46"/>
    <s v="GF"/>
    <n v="30"/>
    <x v="2"/>
    <n v="0"/>
    <n v="0"/>
    <n v="1341799.1399999999"/>
    <n v="9103.1299999999992"/>
    <n v="0"/>
    <n v="0"/>
    <n v="0"/>
    <n v="261.17"/>
  </r>
  <r>
    <x v="3"/>
    <n v="4"/>
    <n v="132"/>
    <s v="064000"/>
    <s v="Department of Elections"/>
    <s v="No"/>
    <x v="50"/>
    <n v="728"/>
    <s v="Financial Assistance to Localities - General"/>
    <x v="46"/>
    <s v="GF"/>
    <n v="40"/>
    <x v="3"/>
    <n v="0"/>
    <n v="0"/>
    <n v="1341799.1399999999"/>
    <n v="0"/>
    <n v="0"/>
    <n v="0"/>
    <n v="0"/>
    <n v="0"/>
  </r>
  <r>
    <x v="3"/>
    <n v="4"/>
    <n v="132"/>
    <s v="064000"/>
    <s v="Department of Elections"/>
    <s v="No"/>
    <x v="50"/>
    <n v="728"/>
    <s v="Financial Assistance to Localities - General"/>
    <x v="46"/>
    <s v="GF"/>
    <n v="50"/>
    <x v="4"/>
    <n v="0"/>
    <n v="0"/>
    <n v="0"/>
    <n v="9103.1299999999992"/>
    <n v="0"/>
    <n v="0"/>
    <n v="0"/>
    <n v="261.17"/>
  </r>
  <r>
    <x v="3"/>
    <n v="4"/>
    <n v="132"/>
    <s v="064000"/>
    <s v="Department of Elections"/>
    <s v="No"/>
    <x v="50"/>
    <n v="780"/>
    <s v="Financial Assistance for Electoral Services"/>
    <x v="47"/>
    <s v="GF"/>
    <n v="10"/>
    <x v="0"/>
    <n v="5957836"/>
    <n v="6481013"/>
    <n v="6275378"/>
    <n v="10157879"/>
    <n v="10545616"/>
    <n v="11237305"/>
    <n v="11658452"/>
    <n v="12177556"/>
  </r>
  <r>
    <x v="3"/>
    <n v="4"/>
    <n v="132"/>
    <s v="064000"/>
    <s v="Department of Elections"/>
    <s v="No"/>
    <x v="50"/>
    <n v="780"/>
    <s v="Financial Assistance for Electoral Services"/>
    <x v="47"/>
    <s v="GF"/>
    <n v="20"/>
    <x v="1"/>
    <n v="5735403.29"/>
    <n v="6470766.1600000001"/>
    <n v="6189599.4000000004"/>
    <n v="10144357.58"/>
    <n v="10540400.369999999"/>
    <n v="11235637.810000001"/>
    <n v="11657496"/>
    <n v="12140972"/>
  </r>
  <r>
    <x v="3"/>
    <n v="4"/>
    <n v="132"/>
    <s v="064000"/>
    <s v="Department of Elections"/>
    <s v="No"/>
    <x v="50"/>
    <n v="780"/>
    <s v="Financial Assistance for Electoral Services"/>
    <x v="47"/>
    <s v="GF"/>
    <n v="30"/>
    <x v="2"/>
    <n v="222432.71"/>
    <n v="10246.84"/>
    <n v="85778.6"/>
    <n v="13521.42"/>
    <n v="5215.63"/>
    <n v="1667.19"/>
    <n v="956"/>
    <n v="36584"/>
  </r>
  <r>
    <x v="3"/>
    <n v="4"/>
    <n v="132"/>
    <s v="064000"/>
    <s v="Department of Elections"/>
    <s v="No"/>
    <x v="50"/>
    <n v="780"/>
    <s v="Financial Assistance for Electoral Services"/>
    <x v="47"/>
    <s v="GF"/>
    <n v="40"/>
    <x v="3"/>
    <n v="0"/>
    <n v="0"/>
    <n v="0"/>
    <n v="0"/>
    <n v="0"/>
    <n v="0"/>
    <n v="0"/>
    <n v="0"/>
  </r>
  <r>
    <x v="3"/>
    <n v="4"/>
    <n v="132"/>
    <s v="064000"/>
    <s v="Department of Elections"/>
    <s v="No"/>
    <x v="50"/>
    <n v="780"/>
    <s v="Financial Assistance for Electoral Services"/>
    <x v="47"/>
    <s v="GF"/>
    <n v="50"/>
    <x v="4"/>
    <n v="222432.71"/>
    <n v="10246.84"/>
    <n v="85778.6"/>
    <n v="13521.42"/>
    <n v="5215.63"/>
    <n v="1667.19"/>
    <n v="956"/>
    <n v="36584"/>
  </r>
  <r>
    <x v="3"/>
    <n v="4"/>
    <n v="136"/>
    <s v="174000"/>
    <s v="Virginia Information Technologies Agency"/>
    <s v="No"/>
    <x v="51"/>
    <n v="828"/>
    <s v="Information Technology Planning and Quality Control"/>
    <x v="48"/>
    <s v="GF"/>
    <n v="10"/>
    <x v="0"/>
    <n v="0"/>
    <n v="0"/>
    <n v="0"/>
    <n v="0"/>
    <n v="0"/>
    <n v="0"/>
    <n v="0"/>
    <m/>
  </r>
  <r>
    <x v="3"/>
    <n v="4"/>
    <n v="136"/>
    <s v="174000"/>
    <s v="Virginia Information Technologies Agency"/>
    <s v="No"/>
    <x v="51"/>
    <n v="828"/>
    <s v="Information Technology Planning and Quality Control"/>
    <x v="48"/>
    <s v="GF"/>
    <n v="20"/>
    <x v="1"/>
    <n v="0"/>
    <n v="0"/>
    <n v="0"/>
    <n v="0"/>
    <n v="0"/>
    <n v="0"/>
    <n v="0"/>
    <m/>
  </r>
  <r>
    <x v="3"/>
    <n v="4"/>
    <n v="136"/>
    <s v="174000"/>
    <s v="Virginia Information Technologies Agency"/>
    <s v="No"/>
    <x v="51"/>
    <n v="828"/>
    <s v="Information Technology Planning and Quality Control"/>
    <x v="48"/>
    <s v="GF"/>
    <n v="30"/>
    <x v="2"/>
    <n v="0"/>
    <n v="0"/>
    <n v="0"/>
    <n v="0"/>
    <n v="0"/>
    <n v="0"/>
    <n v="0"/>
    <m/>
  </r>
  <r>
    <x v="3"/>
    <n v="4"/>
    <n v="136"/>
    <s v="174000"/>
    <s v="Virginia Information Technologies Agency"/>
    <s v="No"/>
    <x v="51"/>
    <n v="828"/>
    <s v="Information Technology Planning and Quality Control"/>
    <x v="48"/>
    <s v="GF"/>
    <n v="40"/>
    <x v="3"/>
    <n v="0"/>
    <n v="0"/>
    <n v="0"/>
    <n v="0"/>
    <n v="0"/>
    <n v="0"/>
    <n v="0"/>
    <m/>
  </r>
  <r>
    <x v="3"/>
    <n v="4"/>
    <n v="136"/>
    <s v="174000"/>
    <s v="Virginia Information Technologies Agency"/>
    <s v="No"/>
    <x v="51"/>
    <n v="828"/>
    <s v="Information Technology Planning and Quality Control"/>
    <x v="48"/>
    <s v="GF"/>
    <n v="50"/>
    <x v="4"/>
    <n v="0"/>
    <n v="0"/>
    <n v="0"/>
    <n v="0"/>
    <n v="0"/>
    <n v="0"/>
    <n v="0"/>
    <m/>
  </r>
  <r>
    <x v="3"/>
    <n v="4"/>
    <n v="136"/>
    <s v="174000"/>
    <s v="Virginia Information Technologies Agency"/>
    <s v="No"/>
    <x v="51"/>
    <n v="829"/>
    <s v="Information Technology Security Oversight"/>
    <x v="49"/>
    <s v="GF"/>
    <n v="10"/>
    <x v="0"/>
    <n v="424419"/>
    <n v="429443"/>
    <n v="279183"/>
    <n v="290775"/>
    <n v="8802184"/>
    <n v="5289912.49"/>
    <n v="2990193.04"/>
    <n v="1881855"/>
  </r>
  <r>
    <x v="3"/>
    <n v="4"/>
    <n v="136"/>
    <s v="174000"/>
    <s v="Virginia Information Technologies Agency"/>
    <s v="No"/>
    <x v="51"/>
    <n v="829"/>
    <s v="Information Technology Security Oversight"/>
    <x v="49"/>
    <s v="GF"/>
    <n v="20"/>
    <x v="1"/>
    <n v="406789.2"/>
    <n v="397033.8"/>
    <n v="276993.38"/>
    <n v="290775"/>
    <n v="7759495.5"/>
    <n v="2625104.4500000002"/>
    <n v="1330634.7"/>
    <n v="1485060.82"/>
  </r>
  <r>
    <x v="3"/>
    <n v="4"/>
    <n v="136"/>
    <s v="174000"/>
    <s v="Virginia Information Technologies Agency"/>
    <s v="No"/>
    <x v="51"/>
    <n v="829"/>
    <s v="Information Technology Security Oversight"/>
    <x v="49"/>
    <s v="GF"/>
    <n v="30"/>
    <x v="2"/>
    <n v="17629.8"/>
    <n v="32409.200000000001"/>
    <n v="2189.62"/>
    <n v="0"/>
    <n v="1042688.5"/>
    <n v="2664808.04"/>
    <n v="1659558.34"/>
    <n v="396794.18"/>
  </r>
  <r>
    <x v="3"/>
    <n v="4"/>
    <n v="136"/>
    <s v="174000"/>
    <s v="Virginia Information Technologies Agency"/>
    <s v="No"/>
    <x v="51"/>
    <n v="829"/>
    <s v="Information Technology Security Oversight"/>
    <x v="49"/>
    <s v="GF"/>
    <n v="40"/>
    <x v="3"/>
    <n v="0"/>
    <n v="0"/>
    <n v="0"/>
    <n v="0"/>
    <n v="973684.49"/>
    <n v="0"/>
    <n v="0"/>
    <n v="0"/>
  </r>
  <r>
    <x v="3"/>
    <n v="4"/>
    <n v="136"/>
    <s v="174000"/>
    <s v="Virginia Information Technologies Agency"/>
    <s v="No"/>
    <x v="51"/>
    <n v="829"/>
    <s v="Information Technology Security Oversight"/>
    <x v="49"/>
    <s v="GF"/>
    <n v="50"/>
    <x v="4"/>
    <n v="17629.8"/>
    <n v="32409.200000000001"/>
    <n v="2189.62"/>
    <n v="0"/>
    <n v="69004.009999999995"/>
    <n v="2664808.04"/>
    <n v="1659558.34"/>
    <n v="396794.18"/>
  </r>
  <r>
    <x v="3"/>
    <n v="4"/>
    <n v="136"/>
    <s v="174000"/>
    <s v="Virginia Information Technologies Agency"/>
    <s v="No"/>
    <x v="51"/>
    <n v="899"/>
    <s v="Administrative and Support Services"/>
    <x v="50"/>
    <s v="GF"/>
    <n v="10"/>
    <x v="0"/>
    <n v="0"/>
    <n v="0"/>
    <n v="0"/>
    <n v="962783.7"/>
    <n v="4921400"/>
    <n v="7417393.8799999999"/>
    <n v="10728289.539999999"/>
    <n v="9589145"/>
  </r>
  <r>
    <x v="3"/>
    <n v="4"/>
    <n v="136"/>
    <s v="174000"/>
    <s v="Virginia Information Technologies Agency"/>
    <s v="No"/>
    <x v="51"/>
    <n v="899"/>
    <s v="Administrative and Support Services"/>
    <x v="50"/>
    <s v="GF"/>
    <n v="20"/>
    <x v="1"/>
    <n v="0"/>
    <n v="0"/>
    <n v="0"/>
    <n v="888113.89"/>
    <n v="4006.12"/>
    <n v="0"/>
    <n v="3213873.7"/>
    <n v="6312698.3600000003"/>
  </r>
  <r>
    <x v="3"/>
    <n v="4"/>
    <n v="136"/>
    <s v="174000"/>
    <s v="Virginia Information Technologies Agency"/>
    <s v="No"/>
    <x v="51"/>
    <n v="899"/>
    <s v="Administrative and Support Services"/>
    <x v="50"/>
    <s v="GF"/>
    <n v="30"/>
    <x v="2"/>
    <n v="0"/>
    <n v="0"/>
    <n v="0"/>
    <n v="74669.81"/>
    <n v="4917393.88"/>
    <n v="7417393.8799999999"/>
    <n v="7514415.8399999999"/>
    <n v="3276446.64"/>
  </r>
  <r>
    <x v="3"/>
    <n v="4"/>
    <n v="136"/>
    <s v="174000"/>
    <s v="Virginia Information Technologies Agency"/>
    <s v="No"/>
    <x v="51"/>
    <n v="899"/>
    <s v="Administrative and Support Services"/>
    <x v="50"/>
    <s v="GF"/>
    <n v="40"/>
    <x v="3"/>
    <n v="0"/>
    <n v="0"/>
    <n v="0"/>
    <n v="0"/>
    <n v="4917393.88"/>
    <n v="7417393.8799999999"/>
    <n v="7053195"/>
    <n v="1814447"/>
  </r>
  <r>
    <x v="3"/>
    <n v="4"/>
    <n v="136"/>
    <s v="174000"/>
    <s v="Virginia Information Technologies Agency"/>
    <s v="No"/>
    <x v="51"/>
    <n v="899"/>
    <s v="Administrative and Support Services"/>
    <x v="50"/>
    <s v="GF"/>
    <n v="50"/>
    <x v="4"/>
    <n v="0"/>
    <n v="0"/>
    <n v="0"/>
    <n v="74669.81"/>
    <n v="0"/>
    <n v="0"/>
    <n v="461220.84"/>
    <n v="1461999.6400000001"/>
  </r>
  <r>
    <x v="4"/>
    <n v="5"/>
    <n v="193"/>
    <s v="065000"/>
    <s v="Secretary of Agriculture and Forestry"/>
    <s v="No"/>
    <x v="52"/>
    <n v="799"/>
    <s v="Administrative and Support Services"/>
    <x v="28"/>
    <s v="GF"/>
    <n v="10"/>
    <x v="0"/>
    <n v="510552"/>
    <n v="516004.27"/>
    <n v="523213"/>
    <n v="670264.43999999994"/>
    <n v="590022.06000000006"/>
    <n v="631625.6"/>
    <n v="718432.38"/>
    <n v="775335.95"/>
  </r>
  <r>
    <x v="4"/>
    <n v="5"/>
    <n v="193"/>
    <s v="065000"/>
    <s v="Secretary of Agriculture and Forestry"/>
    <s v="No"/>
    <x v="52"/>
    <n v="799"/>
    <s v="Administrative and Support Services"/>
    <x v="28"/>
    <s v="GF"/>
    <n v="20"/>
    <x v="1"/>
    <n v="510343.73"/>
    <n v="515306.61"/>
    <n v="465831.29"/>
    <n v="520939.38"/>
    <n v="553105.46"/>
    <n v="628994.22"/>
    <n v="632086.92000000004"/>
    <n v="655040.67000000004"/>
  </r>
  <r>
    <x v="4"/>
    <n v="5"/>
    <n v="193"/>
    <s v="065000"/>
    <s v="Secretary of Agriculture and Forestry"/>
    <s v="No"/>
    <x v="52"/>
    <n v="799"/>
    <s v="Administrative and Support Services"/>
    <x v="28"/>
    <s v="GF"/>
    <n v="30"/>
    <x v="2"/>
    <n v="208.27"/>
    <n v="697.66"/>
    <n v="57381.71"/>
    <n v="149325.06"/>
    <n v="36916.6"/>
    <n v="2631.38"/>
    <n v="86345.46"/>
    <n v="120295.28"/>
  </r>
  <r>
    <x v="4"/>
    <n v="5"/>
    <n v="193"/>
    <s v="065000"/>
    <s v="Secretary of Agriculture and Forestry"/>
    <s v="No"/>
    <x v="52"/>
    <n v="799"/>
    <s v="Administrative and Support Services"/>
    <x v="28"/>
    <s v="GF"/>
    <n v="40"/>
    <x v="3"/>
    <n v="0"/>
    <n v="0"/>
    <n v="0"/>
    <n v="0"/>
    <n v="0"/>
    <n v="0"/>
    <n v="0"/>
    <n v="0"/>
  </r>
  <r>
    <x v="4"/>
    <n v="5"/>
    <n v="193"/>
    <s v="065000"/>
    <s v="Secretary of Agriculture and Forestry"/>
    <s v="No"/>
    <x v="52"/>
    <n v="799"/>
    <s v="Administrative and Support Services"/>
    <x v="28"/>
    <s v="GF"/>
    <n v="50"/>
    <x v="4"/>
    <n v="208.27"/>
    <n v="697.66"/>
    <n v="57381.71"/>
    <n v="149325.06"/>
    <n v="36916.6"/>
    <n v="2631.38"/>
    <n v="86345.46"/>
    <n v="120295.28"/>
  </r>
  <r>
    <x v="4"/>
    <n v="5"/>
    <n v="301"/>
    <s v="066000"/>
    <s v="Department of Agriculture and Consumer Services"/>
    <s v="No"/>
    <x v="53"/>
    <n v="457"/>
    <s v="Nutritional Services"/>
    <x v="51"/>
    <s v="GF"/>
    <n v="10"/>
    <x v="0"/>
    <n v="306295"/>
    <n v="315551"/>
    <n v="310158"/>
    <n v="329910"/>
    <n v="329910"/>
    <n v="329910"/>
    <n v="390995"/>
    <n v="376772"/>
  </r>
  <r>
    <x v="4"/>
    <n v="5"/>
    <n v="301"/>
    <s v="066000"/>
    <s v="Department of Agriculture and Consumer Services"/>
    <s v="No"/>
    <x v="53"/>
    <n v="457"/>
    <s v="Nutritional Services"/>
    <x v="51"/>
    <s v="GF"/>
    <n v="20"/>
    <x v="1"/>
    <n v="306295"/>
    <n v="315551"/>
    <n v="310158"/>
    <n v="329910"/>
    <n v="329910"/>
    <n v="329910"/>
    <n v="390659.38"/>
    <n v="376772"/>
  </r>
  <r>
    <x v="4"/>
    <n v="5"/>
    <n v="301"/>
    <s v="066000"/>
    <s v="Department of Agriculture and Consumer Services"/>
    <s v="No"/>
    <x v="53"/>
    <n v="457"/>
    <s v="Nutritional Services"/>
    <x v="51"/>
    <s v="GF"/>
    <n v="30"/>
    <x v="2"/>
    <n v="0"/>
    <n v="0"/>
    <n v="0"/>
    <n v="0"/>
    <n v="0"/>
    <n v="0"/>
    <n v="335.62"/>
    <n v="0"/>
  </r>
  <r>
    <x v="4"/>
    <n v="5"/>
    <n v="301"/>
    <s v="066000"/>
    <s v="Department of Agriculture and Consumer Services"/>
    <s v="No"/>
    <x v="53"/>
    <n v="457"/>
    <s v="Nutritional Services"/>
    <x v="51"/>
    <s v="GF"/>
    <n v="40"/>
    <x v="3"/>
    <n v="0"/>
    <n v="0"/>
    <n v="0"/>
    <n v="0"/>
    <n v="0"/>
    <n v="0"/>
    <n v="0"/>
    <n v="0"/>
  </r>
  <r>
    <x v="4"/>
    <n v="5"/>
    <n v="301"/>
    <s v="066000"/>
    <s v="Department of Agriculture and Consumer Services"/>
    <s v="No"/>
    <x v="53"/>
    <n v="457"/>
    <s v="Nutritional Services"/>
    <x v="51"/>
    <s v="GF"/>
    <n v="50"/>
    <x v="4"/>
    <n v="0"/>
    <n v="0"/>
    <n v="0"/>
    <n v="0"/>
    <n v="0"/>
    <n v="0"/>
    <n v="335.62"/>
    <n v="0"/>
  </r>
  <r>
    <x v="4"/>
    <n v="5"/>
    <n v="301"/>
    <s v="066000"/>
    <s v="Department of Agriculture and Consumer Services"/>
    <s v="No"/>
    <x v="53"/>
    <n v="531"/>
    <s v="Animal and Poultry Disease Control"/>
    <x v="52"/>
    <s v="GF"/>
    <n v="10"/>
    <x v="0"/>
    <n v="4981319"/>
    <n v="5262568"/>
    <n v="5071569"/>
    <n v="5704121"/>
    <n v="5963306"/>
    <n v="5963306"/>
    <n v="6519817"/>
    <n v="6960667"/>
  </r>
  <r>
    <x v="4"/>
    <n v="5"/>
    <n v="301"/>
    <s v="066000"/>
    <s v="Department of Agriculture and Consumer Services"/>
    <s v="No"/>
    <x v="53"/>
    <n v="531"/>
    <s v="Animal and Poultry Disease Control"/>
    <x v="52"/>
    <s v="GF"/>
    <n v="20"/>
    <x v="1"/>
    <n v="4981319"/>
    <n v="5262568"/>
    <n v="5071569"/>
    <n v="5704120.5700000003"/>
    <n v="5963295.5"/>
    <n v="5963306"/>
    <n v="6509737.6399999997"/>
    <n v="6960667"/>
  </r>
  <r>
    <x v="4"/>
    <n v="5"/>
    <n v="301"/>
    <s v="066000"/>
    <s v="Department of Agriculture and Consumer Services"/>
    <s v="No"/>
    <x v="53"/>
    <n v="531"/>
    <s v="Animal and Poultry Disease Control"/>
    <x v="52"/>
    <s v="GF"/>
    <n v="30"/>
    <x v="2"/>
    <n v="0"/>
    <n v="0"/>
    <n v="0"/>
    <n v="0.43"/>
    <n v="10.5"/>
    <n v="0"/>
    <n v="10079.36"/>
    <n v="0"/>
  </r>
  <r>
    <x v="4"/>
    <n v="5"/>
    <n v="301"/>
    <s v="066000"/>
    <s v="Department of Agriculture and Consumer Services"/>
    <s v="No"/>
    <x v="53"/>
    <n v="531"/>
    <s v="Animal and Poultry Disease Control"/>
    <x v="52"/>
    <s v="GF"/>
    <n v="40"/>
    <x v="3"/>
    <n v="0"/>
    <n v="0"/>
    <n v="0"/>
    <n v="0"/>
    <n v="0"/>
    <n v="0"/>
    <n v="0"/>
    <n v="0"/>
  </r>
  <r>
    <x v="4"/>
    <n v="5"/>
    <n v="301"/>
    <s v="066000"/>
    <s v="Department of Agriculture and Consumer Services"/>
    <s v="No"/>
    <x v="53"/>
    <n v="531"/>
    <s v="Animal and Poultry Disease Control"/>
    <x v="52"/>
    <s v="GF"/>
    <n v="50"/>
    <x v="4"/>
    <n v="0"/>
    <n v="0"/>
    <n v="0"/>
    <n v="0.43"/>
    <n v="10.5"/>
    <n v="0"/>
    <n v="10079.36"/>
    <n v="0"/>
  </r>
  <r>
    <x v="4"/>
    <n v="5"/>
    <n v="301"/>
    <s v="066000"/>
    <s v="Department of Agriculture and Consumer Services"/>
    <s v="No"/>
    <x v="53"/>
    <n v="532"/>
    <s v="Agricultural Industry Marketing, Development, Promotion, and Improvement"/>
    <x v="53"/>
    <s v="GF"/>
    <n v="10"/>
    <x v="0"/>
    <n v="5361948"/>
    <n v="5723668"/>
    <n v="5027573"/>
    <n v="6640040"/>
    <n v="6970040"/>
    <n v="7707505.3799999999"/>
    <n v="7635015"/>
    <n v="7091251"/>
  </r>
  <r>
    <x v="4"/>
    <n v="5"/>
    <n v="301"/>
    <s v="066000"/>
    <s v="Department of Agriculture and Consumer Services"/>
    <s v="No"/>
    <x v="53"/>
    <n v="532"/>
    <s v="Agricultural Industry Marketing, Development, Promotion, and Improvement"/>
    <x v="53"/>
    <s v="GF"/>
    <n v="20"/>
    <x v="1"/>
    <n v="5361948"/>
    <n v="5423668"/>
    <n v="4777573"/>
    <n v="6317790.2999999998"/>
    <n v="6468384.8899999997"/>
    <n v="7428073.7699999996"/>
    <n v="7628938.4299999997"/>
    <n v="7090926.8499999996"/>
  </r>
  <r>
    <x v="4"/>
    <n v="5"/>
    <n v="301"/>
    <s v="066000"/>
    <s v="Department of Agriculture and Consumer Services"/>
    <s v="No"/>
    <x v="53"/>
    <n v="532"/>
    <s v="Agricultural Industry Marketing, Development, Promotion, and Improvement"/>
    <x v="53"/>
    <s v="GF"/>
    <n v="30"/>
    <x v="2"/>
    <n v="0"/>
    <n v="300000"/>
    <n v="250000"/>
    <n v="322249.7"/>
    <n v="501655.11"/>
    <n v="279431.61"/>
    <n v="6076.57"/>
    <n v="324.14999999999998"/>
  </r>
  <r>
    <x v="4"/>
    <n v="5"/>
    <n v="301"/>
    <s v="066000"/>
    <s v="Department of Agriculture and Consumer Services"/>
    <s v="No"/>
    <x v="53"/>
    <n v="532"/>
    <s v="Agricultural Industry Marketing, Development, Promotion, and Improvement"/>
    <x v="53"/>
    <s v="GF"/>
    <n v="40"/>
    <x v="3"/>
    <n v="0"/>
    <n v="0"/>
    <n v="0"/>
    <n v="0"/>
    <n v="0"/>
    <n v="0"/>
    <n v="0"/>
    <n v="0"/>
  </r>
  <r>
    <x v="4"/>
    <n v="5"/>
    <n v="301"/>
    <s v="066000"/>
    <s v="Department of Agriculture and Consumer Services"/>
    <s v="No"/>
    <x v="53"/>
    <n v="532"/>
    <s v="Agricultural Industry Marketing, Development, Promotion, and Improvement"/>
    <x v="53"/>
    <s v="GF"/>
    <n v="50"/>
    <x v="4"/>
    <n v="0"/>
    <n v="300000"/>
    <n v="250000"/>
    <n v="322249.7"/>
    <n v="501655.11"/>
    <n v="279431.61"/>
    <n v="6076.57"/>
    <n v="324.14999999999998"/>
  </r>
  <r>
    <x v="4"/>
    <n v="5"/>
    <n v="301"/>
    <s v="066000"/>
    <s v="Department of Agriculture and Consumer Services"/>
    <s v="No"/>
    <x v="53"/>
    <n v="534"/>
    <s v="Economic Development Services"/>
    <x v="9"/>
    <s v="GF"/>
    <n v="10"/>
    <x v="0"/>
    <n v="163894"/>
    <n v="217372"/>
    <n v="208329"/>
    <n v="186607"/>
    <n v="338820"/>
    <n v="488820"/>
    <n v="723491"/>
    <n v="352698"/>
  </r>
  <r>
    <x v="4"/>
    <n v="5"/>
    <n v="301"/>
    <s v="066000"/>
    <s v="Department of Agriculture and Consumer Services"/>
    <s v="No"/>
    <x v="53"/>
    <n v="534"/>
    <s v="Economic Development Services"/>
    <x v="9"/>
    <s v="GF"/>
    <n v="20"/>
    <x v="1"/>
    <n v="163894"/>
    <n v="217372"/>
    <n v="208329"/>
    <n v="186607"/>
    <n v="338820"/>
    <n v="377974.94"/>
    <n v="723475.45"/>
    <n v="352567.81"/>
  </r>
  <r>
    <x v="4"/>
    <n v="5"/>
    <n v="301"/>
    <s v="066000"/>
    <s v="Department of Agriculture and Consumer Services"/>
    <s v="No"/>
    <x v="53"/>
    <n v="534"/>
    <s v="Economic Development Services"/>
    <x v="9"/>
    <s v="GF"/>
    <n v="30"/>
    <x v="2"/>
    <n v="0"/>
    <n v="0"/>
    <n v="0"/>
    <n v="0"/>
    <n v="0"/>
    <n v="110845.06"/>
    <n v="15.55"/>
    <n v="130.19"/>
  </r>
  <r>
    <x v="4"/>
    <n v="5"/>
    <n v="301"/>
    <s v="066000"/>
    <s v="Department of Agriculture and Consumer Services"/>
    <s v="No"/>
    <x v="53"/>
    <n v="534"/>
    <s v="Economic Development Services"/>
    <x v="9"/>
    <s v="GF"/>
    <n v="40"/>
    <x v="3"/>
    <n v="0"/>
    <n v="0"/>
    <n v="0"/>
    <n v="0"/>
    <n v="0"/>
    <n v="0"/>
    <n v="0"/>
    <n v="0"/>
  </r>
  <r>
    <x v="4"/>
    <n v="5"/>
    <n v="301"/>
    <s v="066000"/>
    <s v="Department of Agriculture and Consumer Services"/>
    <s v="No"/>
    <x v="53"/>
    <n v="534"/>
    <s v="Economic Development Services"/>
    <x v="9"/>
    <s v="GF"/>
    <n v="50"/>
    <x v="4"/>
    <n v="0"/>
    <n v="0"/>
    <n v="0"/>
    <n v="0"/>
    <n v="0"/>
    <n v="110845.06"/>
    <n v="15.55"/>
    <n v="130.19"/>
  </r>
  <r>
    <x v="4"/>
    <n v="5"/>
    <n v="301"/>
    <s v="066000"/>
    <s v="Department of Agriculture and Consumer Services"/>
    <s v="No"/>
    <x v="53"/>
    <n v="535"/>
    <s v="Plant Pest and Disease Control"/>
    <x v="54"/>
    <s v="GF"/>
    <n v="10"/>
    <x v="0"/>
    <n v="1995235"/>
    <n v="1938566"/>
    <n v="2092287"/>
    <n v="2292345"/>
    <n v="2592345"/>
    <n v="2647266.7000000002"/>
    <n v="3070377"/>
    <n v="3572389"/>
  </r>
  <r>
    <x v="4"/>
    <n v="5"/>
    <n v="301"/>
    <s v="066000"/>
    <s v="Department of Agriculture and Consumer Services"/>
    <s v="No"/>
    <x v="53"/>
    <n v="535"/>
    <s v="Plant Pest and Disease Control"/>
    <x v="54"/>
    <s v="GF"/>
    <n v="20"/>
    <x v="1"/>
    <n v="1995235"/>
    <n v="1938566"/>
    <n v="2092287"/>
    <n v="2292345"/>
    <n v="2512423.2999999998"/>
    <n v="2647266.7000000002"/>
    <n v="3070133.55"/>
    <n v="3567283.35"/>
  </r>
  <r>
    <x v="4"/>
    <n v="5"/>
    <n v="301"/>
    <s v="066000"/>
    <s v="Department of Agriculture and Consumer Services"/>
    <s v="No"/>
    <x v="53"/>
    <n v="535"/>
    <s v="Plant Pest and Disease Control"/>
    <x v="54"/>
    <s v="GF"/>
    <n v="30"/>
    <x v="2"/>
    <n v="0"/>
    <n v="0"/>
    <n v="0"/>
    <n v="0"/>
    <n v="79921.7"/>
    <n v="0"/>
    <n v="243.45"/>
    <n v="5105.6499999999996"/>
  </r>
  <r>
    <x v="4"/>
    <n v="5"/>
    <n v="301"/>
    <s v="066000"/>
    <s v="Department of Agriculture and Consumer Services"/>
    <s v="No"/>
    <x v="53"/>
    <n v="535"/>
    <s v="Plant Pest and Disease Control"/>
    <x v="54"/>
    <s v="GF"/>
    <n v="40"/>
    <x v="3"/>
    <n v="0"/>
    <n v="0"/>
    <n v="0"/>
    <n v="0"/>
    <n v="0"/>
    <n v="0"/>
    <n v="0"/>
    <n v="0"/>
  </r>
  <r>
    <x v="4"/>
    <n v="5"/>
    <n v="301"/>
    <s v="066000"/>
    <s v="Department of Agriculture and Consumer Services"/>
    <s v="No"/>
    <x v="53"/>
    <n v="535"/>
    <s v="Plant Pest and Disease Control"/>
    <x v="54"/>
    <s v="GF"/>
    <n v="50"/>
    <x v="4"/>
    <n v="0"/>
    <n v="0"/>
    <n v="0"/>
    <n v="0"/>
    <n v="79921.7"/>
    <n v="0"/>
    <n v="243.45"/>
    <n v="5105.6499999999996"/>
  </r>
  <r>
    <x v="4"/>
    <n v="5"/>
    <n v="301"/>
    <s v="066000"/>
    <s v="Department of Agriculture and Consumer Services"/>
    <s v="No"/>
    <x v="53"/>
    <n v="541"/>
    <s v="Agriculture and Food Homeland Security"/>
    <x v="55"/>
    <s v="GF"/>
    <n v="10"/>
    <x v="0"/>
    <n v="80288"/>
    <n v="155116"/>
    <n v="10515"/>
    <n v="39021"/>
    <n v="29021"/>
    <n v="32021"/>
    <n v="52705"/>
    <n v="182705"/>
  </r>
  <r>
    <x v="4"/>
    <n v="5"/>
    <n v="301"/>
    <s v="066000"/>
    <s v="Department of Agriculture and Consumer Services"/>
    <s v="No"/>
    <x v="53"/>
    <n v="541"/>
    <s v="Agriculture and Food Homeland Security"/>
    <x v="55"/>
    <s v="GF"/>
    <n v="20"/>
    <x v="1"/>
    <n v="80288"/>
    <n v="155116"/>
    <n v="10515"/>
    <n v="39021"/>
    <n v="26773.4"/>
    <n v="32021"/>
    <n v="52705"/>
    <n v="182705"/>
  </r>
  <r>
    <x v="4"/>
    <n v="5"/>
    <n v="301"/>
    <s v="066000"/>
    <s v="Department of Agriculture and Consumer Services"/>
    <s v="No"/>
    <x v="53"/>
    <n v="541"/>
    <s v="Agriculture and Food Homeland Security"/>
    <x v="55"/>
    <s v="GF"/>
    <n v="30"/>
    <x v="2"/>
    <n v="0"/>
    <n v="0"/>
    <n v="0"/>
    <n v="0"/>
    <n v="2247.6"/>
    <n v="0"/>
    <n v="0"/>
    <n v="0"/>
  </r>
  <r>
    <x v="4"/>
    <n v="5"/>
    <n v="301"/>
    <s v="066000"/>
    <s v="Department of Agriculture and Consumer Services"/>
    <s v="No"/>
    <x v="53"/>
    <n v="541"/>
    <s v="Agriculture and Food Homeland Security"/>
    <x v="55"/>
    <s v="GF"/>
    <n v="40"/>
    <x v="3"/>
    <n v="0"/>
    <n v="0"/>
    <n v="0"/>
    <n v="0"/>
    <n v="0"/>
    <n v="0"/>
    <n v="0"/>
    <n v="0"/>
  </r>
  <r>
    <x v="4"/>
    <n v="5"/>
    <n v="301"/>
    <s v="066000"/>
    <s v="Department of Agriculture and Consumer Services"/>
    <s v="No"/>
    <x v="53"/>
    <n v="541"/>
    <s v="Agriculture and Food Homeland Security"/>
    <x v="55"/>
    <s v="GF"/>
    <n v="50"/>
    <x v="4"/>
    <n v="0"/>
    <n v="0"/>
    <n v="0"/>
    <n v="0"/>
    <n v="2247.6"/>
    <n v="0"/>
    <n v="0"/>
    <n v="0"/>
  </r>
  <r>
    <x v="4"/>
    <n v="5"/>
    <n v="301"/>
    <s v="066000"/>
    <s v="Department of Agriculture and Consumer Services"/>
    <s v="No"/>
    <x v="53"/>
    <n v="550"/>
    <s v="Consumer Affairs Services"/>
    <x v="10"/>
    <s v="GF"/>
    <n v="10"/>
    <x v="0"/>
    <n v="18726"/>
    <n v="24726"/>
    <n v="18726"/>
    <n v="16726"/>
    <n v="16726"/>
    <n v="18726"/>
    <n v="23726"/>
    <n v="33726"/>
  </r>
  <r>
    <x v="4"/>
    <n v="5"/>
    <n v="301"/>
    <s v="066000"/>
    <s v="Department of Agriculture and Consumer Services"/>
    <s v="No"/>
    <x v="53"/>
    <n v="550"/>
    <s v="Consumer Affairs Services"/>
    <x v="10"/>
    <s v="GF"/>
    <n v="20"/>
    <x v="1"/>
    <n v="18726"/>
    <n v="24726"/>
    <n v="18726"/>
    <n v="16726"/>
    <n v="16726"/>
    <n v="18726"/>
    <n v="23447.56"/>
    <n v="33726"/>
  </r>
  <r>
    <x v="4"/>
    <n v="5"/>
    <n v="301"/>
    <s v="066000"/>
    <s v="Department of Agriculture and Consumer Services"/>
    <s v="No"/>
    <x v="53"/>
    <n v="550"/>
    <s v="Consumer Affairs Services"/>
    <x v="10"/>
    <s v="GF"/>
    <n v="30"/>
    <x v="2"/>
    <n v="0"/>
    <n v="0"/>
    <n v="0"/>
    <n v="0"/>
    <n v="0"/>
    <n v="0"/>
    <n v="278.44"/>
    <n v="0"/>
  </r>
  <r>
    <x v="4"/>
    <n v="5"/>
    <n v="301"/>
    <s v="066000"/>
    <s v="Department of Agriculture and Consumer Services"/>
    <s v="No"/>
    <x v="53"/>
    <n v="550"/>
    <s v="Consumer Affairs Services"/>
    <x v="10"/>
    <s v="GF"/>
    <n v="40"/>
    <x v="3"/>
    <n v="0"/>
    <n v="0"/>
    <n v="0"/>
    <n v="0"/>
    <n v="0"/>
    <n v="0"/>
    <n v="0"/>
    <n v="0"/>
  </r>
  <r>
    <x v="4"/>
    <n v="5"/>
    <n v="301"/>
    <s v="066000"/>
    <s v="Department of Agriculture and Consumer Services"/>
    <s v="No"/>
    <x v="53"/>
    <n v="550"/>
    <s v="Consumer Affairs Services"/>
    <x v="10"/>
    <s v="GF"/>
    <n v="50"/>
    <x v="4"/>
    <n v="0"/>
    <n v="0"/>
    <n v="0"/>
    <n v="0"/>
    <n v="0"/>
    <n v="0"/>
    <n v="278.44"/>
    <n v="0"/>
  </r>
  <r>
    <x v="4"/>
    <n v="5"/>
    <n v="301"/>
    <s v="066000"/>
    <s v="Department of Agriculture and Consumer Services"/>
    <s v="No"/>
    <x v="53"/>
    <n v="552"/>
    <s v="Regulation of Business Practices"/>
    <x v="30"/>
    <s v="GF"/>
    <n v="10"/>
    <x v="0"/>
    <n v="3082485"/>
    <n v="3127483"/>
    <n v="3224824"/>
    <n v="3259730"/>
    <n v="3664730"/>
    <n v="3424730"/>
    <n v="4377623"/>
    <n v="4525004"/>
  </r>
  <r>
    <x v="4"/>
    <n v="5"/>
    <n v="301"/>
    <s v="066000"/>
    <s v="Department of Agriculture and Consumer Services"/>
    <s v="No"/>
    <x v="53"/>
    <n v="552"/>
    <s v="Regulation of Business Practices"/>
    <x v="30"/>
    <s v="GF"/>
    <n v="20"/>
    <x v="1"/>
    <n v="3082485"/>
    <n v="3127483"/>
    <n v="3224824"/>
    <n v="3259729.65"/>
    <n v="3664730"/>
    <n v="3423534.01"/>
    <n v="3595908.76"/>
    <n v="4524914.96"/>
  </r>
  <r>
    <x v="4"/>
    <n v="5"/>
    <n v="301"/>
    <s v="066000"/>
    <s v="Department of Agriculture and Consumer Services"/>
    <s v="No"/>
    <x v="53"/>
    <n v="552"/>
    <s v="Regulation of Business Practices"/>
    <x v="30"/>
    <s v="GF"/>
    <n v="30"/>
    <x v="2"/>
    <n v="0"/>
    <n v="0"/>
    <n v="0"/>
    <n v="0.35"/>
    <n v="0"/>
    <n v="1195.99"/>
    <n v="781714.24"/>
    <n v="89.04"/>
  </r>
  <r>
    <x v="4"/>
    <n v="5"/>
    <n v="301"/>
    <s v="066000"/>
    <s v="Department of Agriculture and Consumer Services"/>
    <s v="No"/>
    <x v="53"/>
    <n v="552"/>
    <s v="Regulation of Business Practices"/>
    <x v="30"/>
    <s v="GF"/>
    <n v="40"/>
    <x v="3"/>
    <n v="0"/>
    <n v="0"/>
    <n v="0"/>
    <n v="0"/>
    <n v="0"/>
    <n v="0"/>
    <n v="0"/>
    <n v="0"/>
  </r>
  <r>
    <x v="4"/>
    <n v="5"/>
    <n v="301"/>
    <s v="066000"/>
    <s v="Department of Agriculture and Consumer Services"/>
    <s v="No"/>
    <x v="53"/>
    <n v="552"/>
    <s v="Regulation of Business Practices"/>
    <x v="30"/>
    <s v="GF"/>
    <n v="50"/>
    <x v="4"/>
    <n v="0"/>
    <n v="0"/>
    <n v="0"/>
    <n v="0.35"/>
    <n v="0"/>
    <n v="1195.99"/>
    <n v="781714.24"/>
    <n v="89.04"/>
  </r>
  <r>
    <x v="4"/>
    <n v="5"/>
    <n v="301"/>
    <s v="066000"/>
    <s v="Department of Agriculture and Consumer Services"/>
    <s v="No"/>
    <x v="53"/>
    <n v="554"/>
    <s v="Food Safety and Security"/>
    <x v="56"/>
    <s v="GF"/>
    <n v="10"/>
    <x v="0"/>
    <n v="5850607"/>
    <n v="5794203"/>
    <n v="5975677"/>
    <n v="6614781"/>
    <n v="7840596"/>
    <n v="8940596"/>
    <n v="10597212"/>
    <n v="10863882"/>
  </r>
  <r>
    <x v="4"/>
    <n v="5"/>
    <n v="301"/>
    <s v="066000"/>
    <s v="Department of Agriculture and Consumer Services"/>
    <s v="No"/>
    <x v="53"/>
    <n v="554"/>
    <s v="Food Safety and Security"/>
    <x v="56"/>
    <s v="GF"/>
    <n v="20"/>
    <x v="1"/>
    <n v="5850607"/>
    <n v="5794203"/>
    <n v="5975677"/>
    <n v="6614781"/>
    <n v="7840596"/>
    <n v="8766528"/>
    <n v="10595226.800000001"/>
    <n v="10863522.779999999"/>
  </r>
  <r>
    <x v="4"/>
    <n v="5"/>
    <n v="301"/>
    <s v="066000"/>
    <s v="Department of Agriculture and Consumer Services"/>
    <s v="No"/>
    <x v="53"/>
    <n v="554"/>
    <s v="Food Safety and Security"/>
    <x v="56"/>
    <s v="GF"/>
    <n v="30"/>
    <x v="2"/>
    <n v="0"/>
    <n v="0"/>
    <n v="0"/>
    <n v="0"/>
    <n v="0"/>
    <n v="174068"/>
    <n v="1985.2"/>
    <n v="359.22"/>
  </r>
  <r>
    <x v="4"/>
    <n v="5"/>
    <n v="301"/>
    <s v="066000"/>
    <s v="Department of Agriculture and Consumer Services"/>
    <s v="No"/>
    <x v="53"/>
    <n v="554"/>
    <s v="Food Safety and Security"/>
    <x v="56"/>
    <s v="GF"/>
    <n v="40"/>
    <x v="3"/>
    <n v="0"/>
    <n v="0"/>
    <n v="0"/>
    <n v="0"/>
    <n v="0"/>
    <n v="0"/>
    <n v="0"/>
    <n v="0"/>
  </r>
  <r>
    <x v="4"/>
    <n v="5"/>
    <n v="301"/>
    <s v="066000"/>
    <s v="Department of Agriculture and Consumer Services"/>
    <s v="No"/>
    <x v="53"/>
    <n v="554"/>
    <s v="Food Safety and Security"/>
    <x v="56"/>
    <s v="GF"/>
    <n v="50"/>
    <x v="4"/>
    <n v="0"/>
    <n v="0"/>
    <n v="0"/>
    <n v="0"/>
    <n v="0"/>
    <n v="174068"/>
    <n v="1985.2"/>
    <n v="359.22"/>
  </r>
  <r>
    <x v="4"/>
    <n v="5"/>
    <n v="301"/>
    <s v="066000"/>
    <s v="Department of Agriculture and Consumer Services"/>
    <s v="No"/>
    <x v="53"/>
    <n v="557"/>
    <s v="Regulation of Products"/>
    <x v="57"/>
    <s v="GF"/>
    <n v="10"/>
    <x v="0"/>
    <n v="601155"/>
    <n v="585113"/>
    <n v="614682"/>
    <n v="776440"/>
    <n v="776440"/>
    <n v="776440"/>
    <n v="830307"/>
    <n v="863014"/>
  </r>
  <r>
    <x v="4"/>
    <n v="5"/>
    <n v="301"/>
    <s v="066000"/>
    <s v="Department of Agriculture and Consumer Services"/>
    <s v="No"/>
    <x v="53"/>
    <n v="557"/>
    <s v="Regulation of Products"/>
    <x v="57"/>
    <s v="GF"/>
    <n v="20"/>
    <x v="1"/>
    <n v="601155"/>
    <n v="585113"/>
    <n v="614682"/>
    <n v="776440"/>
    <n v="776440"/>
    <n v="776440"/>
    <n v="830307"/>
    <n v="863014"/>
  </r>
  <r>
    <x v="4"/>
    <n v="5"/>
    <n v="301"/>
    <s v="066000"/>
    <s v="Department of Agriculture and Consumer Services"/>
    <s v="No"/>
    <x v="53"/>
    <n v="557"/>
    <s v="Regulation of Products"/>
    <x v="57"/>
    <s v="GF"/>
    <n v="30"/>
    <x v="2"/>
    <n v="0"/>
    <n v="0"/>
    <n v="0"/>
    <n v="0"/>
    <n v="0"/>
    <n v="0"/>
    <n v="0"/>
    <n v="0"/>
  </r>
  <r>
    <x v="4"/>
    <n v="5"/>
    <n v="301"/>
    <s v="066000"/>
    <s v="Department of Agriculture and Consumer Services"/>
    <s v="No"/>
    <x v="53"/>
    <n v="557"/>
    <s v="Regulation of Products"/>
    <x v="57"/>
    <s v="GF"/>
    <n v="40"/>
    <x v="3"/>
    <n v="0"/>
    <n v="0"/>
    <n v="0"/>
    <n v="0"/>
    <n v="0"/>
    <n v="0"/>
    <n v="0"/>
    <n v="0"/>
  </r>
  <r>
    <x v="4"/>
    <n v="5"/>
    <n v="301"/>
    <s v="066000"/>
    <s v="Department of Agriculture and Consumer Services"/>
    <s v="No"/>
    <x v="53"/>
    <n v="557"/>
    <s v="Regulation of Products"/>
    <x v="57"/>
    <s v="GF"/>
    <n v="50"/>
    <x v="4"/>
    <n v="0"/>
    <n v="0"/>
    <n v="0"/>
    <n v="0"/>
    <n v="0"/>
    <n v="0"/>
    <n v="0"/>
    <n v="0"/>
  </r>
  <r>
    <x v="4"/>
    <n v="5"/>
    <n v="301"/>
    <s v="066000"/>
    <s v="Department of Agriculture and Consumer Services"/>
    <s v="No"/>
    <x v="53"/>
    <n v="559"/>
    <s v="Regulation of Charitable Gaming Organizations"/>
    <x v="58"/>
    <s v="GF"/>
    <n v="10"/>
    <x v="0"/>
    <n v="741993"/>
    <n v="1055891"/>
    <n v="741510"/>
    <n v="868409"/>
    <n v="1273409"/>
    <n v="1688409"/>
    <n v="2046296"/>
    <n v="2170863"/>
  </r>
  <r>
    <x v="4"/>
    <n v="5"/>
    <n v="301"/>
    <s v="066000"/>
    <s v="Department of Agriculture and Consumer Services"/>
    <s v="No"/>
    <x v="53"/>
    <n v="559"/>
    <s v="Regulation of Charitable Gaming Organizations"/>
    <x v="58"/>
    <s v="GF"/>
    <n v="20"/>
    <x v="1"/>
    <n v="741993"/>
    <n v="755891"/>
    <n v="741510"/>
    <n v="868409"/>
    <n v="1273409"/>
    <n v="1688409"/>
    <n v="2046296"/>
    <n v="2169751.36"/>
  </r>
  <r>
    <x v="4"/>
    <n v="5"/>
    <n v="301"/>
    <s v="066000"/>
    <s v="Department of Agriculture and Consumer Services"/>
    <s v="No"/>
    <x v="53"/>
    <n v="559"/>
    <s v="Regulation of Charitable Gaming Organizations"/>
    <x v="58"/>
    <s v="GF"/>
    <n v="30"/>
    <x v="2"/>
    <n v="0"/>
    <n v="300000"/>
    <n v="0"/>
    <n v="0"/>
    <n v="0"/>
    <n v="0"/>
    <n v="0"/>
    <n v="1111.6400000000001"/>
  </r>
  <r>
    <x v="4"/>
    <n v="5"/>
    <n v="301"/>
    <s v="066000"/>
    <s v="Department of Agriculture and Consumer Services"/>
    <s v="No"/>
    <x v="53"/>
    <n v="559"/>
    <s v="Regulation of Charitable Gaming Organizations"/>
    <x v="58"/>
    <s v="GF"/>
    <n v="40"/>
    <x v="3"/>
    <n v="0"/>
    <n v="0"/>
    <n v="0"/>
    <n v="0"/>
    <n v="0"/>
    <n v="0"/>
    <n v="0"/>
    <n v="0"/>
  </r>
  <r>
    <x v="4"/>
    <n v="5"/>
    <n v="301"/>
    <s v="066000"/>
    <s v="Department of Agriculture and Consumer Services"/>
    <s v="No"/>
    <x v="53"/>
    <n v="559"/>
    <s v="Regulation of Charitable Gaming Organizations"/>
    <x v="58"/>
    <s v="GF"/>
    <n v="50"/>
    <x v="4"/>
    <n v="0"/>
    <n v="300000"/>
    <n v="0"/>
    <n v="0"/>
    <n v="0"/>
    <n v="0"/>
    <n v="0"/>
    <n v="1111.6400000000001"/>
  </r>
  <r>
    <x v="4"/>
    <n v="5"/>
    <n v="301"/>
    <s v="066000"/>
    <s v="Department of Agriculture and Consumer Services"/>
    <s v="No"/>
    <x v="53"/>
    <n v="599"/>
    <s v="Administrative and Support Services"/>
    <x v="59"/>
    <s v="GF"/>
    <n v="10"/>
    <x v="0"/>
    <n v="10472997"/>
    <n v="10555907"/>
    <n v="12556037"/>
    <n v="12643334"/>
    <n v="13483362"/>
    <n v="14144470"/>
    <n v="14058346"/>
    <n v="17040563"/>
  </r>
  <r>
    <x v="4"/>
    <n v="5"/>
    <n v="301"/>
    <s v="066000"/>
    <s v="Department of Agriculture and Consumer Services"/>
    <s v="No"/>
    <x v="53"/>
    <n v="599"/>
    <s v="Administrative and Support Services"/>
    <x v="59"/>
    <s v="GF"/>
    <n v="20"/>
    <x v="1"/>
    <n v="10472994.039999999"/>
    <n v="10555904.050000001"/>
    <n v="12556034.060000001"/>
    <n v="12643331.85"/>
    <n v="13483362"/>
    <n v="14108262.07"/>
    <n v="14050062.220000001"/>
    <n v="17030667.989999998"/>
  </r>
  <r>
    <x v="4"/>
    <n v="5"/>
    <n v="301"/>
    <s v="066000"/>
    <s v="Department of Agriculture and Consumer Services"/>
    <s v="No"/>
    <x v="53"/>
    <n v="599"/>
    <s v="Administrative and Support Services"/>
    <x v="59"/>
    <s v="GF"/>
    <n v="30"/>
    <x v="2"/>
    <n v="2.96"/>
    <n v="2.95"/>
    <n v="2.94"/>
    <n v="2.15"/>
    <n v="0"/>
    <n v="36207.93"/>
    <n v="8283.7800000000007"/>
    <n v="9895.01"/>
  </r>
  <r>
    <x v="4"/>
    <n v="5"/>
    <n v="301"/>
    <s v="066000"/>
    <s v="Department of Agriculture and Consumer Services"/>
    <s v="No"/>
    <x v="53"/>
    <n v="599"/>
    <s v="Administrative and Support Services"/>
    <x v="59"/>
    <s v="GF"/>
    <n v="40"/>
    <x v="3"/>
    <n v="0"/>
    <n v="0"/>
    <n v="0"/>
    <n v="0"/>
    <n v="0"/>
    <n v="0"/>
    <n v="0"/>
    <n v="0"/>
  </r>
  <r>
    <x v="4"/>
    <n v="5"/>
    <n v="301"/>
    <s v="066000"/>
    <s v="Department of Agriculture and Consumer Services"/>
    <s v="No"/>
    <x v="53"/>
    <n v="599"/>
    <s v="Administrative and Support Services"/>
    <x v="59"/>
    <s v="GF"/>
    <n v="50"/>
    <x v="4"/>
    <n v="2.96"/>
    <n v="2.95"/>
    <n v="2.94"/>
    <n v="2.15"/>
    <n v="0"/>
    <n v="36207.93"/>
    <n v="8283.7800000000007"/>
    <n v="9895.01"/>
  </r>
  <r>
    <x v="4"/>
    <n v="5"/>
    <n v="411"/>
    <s v="067000"/>
    <s v="Department of Forestry"/>
    <s v="No"/>
    <x v="54"/>
    <n v="501"/>
    <s v="Forest Management"/>
    <x v="60"/>
    <s v="GF"/>
    <n v="10"/>
    <x v="0"/>
    <n v="19599671"/>
    <n v="20199323"/>
    <n v="19764913"/>
    <n v="22078192"/>
    <n v="29518482"/>
    <n v="26907947"/>
    <n v="31597689.890000001"/>
    <n v="29804034.120000001"/>
  </r>
  <r>
    <x v="4"/>
    <n v="5"/>
    <n v="411"/>
    <s v="067000"/>
    <s v="Department of Forestry"/>
    <s v="No"/>
    <x v="54"/>
    <n v="501"/>
    <s v="Forest Management"/>
    <x v="60"/>
    <s v="GF"/>
    <n v="20"/>
    <x v="1"/>
    <n v="19480947.449999999"/>
    <n v="19838534"/>
    <n v="19681987.149999999"/>
    <n v="21391491.309999999"/>
    <n v="25659380.68"/>
    <n v="25422450.859999999"/>
    <n v="30945542.77"/>
    <n v="29455962.969999999"/>
  </r>
  <r>
    <x v="4"/>
    <n v="5"/>
    <n v="411"/>
    <s v="067000"/>
    <s v="Department of Forestry"/>
    <s v="No"/>
    <x v="54"/>
    <n v="501"/>
    <s v="Forest Management"/>
    <x v="60"/>
    <s v="GF"/>
    <n v="30"/>
    <x v="2"/>
    <n v="118723.55"/>
    <n v="360789"/>
    <n v="82925.850000000006"/>
    <n v="686700.69"/>
    <n v="3859101.32"/>
    <n v="1485496.14"/>
    <n v="652147.12"/>
    <n v="348071.15"/>
  </r>
  <r>
    <x v="4"/>
    <n v="5"/>
    <n v="411"/>
    <s v="067000"/>
    <s v="Department of Forestry"/>
    <s v="No"/>
    <x v="54"/>
    <n v="501"/>
    <s v="Forest Management"/>
    <x v="60"/>
    <s v="GF"/>
    <n v="40"/>
    <x v="3"/>
    <n v="0"/>
    <n v="0"/>
    <n v="0"/>
    <n v="0"/>
    <n v="0"/>
    <n v="0"/>
    <n v="0"/>
    <n v="0"/>
  </r>
  <r>
    <x v="4"/>
    <n v="5"/>
    <n v="411"/>
    <s v="067000"/>
    <s v="Department of Forestry"/>
    <s v="No"/>
    <x v="54"/>
    <n v="501"/>
    <s v="Forest Management"/>
    <x v="60"/>
    <s v="GF"/>
    <n v="50"/>
    <x v="4"/>
    <n v="118723.55"/>
    <n v="360789"/>
    <n v="82925.850000000006"/>
    <n v="686700.69"/>
    <n v="3859101.32"/>
    <n v="1485496.14"/>
    <n v="652147.12"/>
    <n v="348071.15"/>
  </r>
  <r>
    <x v="4"/>
    <n v="5"/>
    <n v="405"/>
    <s v="068010"/>
    <s v="Virginia Racing Commission"/>
    <s v="No"/>
    <x v="55"/>
    <n v="534"/>
    <s v="Economic Development Services"/>
    <x v="9"/>
    <s v="GF"/>
    <n v="10"/>
    <x v="0"/>
    <n v="0"/>
    <n v="0"/>
    <n v="0"/>
    <n v="0"/>
    <n v="0"/>
    <n v="0"/>
    <n v="300000"/>
    <m/>
  </r>
  <r>
    <x v="4"/>
    <n v="5"/>
    <n v="405"/>
    <s v="068010"/>
    <s v="Virginia Racing Commission"/>
    <s v="No"/>
    <x v="55"/>
    <n v="534"/>
    <s v="Economic Development Services"/>
    <x v="9"/>
    <s v="GF"/>
    <n v="20"/>
    <x v="1"/>
    <n v="0"/>
    <n v="0"/>
    <n v="0"/>
    <n v="0"/>
    <n v="0"/>
    <n v="0"/>
    <n v="300000"/>
    <m/>
  </r>
  <r>
    <x v="4"/>
    <n v="5"/>
    <n v="405"/>
    <s v="068010"/>
    <s v="Virginia Racing Commission"/>
    <s v="No"/>
    <x v="55"/>
    <n v="534"/>
    <s v="Economic Development Services"/>
    <x v="9"/>
    <s v="GF"/>
    <n v="30"/>
    <x v="2"/>
    <n v="0"/>
    <n v="0"/>
    <n v="0"/>
    <n v="0"/>
    <n v="0"/>
    <n v="0"/>
    <n v="0"/>
    <m/>
  </r>
  <r>
    <x v="4"/>
    <n v="5"/>
    <n v="405"/>
    <s v="068010"/>
    <s v="Virginia Racing Commission"/>
    <s v="No"/>
    <x v="55"/>
    <n v="534"/>
    <s v="Economic Development Services"/>
    <x v="9"/>
    <s v="GF"/>
    <n v="40"/>
    <x v="3"/>
    <n v="0"/>
    <n v="0"/>
    <n v="0"/>
    <n v="0"/>
    <n v="0"/>
    <n v="0"/>
    <n v="0"/>
    <m/>
  </r>
  <r>
    <x v="4"/>
    <n v="5"/>
    <n v="405"/>
    <s v="068010"/>
    <s v="Virginia Racing Commission"/>
    <s v="No"/>
    <x v="55"/>
    <n v="534"/>
    <s v="Economic Development Services"/>
    <x v="9"/>
    <s v="GF"/>
    <n v="50"/>
    <x v="4"/>
    <n v="0"/>
    <n v="0"/>
    <n v="0"/>
    <n v="0"/>
    <n v="0"/>
    <n v="0"/>
    <n v="0"/>
    <m/>
  </r>
  <r>
    <x v="5"/>
    <n v="6"/>
    <n v="192"/>
    <s v="069000"/>
    <s v="Secretary of Commerce and Trade"/>
    <s v="No"/>
    <x v="56"/>
    <n v="534"/>
    <s v="Economic Development Services"/>
    <x v="9"/>
    <s v="GF"/>
    <n v="10"/>
    <x v="0"/>
    <n v="3750000"/>
    <n v="3750000"/>
    <n v="0"/>
    <n v="0"/>
    <n v="5000000"/>
    <n v="0"/>
    <n v="3895682"/>
    <n v="10500000"/>
  </r>
  <r>
    <x v="5"/>
    <n v="6"/>
    <n v="192"/>
    <s v="069000"/>
    <s v="Secretary of Commerce and Trade"/>
    <s v="No"/>
    <x v="56"/>
    <n v="534"/>
    <s v="Economic Development Services"/>
    <x v="9"/>
    <s v="GF"/>
    <n v="20"/>
    <x v="1"/>
    <n v="3750000"/>
    <n v="3750000"/>
    <n v="0"/>
    <n v="0"/>
    <n v="5000000"/>
    <n v="0"/>
    <n v="3895682"/>
    <n v="10500000"/>
  </r>
  <r>
    <x v="5"/>
    <n v="6"/>
    <n v="192"/>
    <s v="069000"/>
    <s v="Secretary of Commerce and Trade"/>
    <s v="No"/>
    <x v="56"/>
    <n v="534"/>
    <s v="Economic Development Services"/>
    <x v="9"/>
    <s v="GF"/>
    <n v="30"/>
    <x v="2"/>
    <n v="0"/>
    <n v="0"/>
    <n v="0"/>
    <n v="0"/>
    <n v="0"/>
    <n v="0"/>
    <n v="0"/>
    <n v="0"/>
  </r>
  <r>
    <x v="5"/>
    <n v="6"/>
    <n v="192"/>
    <s v="069000"/>
    <s v="Secretary of Commerce and Trade"/>
    <s v="No"/>
    <x v="56"/>
    <n v="534"/>
    <s v="Economic Development Services"/>
    <x v="9"/>
    <s v="GF"/>
    <n v="40"/>
    <x v="3"/>
    <n v="0"/>
    <n v="0"/>
    <n v="0"/>
    <n v="0"/>
    <n v="0"/>
    <n v="0"/>
    <n v="0"/>
    <n v="0"/>
  </r>
  <r>
    <x v="5"/>
    <n v="6"/>
    <n v="192"/>
    <s v="069000"/>
    <s v="Secretary of Commerce and Trade"/>
    <s v="No"/>
    <x v="56"/>
    <n v="534"/>
    <s v="Economic Development Services"/>
    <x v="9"/>
    <s v="GF"/>
    <n v="50"/>
    <x v="4"/>
    <n v="0"/>
    <n v="0"/>
    <n v="0"/>
    <n v="0"/>
    <n v="0"/>
    <n v="0"/>
    <n v="0"/>
    <n v="0"/>
  </r>
  <r>
    <x v="5"/>
    <n v="6"/>
    <n v="192"/>
    <s v="069000"/>
    <s v="Secretary of Commerce and Trade"/>
    <s v="No"/>
    <x v="56"/>
    <n v="799"/>
    <s v="Administrative and Support Services"/>
    <x v="28"/>
    <s v="GF"/>
    <n v="10"/>
    <x v="0"/>
    <n v="1116968"/>
    <n v="1275668.1399999999"/>
    <n v="1107779"/>
    <n v="1632147.42"/>
    <n v="1264170.81"/>
    <n v="1315228.55"/>
    <n v="1323093.6499999999"/>
    <n v="1744615.3"/>
  </r>
  <r>
    <x v="5"/>
    <n v="6"/>
    <n v="192"/>
    <s v="069000"/>
    <s v="Secretary of Commerce and Trade"/>
    <s v="No"/>
    <x v="56"/>
    <n v="799"/>
    <s v="Administrative and Support Services"/>
    <x v="28"/>
    <s v="GF"/>
    <n v="20"/>
    <x v="1"/>
    <n v="942979.86"/>
    <n v="979975.38"/>
    <n v="705464.74"/>
    <n v="833332.61"/>
    <n v="1177064.26"/>
    <n v="1159433.8999999999"/>
    <n v="1000380.41"/>
    <n v="1258699.72"/>
  </r>
  <r>
    <x v="5"/>
    <n v="6"/>
    <n v="192"/>
    <s v="069000"/>
    <s v="Secretary of Commerce and Trade"/>
    <s v="No"/>
    <x v="56"/>
    <n v="799"/>
    <s v="Administrative and Support Services"/>
    <x v="28"/>
    <s v="GF"/>
    <n v="30"/>
    <x v="2"/>
    <n v="173988.14"/>
    <n v="295692.76"/>
    <n v="402314.26"/>
    <n v="798814.81"/>
    <n v="87106.55"/>
    <n v="155794.65"/>
    <n v="322713.24"/>
    <n v="485915.58"/>
  </r>
  <r>
    <x v="5"/>
    <n v="6"/>
    <n v="192"/>
    <s v="069000"/>
    <s v="Secretary of Commerce and Trade"/>
    <s v="No"/>
    <x v="56"/>
    <n v="799"/>
    <s v="Administrative and Support Services"/>
    <x v="28"/>
    <s v="GF"/>
    <n v="40"/>
    <x v="3"/>
    <n v="0"/>
    <n v="0"/>
    <n v="0"/>
    <n v="0"/>
    <n v="0"/>
    <n v="0"/>
    <n v="0"/>
    <n v="0"/>
  </r>
  <r>
    <x v="5"/>
    <n v="6"/>
    <n v="192"/>
    <s v="069000"/>
    <s v="Secretary of Commerce and Trade"/>
    <s v="No"/>
    <x v="56"/>
    <n v="799"/>
    <s v="Administrative and Support Services"/>
    <x v="28"/>
    <s v="GF"/>
    <n v="50"/>
    <x v="4"/>
    <n v="173988.14"/>
    <n v="295692.76"/>
    <n v="402314.26"/>
    <n v="798814.81"/>
    <n v="87106.55"/>
    <n v="155794.65"/>
    <n v="322713.24"/>
    <n v="485915.58"/>
  </r>
  <r>
    <x v="5"/>
    <n v="6"/>
    <n v="312"/>
    <s v="070000"/>
    <s v="Economic Development Incentive Payments"/>
    <s v="No"/>
    <x v="57"/>
    <n v="534"/>
    <s v="Economic Development Services"/>
    <x v="9"/>
    <s v="GF"/>
    <n v="10"/>
    <x v="0"/>
    <n v="258747"/>
    <n v="504243"/>
    <n v="426850"/>
    <n v="24000000"/>
    <n v="24115150"/>
    <n v="24895725.25"/>
    <n v="39883216"/>
    <n v="530000"/>
  </r>
  <r>
    <x v="5"/>
    <n v="6"/>
    <n v="312"/>
    <s v="070000"/>
    <s v="Economic Development Incentive Payments"/>
    <s v="No"/>
    <x v="57"/>
    <n v="534"/>
    <s v="Economic Development Services"/>
    <x v="9"/>
    <s v="GF"/>
    <n v="20"/>
    <x v="1"/>
    <n v="5879"/>
    <n v="5942"/>
    <n v="0"/>
    <n v="0"/>
    <n v="0"/>
    <n v="0"/>
    <n v="0"/>
    <n v="0"/>
  </r>
  <r>
    <x v="5"/>
    <n v="6"/>
    <n v="312"/>
    <s v="070000"/>
    <s v="Economic Development Incentive Payments"/>
    <s v="No"/>
    <x v="57"/>
    <n v="534"/>
    <s v="Economic Development Services"/>
    <x v="9"/>
    <s v="GF"/>
    <n v="30"/>
    <x v="2"/>
    <n v="252868"/>
    <n v="498301"/>
    <n v="426850"/>
    <n v="24000000"/>
    <n v="24115150"/>
    <n v="24895725.25"/>
    <n v="39883216"/>
    <n v="530000"/>
  </r>
  <r>
    <x v="5"/>
    <n v="6"/>
    <n v="312"/>
    <s v="070000"/>
    <s v="Economic Development Incentive Payments"/>
    <s v="No"/>
    <x v="57"/>
    <n v="534"/>
    <s v="Economic Development Services"/>
    <x v="9"/>
    <s v="GF"/>
    <n v="40"/>
    <x v="3"/>
    <n v="0"/>
    <n v="0"/>
    <n v="0"/>
    <n v="0"/>
    <n v="0"/>
    <n v="15000000"/>
    <n v="37750000"/>
    <n v="0"/>
  </r>
  <r>
    <x v="5"/>
    <n v="6"/>
    <n v="312"/>
    <s v="070000"/>
    <s v="Economic Development Incentive Payments"/>
    <s v="No"/>
    <x v="57"/>
    <n v="534"/>
    <s v="Economic Development Services"/>
    <x v="9"/>
    <s v="GF"/>
    <n v="50"/>
    <x v="4"/>
    <n v="252868"/>
    <n v="498301"/>
    <n v="426850"/>
    <n v="24000000"/>
    <n v="24115150"/>
    <n v="9895725.25"/>
    <n v="2133216"/>
    <n v="530000"/>
  </r>
  <r>
    <x v="5"/>
    <n v="6"/>
    <n v="165"/>
    <s v="073000"/>
    <s v="Department of Housing and Community Development"/>
    <s v="No"/>
    <x v="58"/>
    <n v="458"/>
    <s v="Housing Assistance Services"/>
    <x v="17"/>
    <s v="GF"/>
    <n v="10"/>
    <x v="0"/>
    <n v="15286104"/>
    <n v="16563181.800000001"/>
    <n v="20198686.690000001"/>
    <n v="23156983.789999999"/>
    <n v="22666297.399999999"/>
    <n v="22351864.75"/>
    <n v="75290725.129999995"/>
    <n v="75244330.890000001"/>
  </r>
  <r>
    <x v="5"/>
    <n v="6"/>
    <n v="165"/>
    <s v="073000"/>
    <s v="Department of Housing and Community Development"/>
    <s v="No"/>
    <x v="58"/>
    <n v="458"/>
    <s v="Housing Assistance Services"/>
    <x v="17"/>
    <s v="GF"/>
    <n v="20"/>
    <x v="1"/>
    <n v="14373993.199999999"/>
    <n v="15334292.109999999"/>
    <n v="16064405.560000001"/>
    <n v="20076496.489999998"/>
    <n v="20112914.649999999"/>
    <n v="19753045.149999999"/>
    <n v="20613762.239999998"/>
    <n v="30349349.84"/>
  </r>
  <r>
    <x v="5"/>
    <n v="6"/>
    <n v="165"/>
    <s v="073000"/>
    <s v="Department of Housing and Community Development"/>
    <s v="No"/>
    <x v="58"/>
    <n v="458"/>
    <s v="Housing Assistance Services"/>
    <x v="17"/>
    <s v="GF"/>
    <n v="30"/>
    <x v="2"/>
    <n v="912110.8"/>
    <n v="1228889.69"/>
    <n v="4134281.13"/>
    <n v="3080487.3"/>
    <n v="2553382.75"/>
    <n v="2598819.6"/>
    <n v="54676962.890000001"/>
    <n v="44894981.049999997"/>
  </r>
  <r>
    <x v="5"/>
    <n v="6"/>
    <n v="165"/>
    <s v="073000"/>
    <s v="Department of Housing and Community Development"/>
    <s v="No"/>
    <x v="58"/>
    <n v="458"/>
    <s v="Housing Assistance Services"/>
    <x v="17"/>
    <s v="GF"/>
    <n v="40"/>
    <x v="3"/>
    <n v="912110.8"/>
    <n v="1222789.69"/>
    <n v="1111944.1000000001"/>
    <n v="8450.48"/>
    <n v="0"/>
    <n v="3777.43"/>
    <n v="51155510.340000004"/>
    <n v="42318573.18"/>
  </r>
  <r>
    <x v="5"/>
    <n v="6"/>
    <n v="165"/>
    <s v="073000"/>
    <s v="Department of Housing and Community Development"/>
    <s v="No"/>
    <x v="58"/>
    <n v="458"/>
    <s v="Housing Assistance Services"/>
    <x v="17"/>
    <s v="GF"/>
    <n v="50"/>
    <x v="4"/>
    <n v="0"/>
    <n v="6100"/>
    <n v="3022337.03"/>
    <n v="3072036.82"/>
    <n v="2553382.75"/>
    <n v="2595042.17"/>
    <n v="3521452.55"/>
    <n v="2576407.8699999973"/>
  </r>
  <r>
    <x v="5"/>
    <n v="6"/>
    <n v="165"/>
    <s v="073000"/>
    <s v="Department of Housing and Community Development"/>
    <s v="No"/>
    <x v="58"/>
    <n v="533"/>
    <s v="Community Development Services"/>
    <x v="61"/>
    <s v="GF"/>
    <n v="10"/>
    <x v="0"/>
    <n v="17929694"/>
    <n v="36558154.5"/>
    <n v="83554713.25"/>
    <n v="146141305"/>
    <n v="197101643.05000001"/>
    <n v="201361724.09"/>
    <n v="231980165.44999999"/>
    <n v="163521577.22999999"/>
  </r>
  <r>
    <x v="5"/>
    <n v="6"/>
    <n v="165"/>
    <s v="073000"/>
    <s v="Department of Housing and Community Development"/>
    <s v="No"/>
    <x v="58"/>
    <n v="533"/>
    <s v="Community Development Services"/>
    <x v="61"/>
    <s v="GF"/>
    <n v="20"/>
    <x v="1"/>
    <n v="12453429.5"/>
    <n v="15785069.33"/>
    <n v="16218998.25"/>
    <n v="44482584.350000001"/>
    <n v="66750770.93"/>
    <n v="52656970.939999998"/>
    <n v="82010989.219999999"/>
    <n v="59295442.270000003"/>
  </r>
  <r>
    <x v="5"/>
    <n v="6"/>
    <n v="165"/>
    <s v="073000"/>
    <s v="Department of Housing and Community Development"/>
    <s v="No"/>
    <x v="58"/>
    <n v="533"/>
    <s v="Community Development Services"/>
    <x v="61"/>
    <s v="GF"/>
    <n v="30"/>
    <x v="2"/>
    <n v="5476264.5"/>
    <n v="20773085.170000002"/>
    <n v="67335715"/>
    <n v="101658720.65000001"/>
    <n v="130350872.12"/>
    <n v="148704753.15000001"/>
    <n v="149969176.22999999"/>
    <n v="104226134.95999999"/>
  </r>
  <r>
    <x v="5"/>
    <n v="6"/>
    <n v="165"/>
    <s v="073000"/>
    <s v="Department of Housing and Community Development"/>
    <s v="No"/>
    <x v="58"/>
    <n v="533"/>
    <s v="Community Development Services"/>
    <x v="61"/>
    <s v="GF"/>
    <n v="40"/>
    <x v="3"/>
    <n v="3170507"/>
    <n v="20533067.829999998"/>
    <n v="67087168.359999999"/>
    <n v="100523387.97"/>
    <n v="117464691.95"/>
    <n v="144764838.75"/>
    <n v="141601582.78"/>
    <n v="100412863.88"/>
  </r>
  <r>
    <x v="5"/>
    <n v="6"/>
    <n v="165"/>
    <s v="073000"/>
    <s v="Department of Housing and Community Development"/>
    <s v="No"/>
    <x v="58"/>
    <n v="533"/>
    <s v="Community Development Services"/>
    <x v="61"/>
    <s v="GF"/>
    <n v="50"/>
    <x v="4"/>
    <n v="2305757.5"/>
    <n v="240017.34"/>
    <n v="248546.64"/>
    <n v="1135332.68"/>
    <n v="12886180.17"/>
    <n v="3939914.4"/>
    <n v="8367593.4500000002"/>
    <n v="3813271.0799999982"/>
  </r>
  <r>
    <x v="5"/>
    <n v="6"/>
    <n v="165"/>
    <s v="073000"/>
    <s v="Department of Housing and Community Development"/>
    <s v="No"/>
    <x v="58"/>
    <n v="534"/>
    <s v="Economic Development Services"/>
    <x v="9"/>
    <s v="GF"/>
    <n v="10"/>
    <x v="0"/>
    <n v="13773354"/>
    <n v="14814742.779999999"/>
    <n v="14830693.17"/>
    <n v="16107844.27"/>
    <n v="20121159.899999999"/>
    <n v="22201715.289999999"/>
    <n v="22708793.329999998"/>
    <n v="15885049.560000001"/>
  </r>
  <r>
    <x v="5"/>
    <n v="6"/>
    <n v="165"/>
    <s v="073000"/>
    <s v="Department of Housing and Community Development"/>
    <s v="No"/>
    <x v="58"/>
    <n v="534"/>
    <s v="Economic Development Services"/>
    <x v="9"/>
    <s v="GF"/>
    <n v="20"/>
    <x v="1"/>
    <n v="13731965.220000001"/>
    <n v="14773163.609999999"/>
    <n v="13761962.9"/>
    <n v="12741115.369999999"/>
    <n v="13609194.609999999"/>
    <n v="15806411.960000001"/>
    <n v="13117083.77"/>
    <n v="15359881.18"/>
  </r>
  <r>
    <x v="5"/>
    <n v="6"/>
    <n v="165"/>
    <s v="073000"/>
    <s v="Department of Housing and Community Development"/>
    <s v="No"/>
    <x v="58"/>
    <n v="534"/>
    <s v="Economic Development Services"/>
    <x v="9"/>
    <s v="GF"/>
    <n v="30"/>
    <x v="2"/>
    <n v="41388.78"/>
    <n v="41579.17"/>
    <n v="1068730.27"/>
    <n v="3366728.9"/>
    <n v="6511965.29"/>
    <n v="6395303.3300000001"/>
    <n v="9591709.5600000005"/>
    <n v="525168.38"/>
  </r>
  <r>
    <x v="5"/>
    <n v="6"/>
    <n v="165"/>
    <s v="073000"/>
    <s v="Department of Housing and Community Development"/>
    <s v="No"/>
    <x v="58"/>
    <n v="534"/>
    <s v="Economic Development Services"/>
    <x v="9"/>
    <s v="GF"/>
    <n v="40"/>
    <x v="3"/>
    <n v="41388.78"/>
    <n v="41579.17"/>
    <n v="1068730.27"/>
    <n v="3366728.9"/>
    <n v="6511965.29"/>
    <n v="6395303.3300000001"/>
    <n v="9591709.5600000005"/>
    <n v="525168.38"/>
  </r>
  <r>
    <x v="5"/>
    <n v="6"/>
    <n v="165"/>
    <s v="073000"/>
    <s v="Department of Housing and Community Development"/>
    <s v="No"/>
    <x v="58"/>
    <n v="534"/>
    <s v="Economic Development Services"/>
    <x v="9"/>
    <s v="GF"/>
    <n v="50"/>
    <x v="4"/>
    <n v="0"/>
    <n v="0"/>
    <n v="0"/>
    <n v="0"/>
    <n v="0"/>
    <n v="0"/>
    <n v="0"/>
    <n v="0"/>
  </r>
  <r>
    <x v="5"/>
    <n v="6"/>
    <n v="165"/>
    <s v="073000"/>
    <s v="Department of Housing and Community Development"/>
    <s v="No"/>
    <x v="58"/>
    <n v="562"/>
    <s v="Regulation of Structure Safety"/>
    <x v="62"/>
    <s v="GF"/>
    <n v="10"/>
    <x v="0"/>
    <n v="498640"/>
    <n v="498640"/>
    <n v="517160"/>
    <n v="517160"/>
    <n v="735155"/>
    <n v="735155"/>
    <n v="814292"/>
    <n v="891510.42"/>
  </r>
  <r>
    <x v="5"/>
    <n v="6"/>
    <n v="165"/>
    <s v="073000"/>
    <s v="Department of Housing and Community Development"/>
    <s v="No"/>
    <x v="58"/>
    <n v="562"/>
    <s v="Regulation of Structure Safety"/>
    <x v="62"/>
    <s v="GF"/>
    <n v="20"/>
    <x v="1"/>
    <n v="498635.07"/>
    <n v="489740"/>
    <n v="517080.94"/>
    <n v="517084.08"/>
    <n v="522717.15"/>
    <n v="729194.52"/>
    <n v="737073.58"/>
    <n v="836662.89"/>
  </r>
  <r>
    <x v="5"/>
    <n v="6"/>
    <n v="165"/>
    <s v="073000"/>
    <s v="Department of Housing and Community Development"/>
    <s v="No"/>
    <x v="58"/>
    <n v="562"/>
    <s v="Regulation of Structure Safety"/>
    <x v="62"/>
    <s v="GF"/>
    <n v="30"/>
    <x v="2"/>
    <n v="4.93"/>
    <n v="8900"/>
    <n v="79.06"/>
    <n v="75.92"/>
    <n v="212437.85"/>
    <n v="5960.48"/>
    <n v="77218.42"/>
    <n v="54847.53"/>
  </r>
  <r>
    <x v="5"/>
    <n v="6"/>
    <n v="165"/>
    <s v="073000"/>
    <s v="Department of Housing and Community Development"/>
    <s v="No"/>
    <x v="58"/>
    <n v="562"/>
    <s v="Regulation of Structure Safety"/>
    <x v="62"/>
    <s v="GF"/>
    <n v="40"/>
    <x v="3"/>
    <n v="0"/>
    <n v="0"/>
    <n v="0"/>
    <n v="0"/>
    <n v="0"/>
    <n v="0"/>
    <n v="0"/>
    <n v="0"/>
  </r>
  <r>
    <x v="5"/>
    <n v="6"/>
    <n v="165"/>
    <s v="073000"/>
    <s v="Department of Housing and Community Development"/>
    <s v="No"/>
    <x v="58"/>
    <n v="562"/>
    <s v="Regulation of Structure Safety"/>
    <x v="62"/>
    <s v="GF"/>
    <n v="50"/>
    <x v="4"/>
    <n v="4.93"/>
    <n v="8900"/>
    <n v="79.06"/>
    <n v="75.92"/>
    <n v="212437.85"/>
    <n v="5960.48"/>
    <n v="77218.42"/>
    <n v="54847.53"/>
  </r>
  <r>
    <x v="5"/>
    <n v="6"/>
    <n v="165"/>
    <s v="073000"/>
    <s v="Department of Housing and Community Development"/>
    <s v="No"/>
    <x v="58"/>
    <n v="599"/>
    <s v="Administrative and Support Services"/>
    <x v="59"/>
    <s v="GF"/>
    <n v="10"/>
    <x v="0"/>
    <n v="2895198"/>
    <n v="3124148"/>
    <n v="2921026"/>
    <n v="3342287"/>
    <n v="5279392"/>
    <n v="5701516"/>
    <n v="5185740"/>
    <n v="5626196.9000000004"/>
  </r>
  <r>
    <x v="5"/>
    <n v="6"/>
    <n v="165"/>
    <s v="073000"/>
    <s v="Department of Housing and Community Development"/>
    <s v="No"/>
    <x v="58"/>
    <n v="599"/>
    <s v="Administrative and Support Services"/>
    <x v="59"/>
    <s v="GF"/>
    <n v="20"/>
    <x v="1"/>
    <n v="2895193.92"/>
    <n v="3065434.07"/>
    <n v="2920212.33"/>
    <n v="3297086.73"/>
    <n v="4882961.5199999996"/>
    <n v="5700916.6299999999"/>
    <n v="5127439.0999999996"/>
    <n v="5221458.8099999996"/>
  </r>
  <r>
    <x v="5"/>
    <n v="6"/>
    <n v="165"/>
    <s v="073000"/>
    <s v="Department of Housing and Community Development"/>
    <s v="No"/>
    <x v="58"/>
    <n v="599"/>
    <s v="Administrative and Support Services"/>
    <x v="59"/>
    <s v="GF"/>
    <n v="30"/>
    <x v="2"/>
    <n v="4.08"/>
    <n v="58713.93"/>
    <n v="813.67"/>
    <n v="45200.27"/>
    <n v="396430.48"/>
    <n v="599.37"/>
    <n v="58300.9"/>
    <n v="404738.09"/>
  </r>
  <r>
    <x v="5"/>
    <n v="6"/>
    <n v="165"/>
    <s v="073000"/>
    <s v="Department of Housing and Community Development"/>
    <s v="No"/>
    <x v="58"/>
    <n v="599"/>
    <s v="Administrative and Support Services"/>
    <x v="59"/>
    <s v="GF"/>
    <n v="40"/>
    <x v="3"/>
    <n v="0"/>
    <n v="0"/>
    <n v="0"/>
    <n v="0"/>
    <n v="0"/>
    <n v="0"/>
    <n v="0"/>
    <n v="0"/>
  </r>
  <r>
    <x v="5"/>
    <n v="6"/>
    <n v="165"/>
    <s v="073000"/>
    <s v="Department of Housing and Community Development"/>
    <s v="No"/>
    <x v="58"/>
    <n v="599"/>
    <s v="Administrative and Support Services"/>
    <x v="59"/>
    <s v="GF"/>
    <n v="50"/>
    <x v="4"/>
    <n v="4.08"/>
    <n v="58713.93"/>
    <n v="813.67"/>
    <n v="45200.27"/>
    <n v="396430.48"/>
    <n v="599.37"/>
    <n v="58300.9"/>
    <n v="404738.09"/>
  </r>
  <r>
    <x v="5"/>
    <n v="6"/>
    <n v="165"/>
    <s v="073000"/>
    <s v="Department of Housing and Community Development"/>
    <s v="No"/>
    <x v="58"/>
    <n v="701"/>
    <s v="Governmental Affairs Services"/>
    <x v="12"/>
    <s v="GF"/>
    <n v="10"/>
    <x v="0"/>
    <n v="350291"/>
    <n v="350291"/>
    <n v="364081"/>
    <n v="364081"/>
    <n v="377482"/>
    <n v="377482"/>
    <n v="568822"/>
    <n v="987509.77"/>
  </r>
  <r>
    <x v="5"/>
    <n v="6"/>
    <n v="165"/>
    <s v="073000"/>
    <s v="Department of Housing and Community Development"/>
    <s v="No"/>
    <x v="58"/>
    <n v="701"/>
    <s v="Governmental Affairs Services"/>
    <x v="12"/>
    <s v="GF"/>
    <n v="20"/>
    <x v="1"/>
    <n v="350290.97"/>
    <n v="348470.39"/>
    <n v="335352.18"/>
    <n v="342326.09"/>
    <n v="333350.88"/>
    <n v="377481.13"/>
    <n v="250134.23"/>
    <n v="882704.2"/>
  </r>
  <r>
    <x v="5"/>
    <n v="6"/>
    <n v="165"/>
    <s v="073000"/>
    <s v="Department of Housing and Community Development"/>
    <s v="No"/>
    <x v="58"/>
    <n v="701"/>
    <s v="Governmental Affairs Services"/>
    <x v="12"/>
    <s v="GF"/>
    <n v="30"/>
    <x v="2"/>
    <n v="0.03"/>
    <n v="1820.61"/>
    <n v="28728.82"/>
    <n v="21754.91"/>
    <n v="44131.12"/>
    <n v="0.87"/>
    <n v="318687.77"/>
    <n v="104805.57"/>
  </r>
  <r>
    <x v="5"/>
    <n v="6"/>
    <n v="165"/>
    <s v="073000"/>
    <s v="Department of Housing and Community Development"/>
    <s v="No"/>
    <x v="58"/>
    <n v="701"/>
    <s v="Governmental Affairs Services"/>
    <x v="12"/>
    <s v="GF"/>
    <n v="40"/>
    <x v="3"/>
    <n v="0"/>
    <n v="0"/>
    <n v="0"/>
    <n v="0"/>
    <n v="0"/>
    <n v="0"/>
    <n v="0"/>
    <n v="0"/>
  </r>
  <r>
    <x v="5"/>
    <n v="6"/>
    <n v="165"/>
    <s v="073000"/>
    <s v="Department of Housing and Community Development"/>
    <s v="No"/>
    <x v="58"/>
    <n v="701"/>
    <s v="Governmental Affairs Services"/>
    <x v="12"/>
    <s v="GF"/>
    <n v="50"/>
    <x v="4"/>
    <n v="0.03"/>
    <n v="1820.61"/>
    <n v="28728.82"/>
    <n v="21754.91"/>
    <n v="44131.12"/>
    <n v="0.87"/>
    <n v="318687.77"/>
    <n v="104805.57"/>
  </r>
  <r>
    <x v="5"/>
    <n v="6"/>
    <n v="409"/>
    <s v="075000"/>
    <s v="Department of Energy"/>
    <s v="No"/>
    <x v="59"/>
    <n v="506"/>
    <s v="Minerals Management"/>
    <x v="63"/>
    <s v="GF"/>
    <n v="10"/>
    <x v="0"/>
    <n v="10272741"/>
    <n v="11344688.1"/>
    <n v="10541363.630000001"/>
    <n v="9654503"/>
    <n v="10530703"/>
    <n v="10655643"/>
    <n v="11646960"/>
    <n v="12049960"/>
  </r>
  <r>
    <x v="5"/>
    <n v="6"/>
    <n v="409"/>
    <s v="075000"/>
    <s v="Department of Energy"/>
    <s v="No"/>
    <x v="59"/>
    <n v="506"/>
    <s v="Minerals Management"/>
    <x v="63"/>
    <s v="GF"/>
    <n v="20"/>
    <x v="1"/>
    <n v="10272741"/>
    <n v="11127713.1"/>
    <n v="10541363.630000001"/>
    <n v="9357631.1699999999"/>
    <n v="10279206.949999999"/>
    <n v="10216184.59"/>
    <n v="11231212.18"/>
    <n v="12019373.26"/>
  </r>
  <r>
    <x v="5"/>
    <n v="6"/>
    <n v="409"/>
    <s v="075000"/>
    <s v="Department of Energy"/>
    <s v="No"/>
    <x v="59"/>
    <n v="506"/>
    <s v="Minerals Management"/>
    <x v="63"/>
    <s v="GF"/>
    <n v="30"/>
    <x v="2"/>
    <n v="0"/>
    <n v="216975"/>
    <n v="0"/>
    <n v="296871.83"/>
    <n v="251496.05"/>
    <n v="439458.41"/>
    <n v="415747.82"/>
    <n v="30586.74"/>
  </r>
  <r>
    <x v="5"/>
    <n v="6"/>
    <n v="409"/>
    <s v="075000"/>
    <s v="Department of Energy"/>
    <s v="No"/>
    <x v="59"/>
    <n v="506"/>
    <s v="Minerals Management"/>
    <x v="63"/>
    <s v="GF"/>
    <n v="40"/>
    <x v="3"/>
    <n v="0"/>
    <n v="0"/>
    <n v="0"/>
    <n v="0"/>
    <n v="0"/>
    <n v="0"/>
    <n v="0"/>
    <n v="0"/>
  </r>
  <r>
    <x v="5"/>
    <n v="6"/>
    <n v="409"/>
    <s v="075000"/>
    <s v="Department of Energy"/>
    <s v="No"/>
    <x v="59"/>
    <n v="506"/>
    <s v="Minerals Management"/>
    <x v="63"/>
    <s v="GF"/>
    <n v="50"/>
    <x v="4"/>
    <n v="0"/>
    <n v="216975"/>
    <n v="0"/>
    <n v="296871.83"/>
    <n v="251496.05"/>
    <n v="439458.41"/>
    <n v="415747.82"/>
    <n v="30586.74"/>
  </r>
  <r>
    <x v="5"/>
    <n v="6"/>
    <n v="409"/>
    <s v="075000"/>
    <s v="Department of Energy"/>
    <s v="No"/>
    <x v="59"/>
    <n v="507"/>
    <s v="Resource Management Research, Planning, and Coordination"/>
    <x v="7"/>
    <s v="GF"/>
    <n v="10"/>
    <x v="0"/>
    <n v="1002560"/>
    <n v="1139560"/>
    <n v="1577915"/>
    <n v="2078627"/>
    <n v="2367485"/>
    <n v="2206245"/>
    <n v="12229912"/>
    <n v="2729912"/>
  </r>
  <r>
    <x v="5"/>
    <n v="6"/>
    <n v="409"/>
    <s v="075000"/>
    <s v="Department of Energy"/>
    <s v="No"/>
    <x v="59"/>
    <n v="507"/>
    <s v="Resource Management Research, Planning, and Coordination"/>
    <x v="7"/>
    <s v="GF"/>
    <n v="20"/>
    <x v="1"/>
    <n v="1002560"/>
    <n v="1103150"/>
    <n v="1577915"/>
    <n v="2065310.27"/>
    <n v="2215758.91"/>
    <n v="2199311.5699999998"/>
    <n v="3412194.89"/>
    <n v="2643184.2599999998"/>
  </r>
  <r>
    <x v="5"/>
    <n v="6"/>
    <n v="409"/>
    <s v="075000"/>
    <s v="Department of Energy"/>
    <s v="No"/>
    <x v="59"/>
    <n v="507"/>
    <s v="Resource Management Research, Planning, and Coordination"/>
    <x v="7"/>
    <s v="GF"/>
    <n v="30"/>
    <x v="2"/>
    <n v="0"/>
    <n v="36410"/>
    <n v="0"/>
    <n v="13316.73"/>
    <n v="151726.09"/>
    <n v="6933.43"/>
    <n v="8817717.1099999994"/>
    <n v="86727.74"/>
  </r>
  <r>
    <x v="5"/>
    <n v="6"/>
    <n v="409"/>
    <s v="075000"/>
    <s v="Department of Energy"/>
    <s v="No"/>
    <x v="59"/>
    <n v="507"/>
    <s v="Resource Management Research, Planning, and Coordination"/>
    <x v="7"/>
    <s v="GF"/>
    <n v="40"/>
    <x v="3"/>
    <n v="0"/>
    <n v="0"/>
    <n v="0"/>
    <n v="0"/>
    <n v="0"/>
    <n v="0"/>
    <n v="0"/>
    <n v="0"/>
  </r>
  <r>
    <x v="5"/>
    <n v="6"/>
    <n v="409"/>
    <s v="075000"/>
    <s v="Department of Energy"/>
    <s v="No"/>
    <x v="59"/>
    <n v="507"/>
    <s v="Resource Management Research, Planning, and Coordination"/>
    <x v="7"/>
    <s v="GF"/>
    <n v="50"/>
    <x v="4"/>
    <n v="0"/>
    <n v="36410"/>
    <n v="0"/>
    <n v="13316.73"/>
    <n v="151726.09"/>
    <n v="6933.43"/>
    <n v="8817717.1099999994"/>
    <n v="86727.74"/>
  </r>
  <r>
    <x v="5"/>
    <n v="6"/>
    <n v="409"/>
    <s v="075000"/>
    <s v="Department of Energy"/>
    <s v="No"/>
    <x v="59"/>
    <n v="599"/>
    <s v="Administrative and Support Services"/>
    <x v="59"/>
    <s v="GF"/>
    <n v="10"/>
    <x v="0"/>
    <n v="2362750"/>
    <n v="2337142"/>
    <n v="2486063"/>
    <n v="2864185"/>
    <n v="3138749"/>
    <n v="3131557"/>
    <n v="3243176"/>
    <n v="3638122"/>
  </r>
  <r>
    <x v="5"/>
    <n v="6"/>
    <n v="409"/>
    <s v="075000"/>
    <s v="Department of Energy"/>
    <s v="No"/>
    <x v="59"/>
    <n v="599"/>
    <s v="Administrative and Support Services"/>
    <x v="59"/>
    <s v="GF"/>
    <n v="20"/>
    <x v="1"/>
    <n v="2362750"/>
    <n v="2337142"/>
    <n v="2486063"/>
    <n v="2813532.65"/>
    <n v="3118093.2"/>
    <n v="3131003.29"/>
    <n v="3243176"/>
    <n v="3638122"/>
  </r>
  <r>
    <x v="5"/>
    <n v="6"/>
    <n v="409"/>
    <s v="075000"/>
    <s v="Department of Energy"/>
    <s v="No"/>
    <x v="59"/>
    <n v="599"/>
    <s v="Administrative and Support Services"/>
    <x v="59"/>
    <s v="GF"/>
    <n v="30"/>
    <x v="2"/>
    <n v="0"/>
    <n v="0"/>
    <n v="0"/>
    <n v="50652.35"/>
    <n v="20655.8"/>
    <n v="553.71"/>
    <n v="0"/>
    <n v="0"/>
  </r>
  <r>
    <x v="5"/>
    <n v="6"/>
    <n v="409"/>
    <s v="075000"/>
    <s v="Department of Energy"/>
    <s v="No"/>
    <x v="59"/>
    <n v="599"/>
    <s v="Administrative and Support Services"/>
    <x v="59"/>
    <s v="GF"/>
    <n v="40"/>
    <x v="3"/>
    <n v="0"/>
    <n v="0"/>
    <n v="0"/>
    <n v="0"/>
    <n v="0"/>
    <n v="0"/>
    <n v="0"/>
    <n v="0"/>
  </r>
  <r>
    <x v="5"/>
    <n v="6"/>
    <n v="409"/>
    <s v="075000"/>
    <s v="Department of Energy"/>
    <s v="No"/>
    <x v="59"/>
    <n v="599"/>
    <s v="Administrative and Support Services"/>
    <x v="59"/>
    <s v="GF"/>
    <n v="50"/>
    <x v="4"/>
    <n v="0"/>
    <n v="0"/>
    <n v="0"/>
    <n v="50652.35"/>
    <n v="20655.8"/>
    <n v="553.71"/>
    <n v="0"/>
    <n v="0"/>
  </r>
  <r>
    <x v="5"/>
    <n v="6"/>
    <n v="350"/>
    <s v="076050"/>
    <s v="Department of Small Business and Supplier Diversity"/>
    <s v="No"/>
    <x v="60"/>
    <n v="534"/>
    <s v="Economic Development Services"/>
    <x v="9"/>
    <s v="GF"/>
    <n v="10"/>
    <x v="0"/>
    <n v="3741436"/>
    <n v="3541688"/>
    <n v="4229498"/>
    <n v="5065379"/>
    <n v="5292945"/>
    <n v="5425109"/>
    <n v="5666600"/>
    <n v="5944427"/>
  </r>
  <r>
    <x v="5"/>
    <n v="6"/>
    <n v="350"/>
    <s v="076050"/>
    <s v="Department of Small Business and Supplier Diversity"/>
    <s v="No"/>
    <x v="60"/>
    <n v="534"/>
    <s v="Economic Development Services"/>
    <x v="9"/>
    <s v="GF"/>
    <n v="20"/>
    <x v="1"/>
    <n v="3741436"/>
    <n v="3531000"/>
    <n v="4229498"/>
    <n v="4758567.8"/>
    <n v="4651083.21"/>
    <n v="5425109"/>
    <n v="4775962.67"/>
    <n v="5923316"/>
  </r>
  <r>
    <x v="5"/>
    <n v="6"/>
    <n v="350"/>
    <s v="076050"/>
    <s v="Department of Small Business and Supplier Diversity"/>
    <s v="No"/>
    <x v="60"/>
    <n v="534"/>
    <s v="Economic Development Services"/>
    <x v="9"/>
    <s v="GF"/>
    <n v="30"/>
    <x v="2"/>
    <n v="0"/>
    <n v="10688"/>
    <n v="0"/>
    <n v="306811.2"/>
    <n v="641861.79"/>
    <n v="0"/>
    <n v="890637.33"/>
    <n v="21111"/>
  </r>
  <r>
    <x v="5"/>
    <n v="6"/>
    <n v="350"/>
    <s v="076050"/>
    <s v="Department of Small Business and Supplier Diversity"/>
    <s v="No"/>
    <x v="60"/>
    <n v="534"/>
    <s v="Economic Development Services"/>
    <x v="9"/>
    <s v="GF"/>
    <n v="40"/>
    <x v="3"/>
    <n v="0"/>
    <n v="0"/>
    <n v="0"/>
    <n v="0"/>
    <n v="0"/>
    <n v="0"/>
    <n v="150000"/>
    <n v="0"/>
  </r>
  <r>
    <x v="5"/>
    <n v="6"/>
    <n v="350"/>
    <s v="076050"/>
    <s v="Department of Small Business and Supplier Diversity"/>
    <s v="No"/>
    <x v="60"/>
    <n v="534"/>
    <s v="Economic Development Services"/>
    <x v="9"/>
    <s v="GF"/>
    <n v="50"/>
    <x v="4"/>
    <n v="0"/>
    <n v="10688"/>
    <n v="0"/>
    <n v="306811.2"/>
    <n v="641861.79"/>
    <n v="0"/>
    <n v="740637.33"/>
    <n v="21111"/>
  </r>
  <r>
    <x v="5"/>
    <n v="6"/>
    <n v="360"/>
    <s v="076055"/>
    <s v="Fort Monroe Authority"/>
    <s v="No"/>
    <x v="61"/>
    <n v="534"/>
    <s v="Economic Development Services"/>
    <x v="9"/>
    <s v="GF"/>
    <n v="10"/>
    <x v="0"/>
    <n v="6335259"/>
    <n v="6148545"/>
    <n v="6162694"/>
    <n v="6295555"/>
    <n v="7124850"/>
    <n v="9500175"/>
    <n v="7903657"/>
    <n v="8232175"/>
  </r>
  <r>
    <x v="5"/>
    <n v="6"/>
    <n v="360"/>
    <s v="076055"/>
    <s v="Fort Monroe Authority"/>
    <s v="No"/>
    <x v="61"/>
    <n v="534"/>
    <s v="Economic Development Services"/>
    <x v="9"/>
    <s v="GF"/>
    <n v="20"/>
    <x v="1"/>
    <n v="6335259"/>
    <n v="6148545"/>
    <n v="6162694"/>
    <n v="6295555"/>
    <n v="7124850"/>
    <n v="9500175"/>
    <n v="7903657"/>
    <n v="8232175"/>
  </r>
  <r>
    <x v="5"/>
    <n v="6"/>
    <n v="360"/>
    <s v="076055"/>
    <s v="Fort Monroe Authority"/>
    <s v="No"/>
    <x v="61"/>
    <n v="534"/>
    <s v="Economic Development Services"/>
    <x v="9"/>
    <s v="GF"/>
    <n v="30"/>
    <x v="2"/>
    <n v="0"/>
    <n v="0"/>
    <n v="0"/>
    <n v="0"/>
    <n v="0"/>
    <n v="0"/>
    <n v="0"/>
    <n v="0"/>
  </r>
  <r>
    <x v="5"/>
    <n v="6"/>
    <n v="360"/>
    <s v="076055"/>
    <s v="Fort Monroe Authority"/>
    <s v="No"/>
    <x v="61"/>
    <n v="534"/>
    <s v="Economic Development Services"/>
    <x v="9"/>
    <s v="GF"/>
    <n v="40"/>
    <x v="3"/>
    <n v="0"/>
    <n v="0"/>
    <n v="0"/>
    <n v="0"/>
    <n v="0"/>
    <n v="0"/>
    <n v="0"/>
    <n v="0"/>
  </r>
  <r>
    <x v="5"/>
    <n v="6"/>
    <n v="360"/>
    <s v="076055"/>
    <s v="Fort Monroe Authority"/>
    <s v="No"/>
    <x v="61"/>
    <n v="534"/>
    <s v="Economic Development Services"/>
    <x v="9"/>
    <s v="GF"/>
    <n v="50"/>
    <x v="4"/>
    <n v="0"/>
    <n v="0"/>
    <n v="0"/>
    <n v="0"/>
    <n v="0"/>
    <n v="0"/>
    <n v="0"/>
    <n v="0"/>
  </r>
  <r>
    <x v="5"/>
    <n v="6"/>
    <n v="310"/>
    <s v="077000"/>
    <s v="Virginia Economic Development Partnership"/>
    <s v="No"/>
    <x v="62"/>
    <n v="534"/>
    <s v="Economic Development Services"/>
    <x v="9"/>
    <s v="GF"/>
    <n v="10"/>
    <x v="0"/>
    <n v="33947633"/>
    <n v="38493009"/>
    <n v="34855189"/>
    <n v="45941561"/>
    <n v="50416888"/>
    <n v="52022755"/>
    <n v="54131609"/>
    <n v="64210104"/>
  </r>
  <r>
    <x v="5"/>
    <n v="6"/>
    <n v="310"/>
    <s v="077000"/>
    <s v="Virginia Economic Development Partnership"/>
    <s v="No"/>
    <x v="62"/>
    <n v="534"/>
    <s v="Economic Development Services"/>
    <x v="9"/>
    <s v="GF"/>
    <n v="20"/>
    <x v="1"/>
    <n v="33947633"/>
    <n v="38493009"/>
    <n v="34855189"/>
    <n v="45941561"/>
    <n v="50416888"/>
    <n v="50522755"/>
    <n v="54131609"/>
    <n v="64210104"/>
  </r>
  <r>
    <x v="5"/>
    <n v="6"/>
    <n v="310"/>
    <s v="077000"/>
    <s v="Virginia Economic Development Partnership"/>
    <s v="No"/>
    <x v="62"/>
    <n v="534"/>
    <s v="Economic Development Services"/>
    <x v="9"/>
    <s v="GF"/>
    <n v="30"/>
    <x v="2"/>
    <n v="0"/>
    <n v="0"/>
    <n v="0"/>
    <n v="0"/>
    <n v="0"/>
    <n v="1500000"/>
    <n v="0"/>
    <n v="0"/>
  </r>
  <r>
    <x v="5"/>
    <n v="6"/>
    <n v="310"/>
    <s v="077000"/>
    <s v="Virginia Economic Development Partnership"/>
    <s v="No"/>
    <x v="62"/>
    <n v="534"/>
    <s v="Economic Development Services"/>
    <x v="9"/>
    <s v="GF"/>
    <n v="40"/>
    <x v="3"/>
    <n v="0"/>
    <n v="0"/>
    <n v="0"/>
    <n v="0"/>
    <n v="0"/>
    <n v="0"/>
    <n v="0"/>
    <n v="0"/>
  </r>
  <r>
    <x v="5"/>
    <n v="6"/>
    <n v="310"/>
    <s v="077000"/>
    <s v="Virginia Economic Development Partnership"/>
    <s v="No"/>
    <x v="62"/>
    <n v="534"/>
    <s v="Economic Development Services"/>
    <x v="9"/>
    <s v="GF"/>
    <n v="50"/>
    <x v="4"/>
    <n v="0"/>
    <n v="0"/>
    <n v="0"/>
    <n v="0"/>
    <n v="0"/>
    <n v="1500000"/>
    <n v="0"/>
    <n v="0"/>
  </r>
  <r>
    <x v="5"/>
    <n v="6"/>
    <n v="320"/>
    <s v="080000"/>
    <s v="Virginia Tourism Authority"/>
    <s v="No"/>
    <x v="63"/>
    <n v="536"/>
    <s v="Tourist Promotion"/>
    <x v="64"/>
    <s v="GF"/>
    <n v="10"/>
    <x v="0"/>
    <n v="21087373"/>
    <n v="21586302"/>
    <n v="20961763"/>
    <n v="23664856"/>
    <n v="27464750"/>
    <n v="25284821"/>
    <n v="36410317"/>
    <n v="26734184"/>
  </r>
  <r>
    <x v="5"/>
    <n v="6"/>
    <n v="320"/>
    <s v="080000"/>
    <s v="Virginia Tourism Authority"/>
    <s v="No"/>
    <x v="63"/>
    <n v="536"/>
    <s v="Tourist Promotion"/>
    <x v="64"/>
    <s v="GF"/>
    <n v="20"/>
    <x v="1"/>
    <n v="21087373"/>
    <n v="21586302"/>
    <n v="20961763"/>
    <n v="23664856"/>
    <n v="27464750"/>
    <n v="25284821"/>
    <n v="36410317"/>
    <n v="26734184"/>
  </r>
  <r>
    <x v="5"/>
    <n v="6"/>
    <n v="320"/>
    <s v="080000"/>
    <s v="Virginia Tourism Authority"/>
    <s v="No"/>
    <x v="63"/>
    <n v="536"/>
    <s v="Tourist Promotion"/>
    <x v="64"/>
    <s v="GF"/>
    <n v="30"/>
    <x v="2"/>
    <n v="0"/>
    <n v="0"/>
    <n v="0"/>
    <n v="0"/>
    <n v="0"/>
    <n v="0"/>
    <n v="0"/>
    <n v="0"/>
  </r>
  <r>
    <x v="5"/>
    <n v="6"/>
    <n v="320"/>
    <s v="080000"/>
    <s v="Virginia Tourism Authority"/>
    <s v="No"/>
    <x v="63"/>
    <n v="536"/>
    <s v="Tourist Promotion"/>
    <x v="64"/>
    <s v="GF"/>
    <n v="40"/>
    <x v="3"/>
    <n v="0"/>
    <n v="0"/>
    <n v="0"/>
    <n v="0"/>
    <n v="0"/>
    <n v="0"/>
    <n v="0"/>
    <n v="0"/>
  </r>
  <r>
    <x v="5"/>
    <n v="6"/>
    <n v="320"/>
    <s v="080000"/>
    <s v="Virginia Tourism Authority"/>
    <s v="No"/>
    <x v="63"/>
    <n v="536"/>
    <s v="Tourist Promotion"/>
    <x v="64"/>
    <s v="GF"/>
    <n v="50"/>
    <x v="4"/>
    <n v="0"/>
    <n v="0"/>
    <n v="0"/>
    <n v="0"/>
    <n v="0"/>
    <n v="0"/>
    <n v="0"/>
    <n v="0"/>
  </r>
  <r>
    <x v="5"/>
    <n v="6"/>
    <n v="309"/>
    <s v="080010"/>
    <s v="Virginia Innovation Partnership Authority"/>
    <s v="No"/>
    <x v="64"/>
    <n v="534"/>
    <s v="Economic Development Services"/>
    <x v="9"/>
    <s v="GF"/>
    <n v="10"/>
    <x v="0"/>
    <n v="0"/>
    <n v="0"/>
    <n v="26027244"/>
    <n v="41495561"/>
    <n v="47860006"/>
    <n v="42486085"/>
    <n v="111538822"/>
    <n v="42486965"/>
  </r>
  <r>
    <x v="5"/>
    <n v="6"/>
    <n v="309"/>
    <s v="080010"/>
    <s v="Virginia Innovation Partnership Authority"/>
    <s v="No"/>
    <x v="64"/>
    <n v="534"/>
    <s v="Economic Development Services"/>
    <x v="9"/>
    <s v="GF"/>
    <n v="20"/>
    <x v="1"/>
    <n v="0"/>
    <n v="0"/>
    <n v="26027244"/>
    <n v="41495561"/>
    <n v="47860006"/>
    <n v="42486085"/>
    <n v="42488068"/>
    <n v="42486965"/>
  </r>
  <r>
    <x v="5"/>
    <n v="6"/>
    <n v="309"/>
    <s v="080010"/>
    <s v="Virginia Innovation Partnership Authority"/>
    <s v="No"/>
    <x v="64"/>
    <n v="534"/>
    <s v="Economic Development Services"/>
    <x v="9"/>
    <s v="GF"/>
    <n v="30"/>
    <x v="2"/>
    <n v="0"/>
    <n v="0"/>
    <n v="0"/>
    <n v="0"/>
    <n v="0"/>
    <n v="0"/>
    <n v="69050754"/>
    <n v="0"/>
  </r>
  <r>
    <x v="5"/>
    <n v="6"/>
    <n v="309"/>
    <s v="080010"/>
    <s v="Virginia Innovation Partnership Authority"/>
    <s v="No"/>
    <x v="64"/>
    <n v="534"/>
    <s v="Economic Development Services"/>
    <x v="9"/>
    <s v="GF"/>
    <n v="40"/>
    <x v="3"/>
    <n v="0"/>
    <n v="0"/>
    <n v="0"/>
    <n v="0"/>
    <n v="0"/>
    <n v="0"/>
    <n v="69050754"/>
    <n v="0"/>
  </r>
  <r>
    <x v="5"/>
    <n v="6"/>
    <n v="309"/>
    <s v="080010"/>
    <s v="Virginia Innovation Partnership Authority"/>
    <s v="No"/>
    <x v="64"/>
    <n v="534"/>
    <s v="Economic Development Services"/>
    <x v="9"/>
    <s v="GF"/>
    <n v="50"/>
    <x v="4"/>
    <n v="0"/>
    <n v="0"/>
    <n v="0"/>
    <n v="0"/>
    <n v="0"/>
    <n v="0"/>
    <n v="0"/>
    <n v="0"/>
  </r>
  <r>
    <x v="5"/>
    <n v="6"/>
    <n v="934"/>
    <s v="173000"/>
    <s v="Innovation and Entrepreneurship Investment Authority"/>
    <s v="No"/>
    <x v="65"/>
    <n v="534"/>
    <s v="Economic Development Services"/>
    <x v="9"/>
    <s v="GF"/>
    <n v="10"/>
    <x v="0"/>
    <n v="8238327"/>
    <n v="8531910"/>
    <n v="0"/>
    <n v="0"/>
    <n v="0"/>
    <n v="0"/>
    <n v="0"/>
    <m/>
  </r>
  <r>
    <x v="5"/>
    <n v="6"/>
    <n v="934"/>
    <s v="173000"/>
    <s v="Innovation and Entrepreneurship Investment Authority"/>
    <s v="No"/>
    <x v="65"/>
    <n v="534"/>
    <s v="Economic Development Services"/>
    <x v="9"/>
    <s v="GF"/>
    <n v="20"/>
    <x v="1"/>
    <n v="8238327"/>
    <n v="8531910"/>
    <n v="0"/>
    <n v="0"/>
    <n v="0"/>
    <n v="0"/>
    <n v="0"/>
    <m/>
  </r>
  <r>
    <x v="5"/>
    <n v="6"/>
    <n v="934"/>
    <s v="173000"/>
    <s v="Innovation and Entrepreneurship Investment Authority"/>
    <s v="No"/>
    <x v="65"/>
    <n v="534"/>
    <s v="Economic Development Services"/>
    <x v="9"/>
    <s v="GF"/>
    <n v="30"/>
    <x v="2"/>
    <n v="0"/>
    <n v="0"/>
    <n v="0"/>
    <n v="0"/>
    <n v="0"/>
    <n v="0"/>
    <n v="0"/>
    <m/>
  </r>
  <r>
    <x v="5"/>
    <n v="6"/>
    <n v="934"/>
    <s v="173000"/>
    <s v="Innovation and Entrepreneurship Investment Authority"/>
    <s v="No"/>
    <x v="65"/>
    <n v="534"/>
    <s v="Economic Development Services"/>
    <x v="9"/>
    <s v="GF"/>
    <n v="40"/>
    <x v="3"/>
    <n v="0"/>
    <n v="0"/>
    <n v="0"/>
    <n v="0"/>
    <n v="0"/>
    <n v="0"/>
    <n v="0"/>
    <m/>
  </r>
  <r>
    <x v="5"/>
    <n v="6"/>
    <n v="934"/>
    <s v="173000"/>
    <s v="Innovation and Entrepreneurship Investment Authority"/>
    <s v="No"/>
    <x v="65"/>
    <n v="534"/>
    <s v="Economic Development Services"/>
    <x v="9"/>
    <s v="GF"/>
    <n v="50"/>
    <x v="4"/>
    <n v="0"/>
    <n v="0"/>
    <n v="0"/>
    <n v="0"/>
    <n v="0"/>
    <n v="0"/>
    <n v="0"/>
    <m/>
  </r>
  <r>
    <x v="6"/>
    <n v="7"/>
    <n v="185"/>
    <s v="081000"/>
    <s v="Secretary of Education"/>
    <s v="No"/>
    <x v="66"/>
    <n v="799"/>
    <s v="Administrative and Support Services"/>
    <x v="28"/>
    <s v="GF"/>
    <n v="10"/>
    <x v="0"/>
    <n v="714597"/>
    <n v="722743.92"/>
    <n v="746730.13"/>
    <n v="1026830.04"/>
    <n v="840002.07"/>
    <n v="1074577.26"/>
    <n v="1195154.8799999999"/>
    <n v="1278517"/>
  </r>
  <r>
    <x v="6"/>
    <n v="7"/>
    <n v="185"/>
    <s v="081000"/>
    <s v="Secretary of Education"/>
    <s v="No"/>
    <x v="66"/>
    <n v="799"/>
    <s v="Administrative and Support Services"/>
    <x v="28"/>
    <s v="GF"/>
    <n v="20"/>
    <x v="1"/>
    <n v="714159.08"/>
    <n v="715279.79"/>
    <n v="652578.68000000005"/>
    <n v="716675.97"/>
    <n v="839740.81"/>
    <n v="971464.38"/>
    <n v="989990.57"/>
    <n v="985955.99"/>
  </r>
  <r>
    <x v="6"/>
    <n v="7"/>
    <n v="185"/>
    <s v="081000"/>
    <s v="Secretary of Education"/>
    <s v="No"/>
    <x v="66"/>
    <n v="799"/>
    <s v="Administrative and Support Services"/>
    <x v="28"/>
    <s v="GF"/>
    <n v="30"/>
    <x v="2"/>
    <n v="437.92"/>
    <n v="7464.13"/>
    <n v="94151.45"/>
    <n v="310154.07"/>
    <n v="261.26"/>
    <n v="103112.88"/>
    <n v="205164.31"/>
    <n v="292561.01"/>
  </r>
  <r>
    <x v="6"/>
    <n v="7"/>
    <n v="185"/>
    <s v="081000"/>
    <s v="Secretary of Education"/>
    <s v="No"/>
    <x v="66"/>
    <n v="799"/>
    <s v="Administrative and Support Services"/>
    <x v="28"/>
    <s v="GF"/>
    <n v="40"/>
    <x v="3"/>
    <n v="0"/>
    <n v="0"/>
    <n v="0"/>
    <n v="0"/>
    <n v="0"/>
    <n v="0"/>
    <n v="0"/>
    <n v="0"/>
  </r>
  <r>
    <x v="6"/>
    <n v="7"/>
    <n v="185"/>
    <s v="081000"/>
    <s v="Secretary of Education"/>
    <s v="No"/>
    <x v="66"/>
    <n v="799"/>
    <s v="Administrative and Support Services"/>
    <x v="28"/>
    <s v="GF"/>
    <n v="50"/>
    <x v="4"/>
    <n v="437.92"/>
    <n v="7464.13"/>
    <n v="94151.45"/>
    <n v="310154.07"/>
    <n v="261.26"/>
    <n v="103112.88"/>
    <n v="205164.31"/>
    <n v="292561.01"/>
  </r>
  <r>
    <x v="6"/>
    <n v="7"/>
    <n v="201"/>
    <s v="082000"/>
    <s v="Department of Education, Central Office Operations"/>
    <s v="No"/>
    <x v="67"/>
    <n v="181"/>
    <s v="Instructional Services"/>
    <x v="65"/>
    <s v="GF"/>
    <n v="10"/>
    <x v="0"/>
    <n v="7065425"/>
    <n v="7991582.1500000004"/>
    <n v="7026376.2199999997"/>
    <n v="7329479"/>
    <n v="13287147"/>
    <n v="15250724.439999999"/>
    <n v="21867753.550000001"/>
    <n v="21201596.629999999"/>
  </r>
  <r>
    <x v="6"/>
    <n v="7"/>
    <n v="201"/>
    <s v="082000"/>
    <s v="Department of Education, Central Office Operations"/>
    <s v="No"/>
    <x v="67"/>
    <n v="181"/>
    <s v="Instructional Services"/>
    <x v="65"/>
    <s v="GF"/>
    <n v="20"/>
    <x v="1"/>
    <n v="7065425"/>
    <n v="6754175.5999999996"/>
    <n v="6499250.3899999997"/>
    <n v="7266061.5999999996"/>
    <n v="10921732.48"/>
    <n v="13009333.699999999"/>
    <n v="10650158.4"/>
    <n v="18083482.760000002"/>
  </r>
  <r>
    <x v="6"/>
    <n v="7"/>
    <n v="201"/>
    <s v="082000"/>
    <s v="Department of Education, Central Office Operations"/>
    <s v="No"/>
    <x v="67"/>
    <n v="181"/>
    <s v="Instructional Services"/>
    <x v="65"/>
    <s v="GF"/>
    <n v="30"/>
    <x v="2"/>
    <n v="0"/>
    <n v="1237406.55"/>
    <n v="527125.82999999996"/>
    <n v="63417.4"/>
    <n v="2365414.52"/>
    <n v="2241390.7400000002"/>
    <n v="11217595.15"/>
    <n v="3118113.87"/>
  </r>
  <r>
    <x v="6"/>
    <n v="7"/>
    <n v="201"/>
    <s v="082000"/>
    <s v="Department of Education, Central Office Operations"/>
    <s v="No"/>
    <x v="67"/>
    <n v="181"/>
    <s v="Instructional Services"/>
    <x v="65"/>
    <s v="GF"/>
    <n v="40"/>
    <x v="3"/>
    <n v="0"/>
    <n v="0"/>
    <n v="0"/>
    <n v="0"/>
    <n v="0"/>
    <n v="0"/>
    <n v="11000000"/>
    <n v="0"/>
  </r>
  <r>
    <x v="6"/>
    <n v="7"/>
    <n v="201"/>
    <s v="082000"/>
    <s v="Department of Education, Central Office Operations"/>
    <s v="No"/>
    <x v="67"/>
    <n v="181"/>
    <s v="Instructional Services"/>
    <x v="65"/>
    <s v="GF"/>
    <n v="50"/>
    <x v="4"/>
    <n v="0"/>
    <n v="1237406.55"/>
    <n v="527125.82999999996"/>
    <n v="63417.4"/>
    <n v="2365414.52"/>
    <n v="2241390.7400000002"/>
    <n v="217595.15"/>
    <n v="3118113.87"/>
  </r>
  <r>
    <x v="6"/>
    <n v="7"/>
    <n v="201"/>
    <s v="082000"/>
    <s v="Department of Education, Central Office Operations"/>
    <s v="No"/>
    <x v="67"/>
    <n v="182"/>
    <s v="Special Education and Student Services"/>
    <x v="66"/>
    <s v="GF"/>
    <n v="10"/>
    <x v="0"/>
    <n v="820950"/>
    <n v="1934813.36"/>
    <n v="4252048.5599999996"/>
    <n v="1879738.37"/>
    <n v="2589326.7599999998"/>
    <n v="1540860.93"/>
    <n v="8232032.5999999996"/>
    <n v="9336340.2100000009"/>
  </r>
  <r>
    <x v="6"/>
    <n v="7"/>
    <n v="201"/>
    <s v="082000"/>
    <s v="Department of Education, Central Office Operations"/>
    <s v="No"/>
    <x v="67"/>
    <n v="182"/>
    <s v="Special Education and Student Services"/>
    <x v="66"/>
    <s v="GF"/>
    <n v="20"/>
    <x v="1"/>
    <n v="820949.17"/>
    <n v="1405121.93"/>
    <n v="3754789.4"/>
    <n v="1879736.53"/>
    <n v="2234629.36"/>
    <n v="1531852.33"/>
    <n v="3232025.21"/>
    <n v="8805219.5899999999"/>
  </r>
  <r>
    <x v="6"/>
    <n v="7"/>
    <n v="201"/>
    <s v="082000"/>
    <s v="Department of Education, Central Office Operations"/>
    <s v="No"/>
    <x v="67"/>
    <n v="182"/>
    <s v="Special Education and Student Services"/>
    <x v="66"/>
    <s v="GF"/>
    <n v="30"/>
    <x v="2"/>
    <n v="0.83"/>
    <n v="529691.43000000005"/>
    <n v="497259.16"/>
    <n v="1.84"/>
    <n v="354697.4"/>
    <n v="9008.6"/>
    <n v="5000007.3899999997"/>
    <n v="531120.62"/>
  </r>
  <r>
    <x v="6"/>
    <n v="7"/>
    <n v="201"/>
    <s v="082000"/>
    <s v="Department of Education, Central Office Operations"/>
    <s v="No"/>
    <x v="67"/>
    <n v="182"/>
    <s v="Special Education and Student Services"/>
    <x v="66"/>
    <s v="GF"/>
    <n v="40"/>
    <x v="3"/>
    <n v="0"/>
    <n v="0"/>
    <n v="0"/>
    <n v="0"/>
    <n v="0"/>
    <n v="0"/>
    <n v="5000000"/>
    <n v="0"/>
  </r>
  <r>
    <x v="6"/>
    <n v="7"/>
    <n v="201"/>
    <s v="082000"/>
    <s v="Department of Education, Central Office Operations"/>
    <s v="No"/>
    <x v="67"/>
    <n v="182"/>
    <s v="Special Education and Student Services"/>
    <x v="66"/>
    <s v="GF"/>
    <n v="50"/>
    <x v="4"/>
    <n v="0.83"/>
    <n v="529691.43000000005"/>
    <n v="497259.16"/>
    <n v="1.84"/>
    <n v="354697.4"/>
    <n v="9008.6"/>
    <n v="7.39"/>
    <n v="531120.62"/>
  </r>
  <r>
    <x v="6"/>
    <n v="7"/>
    <n v="201"/>
    <s v="082000"/>
    <s v="Department of Education, Central Office Operations"/>
    <s v="No"/>
    <x v="67"/>
    <n v="184"/>
    <s v="Pupil Assessment Services"/>
    <x v="67"/>
    <s v="GF"/>
    <n v="10"/>
    <x v="0"/>
    <n v="28269589"/>
    <n v="28941841.530000001"/>
    <n v="28243099.16"/>
    <n v="28386691"/>
    <n v="28729097"/>
    <n v="28714014.23"/>
    <n v="35305128.82"/>
    <n v="48078150.759999998"/>
  </r>
  <r>
    <x v="6"/>
    <n v="7"/>
    <n v="201"/>
    <s v="082000"/>
    <s v="Department of Education, Central Office Operations"/>
    <s v="No"/>
    <x v="67"/>
    <n v="184"/>
    <s v="Pupil Assessment Services"/>
    <x v="67"/>
    <s v="GF"/>
    <n v="20"/>
    <x v="1"/>
    <n v="28269589"/>
    <n v="27047051.710000001"/>
    <n v="28243099.16"/>
    <n v="28386654.829999998"/>
    <n v="28723870.59"/>
    <n v="28711198.969999999"/>
    <n v="34539503.060000002"/>
    <n v="34765156.960000001"/>
  </r>
  <r>
    <x v="6"/>
    <n v="7"/>
    <n v="201"/>
    <s v="082000"/>
    <s v="Department of Education, Central Office Operations"/>
    <s v="No"/>
    <x v="67"/>
    <n v="184"/>
    <s v="Pupil Assessment Services"/>
    <x v="67"/>
    <s v="GF"/>
    <n v="30"/>
    <x v="2"/>
    <n v="0"/>
    <n v="1894789.82"/>
    <n v="0"/>
    <n v="36.17"/>
    <n v="5226.41"/>
    <n v="2815.26"/>
    <n v="765625.76"/>
    <n v="13312993.800000001"/>
  </r>
  <r>
    <x v="6"/>
    <n v="7"/>
    <n v="201"/>
    <s v="082000"/>
    <s v="Department of Education, Central Office Operations"/>
    <s v="No"/>
    <x v="67"/>
    <n v="184"/>
    <s v="Pupil Assessment Services"/>
    <x v="67"/>
    <s v="GF"/>
    <n v="40"/>
    <x v="3"/>
    <n v="0"/>
    <n v="0"/>
    <n v="0"/>
    <n v="0"/>
    <n v="0"/>
    <n v="0"/>
    <n v="265625.76"/>
    <n v="13282930.76"/>
  </r>
  <r>
    <x v="6"/>
    <n v="7"/>
    <n v="201"/>
    <s v="082000"/>
    <s v="Department of Education, Central Office Operations"/>
    <s v="No"/>
    <x v="67"/>
    <n v="184"/>
    <s v="Pupil Assessment Services"/>
    <x v="67"/>
    <s v="GF"/>
    <n v="50"/>
    <x v="4"/>
    <n v="0"/>
    <n v="1894789.82"/>
    <n v="0"/>
    <n v="36.17"/>
    <n v="5226.41"/>
    <n v="2815.26"/>
    <n v="500000"/>
    <n v="30063.040000000969"/>
  </r>
  <r>
    <x v="6"/>
    <n v="7"/>
    <n v="201"/>
    <s v="082000"/>
    <s v="Department of Education, Central Office Operations"/>
    <s v="No"/>
    <x v="67"/>
    <n v="185"/>
    <s v="School and Division Assistance"/>
    <x v="68"/>
    <s v="GF"/>
    <n v="10"/>
    <x v="0"/>
    <n v="2237658"/>
    <n v="2384540.44"/>
    <n v="1934042.59"/>
    <n v="2198414"/>
    <n v="2220441"/>
    <n v="2110168.64"/>
    <n v="4262155.5"/>
    <n v="4262974"/>
  </r>
  <r>
    <x v="6"/>
    <n v="7"/>
    <n v="201"/>
    <s v="082000"/>
    <s v="Department of Education, Central Office Operations"/>
    <s v="No"/>
    <x v="67"/>
    <n v="185"/>
    <s v="School and Division Assistance"/>
    <x v="68"/>
    <s v="GF"/>
    <n v="20"/>
    <x v="1"/>
    <n v="2237656.29"/>
    <n v="1885686.77"/>
    <n v="1839306.38"/>
    <n v="2197726.0699999998"/>
    <n v="2218064.29"/>
    <n v="2103395.98"/>
    <n v="4262154.6900000004"/>
    <n v="2277507.9700000002"/>
  </r>
  <r>
    <x v="6"/>
    <n v="7"/>
    <n v="201"/>
    <s v="082000"/>
    <s v="Department of Education, Central Office Operations"/>
    <s v="No"/>
    <x v="67"/>
    <n v="185"/>
    <s v="School and Division Assistance"/>
    <x v="68"/>
    <s v="GF"/>
    <n v="30"/>
    <x v="2"/>
    <n v="1.71"/>
    <n v="498853.67"/>
    <n v="94736.21"/>
    <n v="687.93"/>
    <n v="2376.71"/>
    <n v="6772.66"/>
    <n v="0.81"/>
    <n v="1985466.03"/>
  </r>
  <r>
    <x v="6"/>
    <n v="7"/>
    <n v="201"/>
    <s v="082000"/>
    <s v="Department of Education, Central Office Operations"/>
    <s v="No"/>
    <x v="67"/>
    <n v="185"/>
    <s v="School and Division Assistance"/>
    <x v="68"/>
    <s v="GF"/>
    <n v="40"/>
    <x v="3"/>
    <n v="0"/>
    <n v="0"/>
    <n v="0"/>
    <n v="0"/>
    <n v="0"/>
    <n v="0"/>
    <n v="0"/>
    <n v="0"/>
  </r>
  <r>
    <x v="6"/>
    <n v="7"/>
    <n v="201"/>
    <s v="082000"/>
    <s v="Department of Education, Central Office Operations"/>
    <s v="No"/>
    <x v="67"/>
    <n v="185"/>
    <s v="School and Division Assistance"/>
    <x v="68"/>
    <s v="GF"/>
    <n v="50"/>
    <x v="4"/>
    <n v="1.71"/>
    <n v="498853.67"/>
    <n v="94736.21"/>
    <n v="687.93"/>
    <n v="2376.71"/>
    <n v="6772.66"/>
    <n v="0.81"/>
    <n v="1985466.03"/>
  </r>
  <r>
    <x v="6"/>
    <n v="7"/>
    <n v="201"/>
    <s v="082000"/>
    <s v="Department of Education, Central Office Operations"/>
    <s v="No"/>
    <x v="67"/>
    <n v="186"/>
    <s v="Technology Assistance Services"/>
    <x v="69"/>
    <s v="GF"/>
    <n v="10"/>
    <x v="0"/>
    <n v="1758851"/>
    <n v="1993664.24"/>
    <n v="6930133.8300000001"/>
    <n v="6043589"/>
    <n v="5929691"/>
    <n v="5868780.7599999998"/>
    <n v="6237681.8300000001"/>
    <n v="6146782.04"/>
  </r>
  <r>
    <x v="6"/>
    <n v="7"/>
    <n v="201"/>
    <s v="082000"/>
    <s v="Department of Education, Central Office Operations"/>
    <s v="No"/>
    <x v="67"/>
    <n v="186"/>
    <s v="Technology Assistance Services"/>
    <x v="69"/>
    <s v="GF"/>
    <n v="20"/>
    <x v="1"/>
    <n v="1758851"/>
    <n v="1891428.72"/>
    <n v="6843439.1900000004"/>
    <n v="6035690.6399999997"/>
    <n v="5911029.2400000002"/>
    <n v="5847756.7999999998"/>
    <n v="6237680.8300000001"/>
    <n v="5985167.2300000004"/>
  </r>
  <r>
    <x v="6"/>
    <n v="7"/>
    <n v="201"/>
    <s v="082000"/>
    <s v="Department of Education, Central Office Operations"/>
    <s v="No"/>
    <x v="67"/>
    <n v="186"/>
    <s v="Technology Assistance Services"/>
    <x v="69"/>
    <s v="GF"/>
    <n v="30"/>
    <x v="2"/>
    <n v="0"/>
    <n v="102235.52"/>
    <n v="86694.64"/>
    <n v="7898.36"/>
    <n v="18661.759999999998"/>
    <n v="21023.96"/>
    <n v="1"/>
    <n v="161614.81"/>
  </r>
  <r>
    <x v="6"/>
    <n v="7"/>
    <n v="201"/>
    <s v="082000"/>
    <s v="Department of Education, Central Office Operations"/>
    <s v="No"/>
    <x v="67"/>
    <n v="186"/>
    <s v="Technology Assistance Services"/>
    <x v="69"/>
    <s v="GF"/>
    <n v="40"/>
    <x v="3"/>
    <n v="0"/>
    <n v="0"/>
    <n v="0"/>
    <n v="0"/>
    <n v="0"/>
    <n v="0"/>
    <n v="0"/>
    <n v="0"/>
  </r>
  <r>
    <x v="6"/>
    <n v="7"/>
    <n v="201"/>
    <s v="082000"/>
    <s v="Department of Education, Central Office Operations"/>
    <s v="No"/>
    <x v="67"/>
    <n v="186"/>
    <s v="Technology Assistance Services"/>
    <x v="69"/>
    <s v="GF"/>
    <n v="50"/>
    <x v="4"/>
    <n v="0"/>
    <n v="102235.52"/>
    <n v="86694.64"/>
    <n v="7898.36"/>
    <n v="18661.759999999998"/>
    <n v="21023.96"/>
    <n v="1"/>
    <n v="161614.81"/>
  </r>
  <r>
    <x v="6"/>
    <n v="7"/>
    <n v="201"/>
    <s v="082000"/>
    <s v="Department of Education, Central Office Operations"/>
    <s v="No"/>
    <x v="67"/>
    <n v="199"/>
    <s v="Administrative and Support Services"/>
    <x v="70"/>
    <s v="GF"/>
    <n v="10"/>
    <x v="0"/>
    <n v="19720897"/>
    <n v="19509202.59"/>
    <n v="22450810"/>
    <n v="24083856.170000002"/>
    <n v="24682571.289999999"/>
    <n v="29355896.920000002"/>
    <n v="31082560.870000001"/>
    <n v="32510861.789999999"/>
  </r>
  <r>
    <x v="6"/>
    <n v="7"/>
    <n v="201"/>
    <s v="082000"/>
    <s v="Department of Education, Central Office Operations"/>
    <s v="No"/>
    <x v="67"/>
    <n v="199"/>
    <s v="Administrative and Support Services"/>
    <x v="70"/>
    <s v="GF"/>
    <n v="20"/>
    <x v="1"/>
    <n v="19720897"/>
    <n v="19509198.449999999"/>
    <n v="20254393.41"/>
    <n v="22848944.579999998"/>
    <n v="23449652.829999998"/>
    <n v="28938723.699999999"/>
    <n v="25144558.699999999"/>
    <n v="31306510.18"/>
  </r>
  <r>
    <x v="6"/>
    <n v="7"/>
    <n v="201"/>
    <s v="082000"/>
    <s v="Department of Education, Central Office Operations"/>
    <s v="No"/>
    <x v="67"/>
    <n v="199"/>
    <s v="Administrative and Support Services"/>
    <x v="70"/>
    <s v="GF"/>
    <n v="30"/>
    <x v="2"/>
    <n v="0"/>
    <n v="4.1399999999999997"/>
    <n v="2196416.59"/>
    <n v="1234911.5900000001"/>
    <n v="1232918.46"/>
    <n v="417173.22"/>
    <n v="5938002.1699999999"/>
    <n v="1204351.6100000001"/>
  </r>
  <r>
    <x v="6"/>
    <n v="7"/>
    <n v="201"/>
    <s v="082000"/>
    <s v="Department of Education, Central Office Operations"/>
    <s v="No"/>
    <x v="67"/>
    <n v="199"/>
    <s v="Administrative and Support Services"/>
    <x v="70"/>
    <s v="GF"/>
    <n v="40"/>
    <x v="3"/>
    <n v="0"/>
    <n v="0"/>
    <n v="0"/>
    <n v="0"/>
    <n v="0"/>
    <n v="0"/>
    <n v="5138000"/>
    <n v="0"/>
  </r>
  <r>
    <x v="6"/>
    <n v="7"/>
    <n v="201"/>
    <s v="082000"/>
    <s v="Department of Education, Central Office Operations"/>
    <s v="No"/>
    <x v="67"/>
    <n v="199"/>
    <s v="Administrative and Support Services"/>
    <x v="70"/>
    <s v="GF"/>
    <n v="50"/>
    <x v="4"/>
    <n v="0"/>
    <n v="4.1399999999999997"/>
    <n v="2196416.59"/>
    <n v="1234911.5900000001"/>
    <n v="1232918.46"/>
    <n v="417173.22"/>
    <n v="800002.17"/>
    <n v="1204351.6100000001"/>
  </r>
  <r>
    <x v="6"/>
    <n v="7"/>
    <n v="201"/>
    <s v="082000"/>
    <s v="Department of Education, Central Office Operations"/>
    <s v="No"/>
    <x v="67"/>
    <n v="566"/>
    <s v="Teacher Licensure and Education"/>
    <x v="71"/>
    <s v="GF"/>
    <n v="10"/>
    <x v="0"/>
    <n v="319466"/>
    <n v="714239.88"/>
    <n v="804691.44"/>
    <n v="941167"/>
    <n v="1201419.9099999999"/>
    <n v="662071.91"/>
    <n v="989030.53"/>
    <n v="1413218"/>
  </r>
  <r>
    <x v="6"/>
    <n v="7"/>
    <n v="201"/>
    <s v="082000"/>
    <s v="Department of Education, Central Office Operations"/>
    <s v="No"/>
    <x v="67"/>
    <n v="566"/>
    <s v="Teacher Licensure and Education"/>
    <x v="71"/>
    <s v="GF"/>
    <n v="20"/>
    <x v="1"/>
    <n v="319465.96000000002"/>
    <n v="595895.21"/>
    <n v="560372.31000000006"/>
    <n v="770475.09"/>
    <n v="701702.47"/>
    <n v="661998.80000000005"/>
    <n v="989029.62"/>
    <n v="982155.48"/>
  </r>
  <r>
    <x v="6"/>
    <n v="7"/>
    <n v="201"/>
    <s v="082000"/>
    <s v="Department of Education, Central Office Operations"/>
    <s v="No"/>
    <x v="67"/>
    <n v="566"/>
    <s v="Teacher Licensure and Education"/>
    <x v="71"/>
    <s v="GF"/>
    <n v="30"/>
    <x v="2"/>
    <n v="0.04"/>
    <n v="118344.67"/>
    <n v="244319.13"/>
    <n v="170691.91"/>
    <n v="499717.44"/>
    <n v="73.11"/>
    <n v="0.91"/>
    <n v="431062.52"/>
  </r>
  <r>
    <x v="6"/>
    <n v="7"/>
    <n v="201"/>
    <s v="082000"/>
    <s v="Department of Education, Central Office Operations"/>
    <s v="No"/>
    <x v="67"/>
    <n v="566"/>
    <s v="Teacher Licensure and Education"/>
    <x v="71"/>
    <s v="GF"/>
    <n v="40"/>
    <x v="3"/>
    <n v="0"/>
    <n v="0"/>
    <n v="0"/>
    <n v="0"/>
    <n v="0"/>
    <n v="0"/>
    <n v="0"/>
    <n v="0"/>
  </r>
  <r>
    <x v="6"/>
    <n v="7"/>
    <n v="201"/>
    <s v="082000"/>
    <s v="Department of Education, Central Office Operations"/>
    <s v="No"/>
    <x v="67"/>
    <n v="566"/>
    <s v="Teacher Licensure and Education"/>
    <x v="71"/>
    <s v="GF"/>
    <n v="50"/>
    <x v="4"/>
    <n v="0.04"/>
    <n v="118344.67"/>
    <n v="244319.13"/>
    <n v="170691.91"/>
    <n v="499717.44"/>
    <n v="73.11"/>
    <n v="0.91"/>
    <n v="431062.52"/>
  </r>
  <r>
    <x v="6"/>
    <n v="7"/>
    <n v="197"/>
    <s v="083000"/>
    <s v="Direct Aid to Public Education"/>
    <s v="No"/>
    <x v="68"/>
    <n v="143"/>
    <s v="Financial Assistance for Educational, Cultural, Community, and Artistic Affairs"/>
    <x v="72"/>
    <s v="GF"/>
    <n v="10"/>
    <x v="0"/>
    <n v="29867180"/>
    <n v="34085441"/>
    <n v="40722654"/>
    <n v="38800685"/>
    <n v="77960301.489999995"/>
    <n v="81122709.760000005"/>
    <n v="87329185.439999998"/>
    <n v="57257445.450000003"/>
  </r>
  <r>
    <x v="6"/>
    <n v="7"/>
    <n v="197"/>
    <s v="083000"/>
    <s v="Direct Aid to Public Education"/>
    <s v="No"/>
    <x v="68"/>
    <n v="143"/>
    <s v="Financial Assistance for Educational, Cultural, Community, and Artistic Affairs"/>
    <x v="72"/>
    <s v="GF"/>
    <n v="20"/>
    <x v="1"/>
    <n v="28570684.300000001"/>
    <n v="33006562.010000002"/>
    <n v="36895350.090000004"/>
    <n v="35691047.020000003"/>
    <n v="70181484.769999996"/>
    <n v="78051513.180000007"/>
    <n v="75360652.75"/>
    <n v="55304892.259999998"/>
  </r>
  <r>
    <x v="6"/>
    <n v="7"/>
    <n v="197"/>
    <s v="083000"/>
    <s v="Direct Aid to Public Education"/>
    <s v="No"/>
    <x v="68"/>
    <n v="143"/>
    <s v="Financial Assistance for Educational, Cultural, Community, and Artistic Affairs"/>
    <x v="72"/>
    <s v="GF"/>
    <n v="30"/>
    <x v="2"/>
    <n v="1296495.7"/>
    <n v="1078878.99"/>
    <n v="3827303.91"/>
    <n v="3109637.98"/>
    <n v="7778816.7199999997"/>
    <n v="3071196.58"/>
    <n v="11968532.689999999"/>
    <n v="1952553.19"/>
  </r>
  <r>
    <x v="6"/>
    <n v="7"/>
    <n v="197"/>
    <s v="083000"/>
    <s v="Direct Aid to Public Education"/>
    <s v="No"/>
    <x v="68"/>
    <n v="143"/>
    <s v="Financial Assistance for Educational, Cultural, Community, and Artistic Affairs"/>
    <x v="72"/>
    <s v="GF"/>
    <n v="40"/>
    <x v="3"/>
    <n v="0"/>
    <n v="0"/>
    <n v="0"/>
    <n v="0"/>
    <n v="5029411.76"/>
    <n v="0"/>
    <n v="9056641"/>
    <n v="0"/>
  </r>
  <r>
    <x v="6"/>
    <n v="7"/>
    <n v="197"/>
    <s v="083000"/>
    <s v="Direct Aid to Public Education"/>
    <s v="No"/>
    <x v="68"/>
    <n v="143"/>
    <s v="Financial Assistance for Educational, Cultural, Community, and Artistic Affairs"/>
    <x v="72"/>
    <s v="GF"/>
    <n v="50"/>
    <x v="4"/>
    <n v="1296495.7"/>
    <n v="1078878.99"/>
    <n v="3827303.91"/>
    <n v="3109637.98"/>
    <n v="2749404.96"/>
    <n v="3071196.58"/>
    <n v="2911891.69"/>
    <n v="1952553.19"/>
  </r>
  <r>
    <x v="6"/>
    <n v="7"/>
    <n v="197"/>
    <s v="083000"/>
    <s v="Direct Aid to Public Education"/>
    <s v="No"/>
    <x v="68"/>
    <n v="176"/>
    <s v="Early Childhood Care and Education Programs"/>
    <x v="73"/>
    <s v="GF"/>
    <n v="10"/>
    <x v="0"/>
    <n v="0"/>
    <n v="0"/>
    <n v="0"/>
    <n v="0"/>
    <n v="0"/>
    <n v="0"/>
    <n v="188418050.44999999"/>
    <n v="190062304.44999999"/>
  </r>
  <r>
    <x v="6"/>
    <n v="7"/>
    <n v="197"/>
    <s v="083000"/>
    <s v="Direct Aid to Public Education"/>
    <s v="No"/>
    <x v="68"/>
    <n v="176"/>
    <s v="Early Childhood Care and Education Programs"/>
    <x v="73"/>
    <s v="GF"/>
    <n v="20"/>
    <x v="1"/>
    <n v="0"/>
    <n v="0"/>
    <n v="0"/>
    <n v="0"/>
    <n v="0"/>
    <n v="0"/>
    <n v="188318357"/>
    <n v="189525156"/>
  </r>
  <r>
    <x v="6"/>
    <n v="7"/>
    <n v="197"/>
    <s v="083000"/>
    <s v="Direct Aid to Public Education"/>
    <s v="No"/>
    <x v="68"/>
    <n v="176"/>
    <s v="Early Childhood Care and Education Programs"/>
    <x v="73"/>
    <s v="GF"/>
    <n v="30"/>
    <x v="2"/>
    <n v="0"/>
    <n v="0"/>
    <n v="0"/>
    <n v="0"/>
    <n v="0"/>
    <n v="0"/>
    <n v="99693.45"/>
    <n v="537148.44999999995"/>
  </r>
  <r>
    <x v="6"/>
    <n v="7"/>
    <n v="197"/>
    <s v="083000"/>
    <s v="Direct Aid to Public Education"/>
    <s v="No"/>
    <x v="68"/>
    <n v="176"/>
    <s v="Early Childhood Care and Education Programs"/>
    <x v="73"/>
    <s v="GF"/>
    <n v="40"/>
    <x v="3"/>
    <n v="0"/>
    <n v="0"/>
    <n v="0"/>
    <n v="0"/>
    <n v="0"/>
    <n v="0"/>
    <n v="99693.45"/>
    <n v="0"/>
  </r>
  <r>
    <x v="6"/>
    <n v="7"/>
    <n v="197"/>
    <s v="083000"/>
    <s v="Direct Aid to Public Education"/>
    <s v="No"/>
    <x v="68"/>
    <n v="176"/>
    <s v="Early Childhood Care and Education Programs"/>
    <x v="73"/>
    <s v="GF"/>
    <n v="50"/>
    <x v="4"/>
    <n v="0"/>
    <n v="0"/>
    <n v="0"/>
    <n v="0"/>
    <n v="0"/>
    <n v="0"/>
    <n v="0"/>
    <n v="537148.44999999995"/>
  </r>
  <r>
    <x v="6"/>
    <n v="7"/>
    <n v="197"/>
    <s v="083000"/>
    <s v="Direct Aid to Public Education"/>
    <s v="No"/>
    <x v="68"/>
    <n v="178"/>
    <s v="State Education Assistance Programs"/>
    <x v="74"/>
    <s v="GF"/>
    <n v="10"/>
    <x v="0"/>
    <n v="6229436359"/>
    <n v="6519132301"/>
    <n v="6933632130.4200001"/>
    <n v="7142041110.5200005"/>
    <n v="8566581702.3400002"/>
    <n v="8915620741.5"/>
    <n v="9387126167.8999996"/>
    <n v="9569995790.3299999"/>
  </r>
  <r>
    <x v="6"/>
    <n v="7"/>
    <n v="197"/>
    <s v="083000"/>
    <s v="Direct Aid to Public Education"/>
    <s v="No"/>
    <x v="68"/>
    <n v="178"/>
    <s v="State Education Assistance Programs"/>
    <x v="74"/>
    <s v="GF"/>
    <n v="20"/>
    <x v="1"/>
    <n v="6221605195.9300003"/>
    <n v="6495484717"/>
    <n v="6811873441.8999996"/>
    <n v="7138706667.4200001"/>
    <n v="8451151788.25"/>
    <n v="8904327348.2800007"/>
    <n v="9359253377.2999992"/>
    <n v="9546614672.75"/>
  </r>
  <r>
    <x v="6"/>
    <n v="7"/>
    <n v="197"/>
    <s v="083000"/>
    <s v="Direct Aid to Public Education"/>
    <s v="No"/>
    <x v="68"/>
    <n v="178"/>
    <s v="State Education Assistance Programs"/>
    <x v="74"/>
    <s v="GF"/>
    <n v="30"/>
    <x v="2"/>
    <n v="7831163.0700000003"/>
    <n v="23647584.100000001"/>
    <n v="121758688.52"/>
    <n v="3334443.1"/>
    <n v="115429914.09"/>
    <n v="11293393.220000001"/>
    <n v="27872790.600000001"/>
    <n v="23381117.579999998"/>
  </r>
  <r>
    <x v="6"/>
    <n v="7"/>
    <n v="197"/>
    <s v="083000"/>
    <s v="Direct Aid to Public Education"/>
    <s v="No"/>
    <x v="68"/>
    <n v="178"/>
    <s v="State Education Assistance Programs"/>
    <x v="74"/>
    <s v="GF"/>
    <n v="40"/>
    <x v="3"/>
    <n v="0"/>
    <n v="0"/>
    <n v="0"/>
    <n v="0"/>
    <n v="0"/>
    <n v="0"/>
    <n v="0"/>
    <n v="0"/>
  </r>
  <r>
    <x v="6"/>
    <n v="7"/>
    <n v="197"/>
    <s v="083000"/>
    <s v="Direct Aid to Public Education"/>
    <s v="No"/>
    <x v="68"/>
    <n v="178"/>
    <s v="State Education Assistance Programs"/>
    <x v="74"/>
    <s v="GF"/>
    <n v="50"/>
    <x v="4"/>
    <n v="7831163.0700000003"/>
    <n v="23647584.100000001"/>
    <n v="121758688.52"/>
    <n v="3334443.1"/>
    <n v="115429914.09"/>
    <n v="11293393.220000001"/>
    <n v="27872790.600000001"/>
    <n v="23381117.579999998"/>
  </r>
  <r>
    <x v="6"/>
    <n v="7"/>
    <n v="218"/>
    <s v="085000"/>
    <s v="Virginia School for the Deaf and the Blind"/>
    <s v="No"/>
    <x v="69"/>
    <n v="197"/>
    <s v="Instruction"/>
    <x v="75"/>
    <s v="GF"/>
    <n v="10"/>
    <x v="0"/>
    <n v="4013128"/>
    <n v="4611128"/>
    <n v="4383872"/>
    <n v="4639646.13"/>
    <n v="4789244.42"/>
    <n v="5082161"/>
    <n v="5938484.9000000004"/>
    <n v="6267698"/>
  </r>
  <r>
    <x v="6"/>
    <n v="7"/>
    <n v="218"/>
    <s v="085000"/>
    <s v="Virginia School for the Deaf and the Blind"/>
    <s v="No"/>
    <x v="69"/>
    <n v="197"/>
    <s v="Instruction"/>
    <x v="75"/>
    <s v="GF"/>
    <n v="20"/>
    <x v="1"/>
    <n v="4012006.49"/>
    <n v="4344092.4800000004"/>
    <n v="4329597.87"/>
    <n v="4639062.71"/>
    <n v="4764982.9800000004"/>
    <n v="5062374.0999999996"/>
    <n v="5740942.7300000004"/>
    <n v="6155222.6200000001"/>
  </r>
  <r>
    <x v="6"/>
    <n v="7"/>
    <n v="218"/>
    <s v="085000"/>
    <s v="Virginia School for the Deaf and the Blind"/>
    <s v="No"/>
    <x v="69"/>
    <n v="197"/>
    <s v="Instruction"/>
    <x v="75"/>
    <s v="GF"/>
    <n v="30"/>
    <x v="2"/>
    <n v="1121.51"/>
    <n v="267035.52000000002"/>
    <n v="54274.13"/>
    <n v="583.41999999999996"/>
    <n v="24261.439999999999"/>
    <n v="19786.900000000001"/>
    <n v="197542.17"/>
    <n v="112475.38"/>
  </r>
  <r>
    <x v="6"/>
    <n v="7"/>
    <n v="218"/>
    <s v="085000"/>
    <s v="Virginia School for the Deaf and the Blind"/>
    <s v="No"/>
    <x v="69"/>
    <n v="197"/>
    <s v="Instruction"/>
    <x v="75"/>
    <s v="GF"/>
    <n v="40"/>
    <x v="3"/>
    <n v="0"/>
    <n v="0"/>
    <n v="0"/>
    <n v="0"/>
    <n v="0"/>
    <n v="0"/>
    <n v="0"/>
    <n v="0"/>
  </r>
  <r>
    <x v="6"/>
    <n v="7"/>
    <n v="218"/>
    <s v="085000"/>
    <s v="Virginia School for the Deaf and the Blind"/>
    <s v="No"/>
    <x v="69"/>
    <n v="197"/>
    <s v="Instruction"/>
    <x v="75"/>
    <s v="GF"/>
    <n v="50"/>
    <x v="4"/>
    <n v="1121.51"/>
    <n v="267035.52000000002"/>
    <n v="54274.13"/>
    <n v="583.41999999999996"/>
    <n v="24261.439999999999"/>
    <n v="19786.900000000001"/>
    <n v="197542.17"/>
    <n v="112475.38"/>
  </r>
  <r>
    <x v="6"/>
    <n v="7"/>
    <n v="218"/>
    <s v="085000"/>
    <s v="Virginia School for the Deaf and the Blind"/>
    <s v="No"/>
    <x v="69"/>
    <n v="198"/>
    <s v="Residential Support"/>
    <x v="76"/>
    <s v="GF"/>
    <n v="10"/>
    <x v="0"/>
    <n v="5692458"/>
    <n v="5324991"/>
    <n v="5595924"/>
    <n v="5862922.1699999999"/>
    <n v="6106437.2699999996"/>
    <n v="6151482"/>
    <n v="7120267.9900000002"/>
    <n v="7733806"/>
  </r>
  <r>
    <x v="6"/>
    <n v="7"/>
    <n v="218"/>
    <s v="085000"/>
    <s v="Virginia School for the Deaf and the Blind"/>
    <s v="No"/>
    <x v="69"/>
    <n v="198"/>
    <s v="Residential Support"/>
    <x v="76"/>
    <s v="GF"/>
    <n v="20"/>
    <x v="1"/>
    <n v="5690947.6600000001"/>
    <n v="5272757.1100000003"/>
    <n v="5563978.8300000001"/>
    <n v="5817607.9000000004"/>
    <n v="6084787.4800000004"/>
    <n v="6054109.0099999998"/>
    <n v="6966153.04"/>
    <n v="7578815.5499999998"/>
  </r>
  <r>
    <x v="6"/>
    <n v="7"/>
    <n v="218"/>
    <s v="085000"/>
    <s v="Virginia School for the Deaf and the Blind"/>
    <s v="No"/>
    <x v="69"/>
    <n v="198"/>
    <s v="Residential Support"/>
    <x v="76"/>
    <s v="GF"/>
    <n v="30"/>
    <x v="2"/>
    <n v="1510.34"/>
    <n v="52233.89"/>
    <n v="31945.17"/>
    <n v="45314.27"/>
    <n v="21649.79"/>
    <n v="97372.99"/>
    <n v="154114.95000000001"/>
    <n v="154990.45000000001"/>
  </r>
  <r>
    <x v="6"/>
    <n v="7"/>
    <n v="218"/>
    <s v="085000"/>
    <s v="Virginia School for the Deaf and the Blind"/>
    <s v="No"/>
    <x v="69"/>
    <n v="198"/>
    <s v="Residential Support"/>
    <x v="76"/>
    <s v="GF"/>
    <n v="40"/>
    <x v="3"/>
    <n v="0"/>
    <n v="0"/>
    <n v="0"/>
    <n v="0"/>
    <n v="0"/>
    <n v="0"/>
    <n v="0"/>
    <n v="0"/>
  </r>
  <r>
    <x v="6"/>
    <n v="7"/>
    <n v="218"/>
    <s v="085000"/>
    <s v="Virginia School for the Deaf and the Blind"/>
    <s v="No"/>
    <x v="69"/>
    <n v="198"/>
    <s v="Residential Support"/>
    <x v="76"/>
    <s v="GF"/>
    <n v="50"/>
    <x v="4"/>
    <n v="1510.34"/>
    <n v="52233.89"/>
    <n v="31945.17"/>
    <n v="45314.27"/>
    <n v="21649.79"/>
    <n v="97372.99"/>
    <n v="154114.95000000001"/>
    <n v="154990.45000000001"/>
  </r>
  <r>
    <x v="6"/>
    <n v="7"/>
    <n v="218"/>
    <s v="085000"/>
    <s v="Virginia School for the Deaf and the Blind"/>
    <s v="No"/>
    <x v="69"/>
    <n v="199"/>
    <s v="Administrative and Support Services"/>
    <x v="70"/>
    <s v="GF"/>
    <n v="10"/>
    <x v="0"/>
    <n v="1739994"/>
    <n v="1774167"/>
    <n v="1698443"/>
    <n v="1857201.97"/>
    <n v="2490059.7999999998"/>
    <n v="2123332"/>
    <n v="3798369.78"/>
    <n v="3489727"/>
  </r>
  <r>
    <x v="6"/>
    <n v="7"/>
    <n v="218"/>
    <s v="085000"/>
    <s v="Virginia School for the Deaf and the Blind"/>
    <s v="No"/>
    <x v="69"/>
    <n v="199"/>
    <s v="Administrative and Support Services"/>
    <x v="70"/>
    <s v="GF"/>
    <n v="20"/>
    <x v="1"/>
    <n v="1739982.14"/>
    <n v="1644162.06"/>
    <n v="1680070.03"/>
    <n v="1856813.17"/>
    <n v="2489300.64"/>
    <n v="2017277.22"/>
    <n v="2971520.04"/>
    <n v="3378173.6"/>
  </r>
  <r>
    <x v="6"/>
    <n v="7"/>
    <n v="218"/>
    <s v="085000"/>
    <s v="Virginia School for the Deaf and the Blind"/>
    <s v="No"/>
    <x v="69"/>
    <n v="199"/>
    <s v="Administrative and Support Services"/>
    <x v="70"/>
    <s v="GF"/>
    <n v="30"/>
    <x v="2"/>
    <n v="11.86"/>
    <n v="130004.94"/>
    <n v="18372.97"/>
    <n v="388.8"/>
    <n v="759.16"/>
    <n v="106054.78"/>
    <n v="826849.74"/>
    <n v="111553.4"/>
  </r>
  <r>
    <x v="6"/>
    <n v="7"/>
    <n v="218"/>
    <s v="085000"/>
    <s v="Virginia School for the Deaf and the Blind"/>
    <s v="No"/>
    <x v="69"/>
    <n v="199"/>
    <s v="Administrative and Support Services"/>
    <x v="70"/>
    <s v="GF"/>
    <n v="40"/>
    <x v="3"/>
    <n v="0"/>
    <n v="0"/>
    <n v="0"/>
    <n v="0"/>
    <n v="0"/>
    <n v="0"/>
    <n v="0"/>
    <n v="0"/>
  </r>
  <r>
    <x v="6"/>
    <n v="7"/>
    <n v="218"/>
    <s v="085000"/>
    <s v="Virginia School for the Deaf and the Blind"/>
    <s v="No"/>
    <x v="69"/>
    <n v="199"/>
    <s v="Administrative and Support Services"/>
    <x v="70"/>
    <s v="GF"/>
    <n v="50"/>
    <x v="4"/>
    <n v="11.86"/>
    <n v="130004.94"/>
    <n v="18372.97"/>
    <n v="388.8"/>
    <n v="759.16"/>
    <n v="106054.78"/>
    <n v="826849.74"/>
    <n v="111553.4"/>
  </r>
  <r>
    <x v="6"/>
    <n v="7"/>
    <n v="245"/>
    <s v="086000"/>
    <s v="State Council of Higher Education for Virginia"/>
    <s v="No"/>
    <x v="70"/>
    <n v="108"/>
    <s v="Higher Education Student Financial Assistance"/>
    <x v="77"/>
    <s v="GF"/>
    <n v="10"/>
    <x v="0"/>
    <n v="75373171"/>
    <n v="81023847"/>
    <n v="85375925"/>
    <n v="93927899"/>
    <n v="109234845"/>
    <n v="153174185"/>
    <n v="171807110.5"/>
    <n v="166116558"/>
  </r>
  <r>
    <x v="6"/>
    <n v="7"/>
    <n v="245"/>
    <s v="086000"/>
    <s v="State Council of Higher Education for Virginia"/>
    <s v="No"/>
    <x v="70"/>
    <n v="108"/>
    <s v="Higher Education Student Financial Assistance"/>
    <x v="77"/>
    <s v="GF"/>
    <n v="20"/>
    <x v="1"/>
    <n v="68798005"/>
    <n v="70709931.329999998"/>
    <n v="72229001"/>
    <n v="71435063"/>
    <n v="88411071.5"/>
    <n v="103452129.5"/>
    <n v="110517443"/>
    <n v="120404790.09"/>
  </r>
  <r>
    <x v="6"/>
    <n v="7"/>
    <n v="245"/>
    <s v="086000"/>
    <s v="State Council of Higher Education for Virginia"/>
    <s v="No"/>
    <x v="70"/>
    <n v="108"/>
    <s v="Higher Education Student Financial Assistance"/>
    <x v="77"/>
    <s v="GF"/>
    <n v="30"/>
    <x v="2"/>
    <n v="6575166"/>
    <n v="10313915.67"/>
    <n v="13146924"/>
    <n v="22492836"/>
    <n v="20823773.5"/>
    <n v="49722055.5"/>
    <n v="61289667.5"/>
    <n v="45711767.909999996"/>
  </r>
  <r>
    <x v="6"/>
    <n v="7"/>
    <n v="245"/>
    <s v="086000"/>
    <s v="State Council of Higher Education for Virginia"/>
    <s v="No"/>
    <x v="70"/>
    <n v="108"/>
    <s v="Higher Education Student Financial Assistance"/>
    <x v="77"/>
    <s v="GF"/>
    <n v="40"/>
    <x v="3"/>
    <n v="5661021"/>
    <n v="7553855"/>
    <n v="11706651"/>
    <n v="20391159"/>
    <n v="17710407"/>
    <n v="47737881"/>
    <n v="59801836"/>
    <n v="42406019"/>
  </r>
  <r>
    <x v="6"/>
    <n v="7"/>
    <n v="245"/>
    <s v="086000"/>
    <s v="State Council of Higher Education for Virginia"/>
    <s v="No"/>
    <x v="70"/>
    <n v="108"/>
    <s v="Higher Education Student Financial Assistance"/>
    <x v="77"/>
    <s v="GF"/>
    <n v="50"/>
    <x v="4"/>
    <n v="914145"/>
    <n v="2760060.67"/>
    <n v="1440273"/>
    <n v="2101677"/>
    <n v="3113366.5"/>
    <n v="1984174.5"/>
    <n v="1487831.5"/>
    <n v="3305748.9099999964"/>
  </r>
  <r>
    <x v="6"/>
    <n v="7"/>
    <n v="245"/>
    <s v="086000"/>
    <s v="State Council of Higher Education for Virginia"/>
    <s v="No"/>
    <x v="70"/>
    <n v="110"/>
    <s v="Financial Assistance For Educational and General Services"/>
    <x v="78"/>
    <s v="GF"/>
    <n v="10"/>
    <x v="0"/>
    <n v="0"/>
    <n v="0"/>
    <n v="0"/>
    <n v="0"/>
    <n v="350000"/>
    <n v="350000"/>
    <n v="0"/>
    <m/>
  </r>
  <r>
    <x v="6"/>
    <n v="7"/>
    <n v="245"/>
    <s v="086000"/>
    <s v="State Council of Higher Education for Virginia"/>
    <s v="No"/>
    <x v="70"/>
    <n v="110"/>
    <s v="Financial Assistance For Educational and General Services"/>
    <x v="78"/>
    <s v="GF"/>
    <n v="20"/>
    <x v="1"/>
    <n v="0"/>
    <n v="0"/>
    <n v="0"/>
    <n v="0"/>
    <n v="0"/>
    <n v="324929"/>
    <n v="0"/>
    <m/>
  </r>
  <r>
    <x v="6"/>
    <n v="7"/>
    <n v="245"/>
    <s v="086000"/>
    <s v="State Council of Higher Education for Virginia"/>
    <s v="No"/>
    <x v="70"/>
    <n v="110"/>
    <s v="Financial Assistance For Educational and General Services"/>
    <x v="78"/>
    <s v="GF"/>
    <n v="30"/>
    <x v="2"/>
    <n v="0"/>
    <n v="0"/>
    <n v="0"/>
    <n v="0"/>
    <n v="350000"/>
    <n v="25071"/>
    <n v="0"/>
    <m/>
  </r>
  <r>
    <x v="6"/>
    <n v="7"/>
    <n v="245"/>
    <s v="086000"/>
    <s v="State Council of Higher Education for Virginia"/>
    <s v="No"/>
    <x v="70"/>
    <n v="110"/>
    <s v="Financial Assistance For Educational and General Services"/>
    <x v="78"/>
    <s v="GF"/>
    <n v="40"/>
    <x v="3"/>
    <n v="0"/>
    <n v="0"/>
    <n v="0"/>
    <n v="0"/>
    <n v="0"/>
    <n v="0"/>
    <n v="0"/>
    <m/>
  </r>
  <r>
    <x v="6"/>
    <n v="7"/>
    <n v="245"/>
    <s v="086000"/>
    <s v="State Council of Higher Education for Virginia"/>
    <s v="No"/>
    <x v="70"/>
    <n v="110"/>
    <s v="Financial Assistance For Educational and General Services"/>
    <x v="78"/>
    <s v="GF"/>
    <n v="50"/>
    <x v="4"/>
    <n v="0"/>
    <n v="0"/>
    <n v="0"/>
    <n v="0"/>
    <n v="350000"/>
    <n v="25071"/>
    <n v="0"/>
    <m/>
  </r>
  <r>
    <x v="6"/>
    <n v="7"/>
    <n v="245"/>
    <s v="086000"/>
    <s v="State Council of Higher Education for Virginia"/>
    <s v="No"/>
    <x v="70"/>
    <n v="111"/>
    <s v="Higher Education Academic, Fiscal, and Facility Planning and Coordination"/>
    <x v="79"/>
    <s v="GF"/>
    <n v="10"/>
    <x v="0"/>
    <n v="6333077"/>
    <n v="7953774"/>
    <n v="8195025"/>
    <n v="9421112"/>
    <n v="11663738"/>
    <n v="8783951.3300000001"/>
    <n v="9763427"/>
    <n v="10365696"/>
  </r>
  <r>
    <x v="6"/>
    <n v="7"/>
    <n v="245"/>
    <s v="086000"/>
    <s v="State Council of Higher Education for Virginia"/>
    <s v="No"/>
    <x v="70"/>
    <n v="111"/>
    <s v="Higher Education Academic, Fiscal, and Facility Planning and Coordination"/>
    <x v="79"/>
    <s v="GF"/>
    <n v="20"/>
    <x v="1"/>
    <n v="6332250.9000000004"/>
    <n v="7315836.7300000004"/>
    <n v="8143732"/>
    <n v="8083521.29"/>
    <n v="11573046.279999999"/>
    <n v="8782091.3300000001"/>
    <n v="9263427"/>
    <n v="10365696"/>
  </r>
  <r>
    <x v="6"/>
    <n v="7"/>
    <n v="245"/>
    <s v="086000"/>
    <s v="State Council of Higher Education for Virginia"/>
    <s v="No"/>
    <x v="70"/>
    <n v="111"/>
    <s v="Higher Education Academic, Fiscal, and Facility Planning and Coordination"/>
    <x v="79"/>
    <s v="GF"/>
    <n v="30"/>
    <x v="2"/>
    <n v="826.1"/>
    <n v="637937.27"/>
    <n v="51293"/>
    <n v="1337590.71"/>
    <n v="90691.72"/>
    <n v="1860"/>
    <n v="500000"/>
    <n v="0"/>
  </r>
  <r>
    <x v="6"/>
    <n v="7"/>
    <n v="245"/>
    <s v="086000"/>
    <s v="State Council of Higher Education for Virginia"/>
    <s v="No"/>
    <x v="70"/>
    <n v="111"/>
    <s v="Higher Education Academic, Fiscal, and Facility Planning and Coordination"/>
    <x v="79"/>
    <s v="GF"/>
    <n v="40"/>
    <x v="3"/>
    <n v="0"/>
    <n v="0"/>
    <n v="51293"/>
    <n v="1282838"/>
    <n v="0"/>
    <n v="0"/>
    <n v="500000"/>
    <n v="0"/>
  </r>
  <r>
    <x v="6"/>
    <n v="7"/>
    <n v="245"/>
    <s v="086000"/>
    <s v="State Council of Higher Education for Virginia"/>
    <s v="No"/>
    <x v="70"/>
    <n v="111"/>
    <s v="Higher Education Academic, Fiscal, and Facility Planning and Coordination"/>
    <x v="79"/>
    <s v="GF"/>
    <n v="50"/>
    <x v="4"/>
    <n v="826.1"/>
    <n v="637937.27"/>
    <n v="0"/>
    <n v="54752.71"/>
    <n v="90691.72"/>
    <n v="1860"/>
    <n v="0"/>
    <n v="0"/>
  </r>
  <r>
    <x v="6"/>
    <n v="7"/>
    <n v="242"/>
    <s v="087000"/>
    <s v="Christopher Newport University"/>
    <s v="Yes"/>
    <x v="71"/>
    <n v="100"/>
    <s v="Educational and General Programs"/>
    <x v="80"/>
    <s v="GF"/>
    <n v="10"/>
    <x v="0"/>
    <n v="20713"/>
    <n v="0"/>
    <n v="0"/>
    <n v="0"/>
    <n v="0"/>
    <n v="0"/>
    <n v="0"/>
    <m/>
  </r>
  <r>
    <x v="6"/>
    <n v="7"/>
    <n v="242"/>
    <s v="087000"/>
    <s v="Christopher Newport University"/>
    <s v="Yes"/>
    <x v="71"/>
    <n v="100"/>
    <s v="Educational and General Programs"/>
    <x v="80"/>
    <s v="GF"/>
    <n v="20"/>
    <x v="1"/>
    <n v="20713"/>
    <n v="0"/>
    <n v="0"/>
    <n v="0"/>
    <n v="0"/>
    <n v="0"/>
    <n v="0"/>
    <m/>
  </r>
  <r>
    <x v="6"/>
    <n v="7"/>
    <n v="242"/>
    <s v="087000"/>
    <s v="Christopher Newport University"/>
    <s v="Yes"/>
    <x v="71"/>
    <n v="100"/>
    <s v="Educational and General Programs"/>
    <x v="80"/>
    <s v="GF"/>
    <n v="30"/>
    <x v="2"/>
    <n v="0"/>
    <n v="0"/>
    <n v="0"/>
    <n v="0"/>
    <n v="0"/>
    <n v="0"/>
    <n v="0"/>
    <m/>
  </r>
  <r>
    <x v="6"/>
    <n v="7"/>
    <n v="242"/>
    <s v="087000"/>
    <s v="Christopher Newport University"/>
    <s v="Yes"/>
    <x v="71"/>
    <n v="100"/>
    <s v="Educational and General Programs"/>
    <x v="80"/>
    <s v="GF"/>
    <n v="40"/>
    <x v="3"/>
    <n v="0"/>
    <n v="0"/>
    <n v="0"/>
    <n v="0"/>
    <n v="0"/>
    <n v="0"/>
    <n v="0"/>
    <m/>
  </r>
  <r>
    <x v="6"/>
    <n v="7"/>
    <n v="242"/>
    <s v="087000"/>
    <s v="Christopher Newport University"/>
    <s v="Yes"/>
    <x v="71"/>
    <n v="100"/>
    <s v="Educational and General Programs"/>
    <x v="80"/>
    <s v="GF"/>
    <n v="50"/>
    <x v="4"/>
    <n v="0"/>
    <n v="0"/>
    <n v="0"/>
    <n v="0"/>
    <n v="0"/>
    <n v="0"/>
    <n v="0"/>
    <m/>
  </r>
  <r>
    <x v="6"/>
    <n v="7"/>
    <n v="242"/>
    <s v="087000"/>
    <s v="Christopher Newport University"/>
    <s v="Yes"/>
    <x v="71"/>
    <n v="108"/>
    <s v="Higher Education Student Financial Assistance"/>
    <x v="77"/>
    <s v="GF"/>
    <n v="10"/>
    <x v="0"/>
    <n v="5041956"/>
    <n v="6015240"/>
    <n v="6125947"/>
    <n v="6414030"/>
    <n v="6754119"/>
    <n v="8349060"/>
    <n v="9548414.1199999992"/>
    <n v="10800123.210000001"/>
  </r>
  <r>
    <x v="6"/>
    <n v="7"/>
    <n v="242"/>
    <s v="087000"/>
    <s v="Christopher Newport University"/>
    <s v="Yes"/>
    <x v="71"/>
    <n v="108"/>
    <s v="Higher Education Student Financial Assistance"/>
    <x v="77"/>
    <s v="GF"/>
    <n v="20"/>
    <x v="1"/>
    <n v="5041956"/>
    <n v="6015240"/>
    <n v="6025947"/>
    <n v="6414030"/>
    <n v="6754119"/>
    <n v="8346805.8799999999"/>
    <n v="9156285.9100000001"/>
    <n v="10420704.140000001"/>
  </r>
  <r>
    <x v="6"/>
    <n v="7"/>
    <n v="242"/>
    <s v="087000"/>
    <s v="Christopher Newport University"/>
    <s v="Yes"/>
    <x v="71"/>
    <n v="108"/>
    <s v="Higher Education Student Financial Assistance"/>
    <x v="77"/>
    <s v="GF"/>
    <n v="30"/>
    <x v="2"/>
    <n v="0"/>
    <n v="0"/>
    <n v="100000"/>
    <n v="0"/>
    <n v="0"/>
    <n v="2254.12"/>
    <n v="392128.21"/>
    <n v="379419.07"/>
  </r>
  <r>
    <x v="6"/>
    <n v="7"/>
    <n v="242"/>
    <s v="087000"/>
    <s v="Christopher Newport University"/>
    <s v="Yes"/>
    <x v="71"/>
    <n v="108"/>
    <s v="Higher Education Student Financial Assistance"/>
    <x v="77"/>
    <s v="GF"/>
    <n v="40"/>
    <x v="3"/>
    <n v="0"/>
    <n v="0"/>
    <n v="100000"/>
    <n v="0"/>
    <n v="0"/>
    <n v="2254.12"/>
    <n v="392128.21"/>
    <n v="379419.07"/>
  </r>
  <r>
    <x v="6"/>
    <n v="7"/>
    <n v="242"/>
    <s v="087000"/>
    <s v="Christopher Newport University"/>
    <s v="Yes"/>
    <x v="71"/>
    <n v="108"/>
    <s v="Higher Education Student Financial Assistance"/>
    <x v="77"/>
    <s v="GF"/>
    <n v="50"/>
    <x v="4"/>
    <n v="0"/>
    <n v="0"/>
    <n v="0"/>
    <n v="0"/>
    <n v="0"/>
    <n v="0"/>
    <n v="0"/>
    <n v="0"/>
  </r>
  <r>
    <x v="6"/>
    <n v="7"/>
    <n v="242"/>
    <s v="087000"/>
    <s v="Christopher Newport University"/>
    <s v="Yes"/>
    <x v="71"/>
    <n v="110"/>
    <s v="Financial Assistance For Educational and General Services"/>
    <x v="78"/>
    <s v="GF"/>
    <n v="10"/>
    <x v="0"/>
    <n v="0"/>
    <n v="0"/>
    <n v="0"/>
    <n v="0"/>
    <n v="102500"/>
    <n v="169470.07999999999"/>
    <n v="190384.51"/>
    <n v="320388.90000000002"/>
  </r>
  <r>
    <x v="6"/>
    <n v="7"/>
    <n v="242"/>
    <s v="087000"/>
    <s v="Christopher Newport University"/>
    <s v="Yes"/>
    <x v="71"/>
    <n v="110"/>
    <s v="Financial Assistance For Educational and General Services"/>
    <x v="78"/>
    <s v="GF"/>
    <n v="20"/>
    <x v="1"/>
    <n v="0"/>
    <n v="0"/>
    <n v="0"/>
    <n v="0"/>
    <n v="34696.92"/>
    <n v="80752.570000000007"/>
    <n v="136995.60999999999"/>
    <n v="152981.39000000001"/>
  </r>
  <r>
    <x v="6"/>
    <n v="7"/>
    <n v="242"/>
    <s v="087000"/>
    <s v="Christopher Newport University"/>
    <s v="Yes"/>
    <x v="71"/>
    <n v="110"/>
    <s v="Financial Assistance For Educational and General Services"/>
    <x v="78"/>
    <s v="GF"/>
    <n v="30"/>
    <x v="2"/>
    <n v="0"/>
    <n v="0"/>
    <n v="0"/>
    <n v="0"/>
    <n v="67803.08"/>
    <n v="88717.51"/>
    <n v="53388.9"/>
    <n v="167407.51"/>
  </r>
  <r>
    <x v="6"/>
    <n v="7"/>
    <n v="242"/>
    <s v="087000"/>
    <s v="Christopher Newport University"/>
    <s v="Yes"/>
    <x v="71"/>
    <n v="110"/>
    <s v="Financial Assistance For Educational and General Services"/>
    <x v="78"/>
    <s v="GF"/>
    <n v="40"/>
    <x v="3"/>
    <n v="0"/>
    <n v="0"/>
    <n v="0"/>
    <n v="0"/>
    <n v="67803.08"/>
    <n v="88717.51"/>
    <n v="53388.9"/>
    <n v="167407.51"/>
  </r>
  <r>
    <x v="6"/>
    <n v="7"/>
    <n v="242"/>
    <s v="087000"/>
    <s v="Christopher Newport University"/>
    <s v="Yes"/>
    <x v="71"/>
    <n v="110"/>
    <s v="Financial Assistance For Educational and General Services"/>
    <x v="78"/>
    <s v="GF"/>
    <n v="50"/>
    <x v="4"/>
    <n v="0"/>
    <n v="0"/>
    <n v="0"/>
    <n v="0"/>
    <n v="0"/>
    <n v="0"/>
    <n v="0"/>
    <n v="0"/>
  </r>
  <r>
    <x v="6"/>
    <n v="7"/>
    <n v="204"/>
    <s v="088000"/>
    <s v="The College of William and Mary in Virginia"/>
    <s v="Yes"/>
    <x v="72"/>
    <n v="100"/>
    <s v="Educational and General Programs"/>
    <x v="80"/>
    <s v="GF"/>
    <n v="10"/>
    <x v="0"/>
    <n v="0"/>
    <n v="0"/>
    <n v="0"/>
    <n v="0"/>
    <n v="0"/>
    <n v="0"/>
    <n v="0"/>
    <m/>
  </r>
  <r>
    <x v="6"/>
    <n v="7"/>
    <n v="204"/>
    <s v="088000"/>
    <s v="The College of William and Mary in Virginia"/>
    <s v="Yes"/>
    <x v="72"/>
    <n v="100"/>
    <s v="Educational and General Programs"/>
    <x v="80"/>
    <s v="GF"/>
    <n v="20"/>
    <x v="1"/>
    <n v="0"/>
    <n v="0"/>
    <n v="0"/>
    <n v="0"/>
    <n v="0"/>
    <n v="0"/>
    <n v="0"/>
    <m/>
  </r>
  <r>
    <x v="6"/>
    <n v="7"/>
    <n v="204"/>
    <s v="088000"/>
    <s v="The College of William and Mary in Virginia"/>
    <s v="Yes"/>
    <x v="72"/>
    <n v="100"/>
    <s v="Educational and General Programs"/>
    <x v="80"/>
    <s v="GF"/>
    <n v="30"/>
    <x v="2"/>
    <n v="0"/>
    <n v="0"/>
    <n v="0"/>
    <n v="0"/>
    <n v="0"/>
    <n v="0"/>
    <n v="0"/>
    <m/>
  </r>
  <r>
    <x v="6"/>
    <n v="7"/>
    <n v="204"/>
    <s v="088000"/>
    <s v="The College of William and Mary in Virginia"/>
    <s v="Yes"/>
    <x v="72"/>
    <n v="100"/>
    <s v="Educational and General Programs"/>
    <x v="80"/>
    <s v="GF"/>
    <n v="40"/>
    <x v="3"/>
    <n v="0"/>
    <n v="0"/>
    <n v="0"/>
    <n v="0"/>
    <n v="0"/>
    <n v="0"/>
    <n v="0"/>
    <m/>
  </r>
  <r>
    <x v="6"/>
    <n v="7"/>
    <n v="204"/>
    <s v="088000"/>
    <s v="The College of William and Mary in Virginia"/>
    <s v="Yes"/>
    <x v="72"/>
    <n v="100"/>
    <s v="Educational and General Programs"/>
    <x v="80"/>
    <s v="GF"/>
    <n v="50"/>
    <x v="4"/>
    <n v="0"/>
    <n v="0"/>
    <n v="0"/>
    <n v="0"/>
    <n v="0"/>
    <n v="0"/>
    <n v="0"/>
    <m/>
  </r>
  <r>
    <x v="6"/>
    <n v="7"/>
    <n v="204"/>
    <s v="088000"/>
    <s v="The College of William and Mary in Virginia"/>
    <s v="Yes"/>
    <x v="72"/>
    <n v="108"/>
    <s v="Higher Education Student Financial Assistance"/>
    <x v="77"/>
    <s v="GF"/>
    <n v="10"/>
    <x v="0"/>
    <n v="4517322"/>
    <n v="4907326"/>
    <n v="4933326"/>
    <n v="5117006"/>
    <n v="5398706"/>
    <n v="6725493"/>
    <n v="7562355"/>
    <n v="8920154"/>
  </r>
  <r>
    <x v="6"/>
    <n v="7"/>
    <n v="204"/>
    <s v="088000"/>
    <s v="The College of William and Mary in Virginia"/>
    <s v="Yes"/>
    <x v="72"/>
    <n v="108"/>
    <s v="Higher Education Student Financial Assistance"/>
    <x v="77"/>
    <s v="GF"/>
    <n v="20"/>
    <x v="1"/>
    <n v="4517322"/>
    <n v="4907326"/>
    <n v="4933326"/>
    <n v="5117006"/>
    <n v="5398706"/>
    <n v="6725493"/>
    <n v="7562355"/>
    <n v="8920154"/>
  </r>
  <r>
    <x v="6"/>
    <n v="7"/>
    <n v="204"/>
    <s v="088000"/>
    <s v="The College of William and Mary in Virginia"/>
    <s v="Yes"/>
    <x v="72"/>
    <n v="108"/>
    <s v="Higher Education Student Financial Assistance"/>
    <x v="77"/>
    <s v="GF"/>
    <n v="30"/>
    <x v="2"/>
    <n v="0"/>
    <n v="0"/>
    <n v="0"/>
    <n v="0"/>
    <n v="0"/>
    <n v="0"/>
    <n v="0"/>
    <n v="0"/>
  </r>
  <r>
    <x v="6"/>
    <n v="7"/>
    <n v="204"/>
    <s v="088000"/>
    <s v="The College of William and Mary in Virginia"/>
    <s v="Yes"/>
    <x v="72"/>
    <n v="108"/>
    <s v="Higher Education Student Financial Assistance"/>
    <x v="77"/>
    <s v="GF"/>
    <n v="40"/>
    <x v="3"/>
    <n v="0"/>
    <n v="0"/>
    <n v="0"/>
    <n v="0"/>
    <n v="0"/>
    <n v="0"/>
    <n v="0"/>
    <n v="0"/>
  </r>
  <r>
    <x v="6"/>
    <n v="7"/>
    <n v="204"/>
    <s v="088000"/>
    <s v="The College of William and Mary in Virginia"/>
    <s v="Yes"/>
    <x v="72"/>
    <n v="108"/>
    <s v="Higher Education Student Financial Assistance"/>
    <x v="77"/>
    <s v="GF"/>
    <n v="50"/>
    <x v="4"/>
    <n v="0"/>
    <n v="0"/>
    <n v="0"/>
    <n v="0"/>
    <n v="0"/>
    <n v="0"/>
    <n v="0"/>
    <n v="0"/>
  </r>
  <r>
    <x v="6"/>
    <n v="7"/>
    <n v="204"/>
    <s v="088000"/>
    <s v="The College of William and Mary in Virginia"/>
    <s v="Yes"/>
    <x v="72"/>
    <n v="110"/>
    <s v="Financial Assistance For Educational and General Services"/>
    <x v="78"/>
    <s v="GF"/>
    <n v="10"/>
    <x v="0"/>
    <n v="167604"/>
    <n v="131886"/>
    <n v="129435"/>
    <n v="120320"/>
    <n v="129900.4"/>
    <n v="78333"/>
    <n v="78333"/>
    <n v="140388.26999999999"/>
  </r>
  <r>
    <x v="6"/>
    <n v="7"/>
    <n v="204"/>
    <s v="088000"/>
    <s v="The College of William and Mary in Virginia"/>
    <s v="Yes"/>
    <x v="72"/>
    <n v="110"/>
    <s v="Financial Assistance For Educational and General Services"/>
    <x v="78"/>
    <s v="GF"/>
    <n v="20"/>
    <x v="1"/>
    <n v="167604"/>
    <n v="131886"/>
    <n v="129435"/>
    <n v="120320"/>
    <n v="129900.4"/>
    <n v="78333"/>
    <n v="78333"/>
    <n v="140388.26999999999"/>
  </r>
  <r>
    <x v="6"/>
    <n v="7"/>
    <n v="204"/>
    <s v="088000"/>
    <s v="The College of William and Mary in Virginia"/>
    <s v="Yes"/>
    <x v="72"/>
    <n v="110"/>
    <s v="Financial Assistance For Educational and General Services"/>
    <x v="78"/>
    <s v="GF"/>
    <n v="30"/>
    <x v="2"/>
    <n v="0"/>
    <n v="0"/>
    <n v="0"/>
    <n v="0"/>
    <n v="0"/>
    <n v="0"/>
    <n v="0"/>
    <n v="0"/>
  </r>
  <r>
    <x v="6"/>
    <n v="7"/>
    <n v="204"/>
    <s v="088000"/>
    <s v="The College of William and Mary in Virginia"/>
    <s v="Yes"/>
    <x v="72"/>
    <n v="110"/>
    <s v="Financial Assistance For Educational and General Services"/>
    <x v="78"/>
    <s v="GF"/>
    <n v="40"/>
    <x v="3"/>
    <n v="0"/>
    <n v="0"/>
    <n v="0"/>
    <n v="0"/>
    <n v="0"/>
    <n v="0"/>
    <n v="0"/>
    <n v="0"/>
  </r>
  <r>
    <x v="6"/>
    <n v="7"/>
    <n v="204"/>
    <s v="088000"/>
    <s v="The College of William and Mary in Virginia"/>
    <s v="Yes"/>
    <x v="72"/>
    <n v="110"/>
    <s v="Financial Assistance For Educational and General Services"/>
    <x v="78"/>
    <s v="GF"/>
    <n v="50"/>
    <x v="4"/>
    <n v="0"/>
    <n v="0"/>
    <n v="0"/>
    <n v="0"/>
    <n v="0"/>
    <n v="0"/>
    <n v="0"/>
    <n v="0"/>
  </r>
  <r>
    <x v="6"/>
    <n v="7"/>
    <n v="204"/>
    <s v="088000"/>
    <s v="The College of William and Mary in Virginia"/>
    <s v="Yes"/>
    <x v="72"/>
    <n v="502"/>
    <s v="Historic and Commemorative Attraction Management"/>
    <x v="20"/>
    <s v="GF"/>
    <n v="10"/>
    <x v="0"/>
    <n v="0"/>
    <n v="0"/>
    <n v="0"/>
    <n v="0"/>
    <n v="0"/>
    <n v="0"/>
    <n v="500000"/>
    <n v="500000"/>
  </r>
  <r>
    <x v="6"/>
    <n v="7"/>
    <n v="204"/>
    <s v="088000"/>
    <s v="The College of William and Mary in Virginia"/>
    <s v="Yes"/>
    <x v="72"/>
    <n v="502"/>
    <s v="Historic and Commemorative Attraction Management"/>
    <x v="20"/>
    <s v="GF"/>
    <n v="20"/>
    <x v="1"/>
    <n v="0"/>
    <n v="0"/>
    <n v="0"/>
    <n v="0"/>
    <n v="0"/>
    <n v="0"/>
    <n v="0"/>
    <n v="39792.71"/>
  </r>
  <r>
    <x v="6"/>
    <n v="7"/>
    <n v="204"/>
    <s v="088000"/>
    <s v="The College of William and Mary in Virginia"/>
    <s v="Yes"/>
    <x v="72"/>
    <n v="502"/>
    <s v="Historic and Commemorative Attraction Management"/>
    <x v="20"/>
    <s v="GF"/>
    <n v="30"/>
    <x v="2"/>
    <n v="0"/>
    <n v="0"/>
    <n v="0"/>
    <n v="0"/>
    <n v="0"/>
    <n v="0"/>
    <n v="500000"/>
    <n v="460207.29"/>
  </r>
  <r>
    <x v="6"/>
    <n v="7"/>
    <n v="204"/>
    <s v="088000"/>
    <s v="The College of William and Mary in Virginia"/>
    <s v="Yes"/>
    <x v="72"/>
    <n v="502"/>
    <s v="Historic and Commemorative Attraction Management"/>
    <x v="20"/>
    <s v="GF"/>
    <n v="40"/>
    <x v="3"/>
    <n v="0"/>
    <n v="0"/>
    <n v="0"/>
    <n v="0"/>
    <n v="0"/>
    <n v="0"/>
    <n v="500000"/>
    <n v="460207.29"/>
  </r>
  <r>
    <x v="6"/>
    <n v="7"/>
    <n v="204"/>
    <s v="088000"/>
    <s v="The College of William and Mary in Virginia"/>
    <s v="Yes"/>
    <x v="72"/>
    <n v="502"/>
    <s v="Historic and Commemorative Attraction Management"/>
    <x v="20"/>
    <s v="GF"/>
    <n v="50"/>
    <x v="4"/>
    <n v="0"/>
    <n v="0"/>
    <n v="0"/>
    <n v="0"/>
    <n v="0"/>
    <n v="0"/>
    <n v="0"/>
    <n v="0"/>
  </r>
  <r>
    <x v="6"/>
    <n v="7"/>
    <n v="241"/>
    <s v="089000"/>
    <s v="Richard Bland College"/>
    <s v="Yes"/>
    <x v="73"/>
    <n v="100"/>
    <s v="Educational and General Programs"/>
    <x v="80"/>
    <s v="GF"/>
    <n v="10"/>
    <x v="0"/>
    <n v="0"/>
    <n v="101504.48"/>
    <n v="0"/>
    <n v="0"/>
    <n v="0"/>
    <n v="0"/>
    <n v="1667"/>
    <n v="433974.98"/>
  </r>
  <r>
    <x v="6"/>
    <n v="7"/>
    <n v="241"/>
    <s v="089000"/>
    <s v="Richard Bland College"/>
    <s v="Yes"/>
    <x v="73"/>
    <n v="100"/>
    <s v="Educational and General Programs"/>
    <x v="80"/>
    <s v="GF"/>
    <n v="20"/>
    <x v="1"/>
    <n v="0"/>
    <n v="101504.48"/>
    <n v="0"/>
    <n v="0"/>
    <n v="0"/>
    <n v="0"/>
    <n v="0"/>
    <n v="10000"/>
  </r>
  <r>
    <x v="6"/>
    <n v="7"/>
    <n v="241"/>
    <s v="089000"/>
    <s v="Richard Bland College"/>
    <s v="Yes"/>
    <x v="73"/>
    <n v="100"/>
    <s v="Educational and General Programs"/>
    <x v="80"/>
    <s v="GF"/>
    <n v="30"/>
    <x v="2"/>
    <n v="0"/>
    <n v="0"/>
    <n v="0"/>
    <n v="0"/>
    <n v="0"/>
    <n v="0"/>
    <n v="1667"/>
    <n v="423974.98"/>
  </r>
  <r>
    <x v="6"/>
    <n v="7"/>
    <n v="241"/>
    <s v="089000"/>
    <s v="Richard Bland College"/>
    <s v="Yes"/>
    <x v="73"/>
    <n v="100"/>
    <s v="Educational and General Programs"/>
    <x v="80"/>
    <s v="GF"/>
    <n v="40"/>
    <x v="3"/>
    <n v="0"/>
    <n v="0"/>
    <n v="0"/>
    <n v="0"/>
    <n v="0"/>
    <n v="0"/>
    <n v="1667"/>
    <n v="423974.98"/>
  </r>
  <r>
    <x v="6"/>
    <n v="7"/>
    <n v="241"/>
    <s v="089000"/>
    <s v="Richard Bland College"/>
    <s v="Yes"/>
    <x v="73"/>
    <n v="100"/>
    <s v="Educational and General Programs"/>
    <x v="80"/>
    <s v="GF"/>
    <n v="50"/>
    <x v="4"/>
    <n v="0"/>
    <n v="0"/>
    <n v="0"/>
    <n v="0"/>
    <n v="0"/>
    <n v="0"/>
    <n v="0"/>
    <n v="0"/>
  </r>
  <r>
    <x v="6"/>
    <n v="7"/>
    <n v="241"/>
    <s v="089000"/>
    <s v="Richard Bland College"/>
    <s v="Yes"/>
    <x v="73"/>
    <n v="108"/>
    <s v="Higher Education Student Financial Assistance"/>
    <x v="77"/>
    <s v="GF"/>
    <n v="10"/>
    <x v="0"/>
    <n v="1007047"/>
    <n v="1328530"/>
    <n v="1331893.03"/>
    <n v="1835846.96"/>
    <n v="2290910.39"/>
    <n v="2468953.39"/>
    <n v="4059698.39"/>
    <n v="3484060.05"/>
  </r>
  <r>
    <x v="6"/>
    <n v="7"/>
    <n v="241"/>
    <s v="089000"/>
    <s v="Richard Bland College"/>
    <s v="Yes"/>
    <x v="73"/>
    <n v="108"/>
    <s v="Higher Education Student Financial Assistance"/>
    <x v="77"/>
    <s v="GF"/>
    <n v="20"/>
    <x v="1"/>
    <n v="1007047"/>
    <n v="1321346.97"/>
    <n v="970796.07"/>
    <n v="1117726.57"/>
    <n v="2205597"/>
    <n v="2358882"/>
    <n v="3059898.34"/>
    <n v="2383138"/>
  </r>
  <r>
    <x v="6"/>
    <n v="7"/>
    <n v="241"/>
    <s v="089000"/>
    <s v="Richard Bland College"/>
    <s v="Yes"/>
    <x v="73"/>
    <n v="108"/>
    <s v="Higher Education Student Financial Assistance"/>
    <x v="77"/>
    <s v="GF"/>
    <n v="30"/>
    <x v="2"/>
    <n v="0"/>
    <n v="7183.03"/>
    <n v="361096.96000000002"/>
    <n v="718120.39"/>
    <n v="85313.39"/>
    <n v="110071.39"/>
    <n v="999800.05"/>
    <n v="1100922.05"/>
  </r>
  <r>
    <x v="6"/>
    <n v="7"/>
    <n v="241"/>
    <s v="089000"/>
    <s v="Richard Bland College"/>
    <s v="Yes"/>
    <x v="73"/>
    <n v="108"/>
    <s v="Higher Education Student Financial Assistance"/>
    <x v="77"/>
    <s v="GF"/>
    <n v="40"/>
    <x v="3"/>
    <n v="0"/>
    <n v="7183.03"/>
    <n v="361096.96000000002"/>
    <n v="718120.39"/>
    <n v="85313.39"/>
    <n v="110071.39"/>
    <n v="999800.05"/>
    <n v="1100922.05"/>
  </r>
  <r>
    <x v="6"/>
    <n v="7"/>
    <n v="241"/>
    <s v="089000"/>
    <s v="Richard Bland College"/>
    <s v="Yes"/>
    <x v="73"/>
    <n v="108"/>
    <s v="Higher Education Student Financial Assistance"/>
    <x v="77"/>
    <s v="GF"/>
    <n v="50"/>
    <x v="4"/>
    <n v="0"/>
    <n v="0"/>
    <n v="0"/>
    <n v="0"/>
    <n v="0"/>
    <n v="0"/>
    <n v="0"/>
    <n v="0"/>
  </r>
  <r>
    <x v="6"/>
    <n v="7"/>
    <n v="241"/>
    <s v="089000"/>
    <s v="Richard Bland College"/>
    <s v="Yes"/>
    <x v="73"/>
    <n v="110"/>
    <s v="Financial Assistance For Educational and General Services"/>
    <x v="78"/>
    <s v="GF"/>
    <n v="10"/>
    <x v="0"/>
    <n v="0"/>
    <n v="20000"/>
    <n v="447.19"/>
    <n v="447.19"/>
    <n v="2947.19"/>
    <n v="4614.1899999999996"/>
    <n v="4614.1899999999996"/>
    <n v="1650850.5"/>
  </r>
  <r>
    <x v="6"/>
    <n v="7"/>
    <n v="241"/>
    <s v="089000"/>
    <s v="Richard Bland College"/>
    <s v="Yes"/>
    <x v="73"/>
    <n v="110"/>
    <s v="Financial Assistance For Educational and General Services"/>
    <x v="78"/>
    <s v="GF"/>
    <n v="20"/>
    <x v="1"/>
    <n v="0"/>
    <n v="19552.810000000001"/>
    <n v="0"/>
    <n v="0"/>
    <n v="0"/>
    <n v="0"/>
    <n v="2622.69"/>
    <n v="375766.1"/>
  </r>
  <r>
    <x v="6"/>
    <n v="7"/>
    <n v="241"/>
    <s v="089000"/>
    <s v="Richard Bland College"/>
    <s v="Yes"/>
    <x v="73"/>
    <n v="110"/>
    <s v="Financial Assistance For Educational and General Services"/>
    <x v="78"/>
    <s v="GF"/>
    <n v="30"/>
    <x v="2"/>
    <n v="0"/>
    <n v="447.19"/>
    <n v="447.19"/>
    <n v="447.19"/>
    <n v="2947.19"/>
    <n v="4614.1899999999996"/>
    <n v="1991.5"/>
    <n v="1275084.3999999999"/>
  </r>
  <r>
    <x v="6"/>
    <n v="7"/>
    <n v="241"/>
    <s v="089000"/>
    <s v="Richard Bland College"/>
    <s v="Yes"/>
    <x v="73"/>
    <n v="110"/>
    <s v="Financial Assistance For Educational and General Services"/>
    <x v="78"/>
    <s v="GF"/>
    <n v="40"/>
    <x v="3"/>
    <n v="0"/>
    <n v="447.19"/>
    <n v="447.19"/>
    <n v="447.19"/>
    <n v="2947.19"/>
    <n v="4614.1899999999996"/>
    <n v="1991.5"/>
    <n v="1275084.3999999999"/>
  </r>
  <r>
    <x v="6"/>
    <n v="7"/>
    <n v="241"/>
    <s v="089000"/>
    <s v="Richard Bland College"/>
    <s v="Yes"/>
    <x v="73"/>
    <n v="110"/>
    <s v="Financial Assistance For Educational and General Services"/>
    <x v="78"/>
    <s v="GF"/>
    <n v="50"/>
    <x v="4"/>
    <n v="0"/>
    <n v="0"/>
    <n v="0"/>
    <n v="0"/>
    <n v="0"/>
    <n v="0"/>
    <n v="0"/>
    <n v="0"/>
  </r>
  <r>
    <x v="6"/>
    <n v="7"/>
    <n v="268"/>
    <s v="090000"/>
    <s v="Virginia Institute of Marine Science"/>
    <s v="Yes"/>
    <x v="74"/>
    <n v="100"/>
    <s v="Educational and General Programs"/>
    <x v="80"/>
    <s v="GF"/>
    <n v="10"/>
    <x v="0"/>
    <n v="0"/>
    <n v="0"/>
    <n v="0"/>
    <n v="0"/>
    <n v="0"/>
    <n v="0"/>
    <n v="0"/>
    <m/>
  </r>
  <r>
    <x v="6"/>
    <n v="7"/>
    <n v="268"/>
    <s v="090000"/>
    <s v="Virginia Institute of Marine Science"/>
    <s v="Yes"/>
    <x v="74"/>
    <n v="100"/>
    <s v="Educational and General Programs"/>
    <x v="80"/>
    <s v="GF"/>
    <n v="20"/>
    <x v="1"/>
    <n v="0"/>
    <n v="0"/>
    <n v="0"/>
    <n v="0"/>
    <n v="0"/>
    <n v="0"/>
    <n v="0"/>
    <m/>
  </r>
  <r>
    <x v="6"/>
    <n v="7"/>
    <n v="268"/>
    <s v="090000"/>
    <s v="Virginia Institute of Marine Science"/>
    <s v="Yes"/>
    <x v="74"/>
    <n v="100"/>
    <s v="Educational and General Programs"/>
    <x v="80"/>
    <s v="GF"/>
    <n v="30"/>
    <x v="2"/>
    <n v="0"/>
    <n v="0"/>
    <n v="0"/>
    <n v="0"/>
    <n v="0"/>
    <n v="0"/>
    <n v="0"/>
    <m/>
  </r>
  <r>
    <x v="6"/>
    <n v="7"/>
    <n v="268"/>
    <s v="090000"/>
    <s v="Virginia Institute of Marine Science"/>
    <s v="Yes"/>
    <x v="74"/>
    <n v="100"/>
    <s v="Educational and General Programs"/>
    <x v="80"/>
    <s v="GF"/>
    <n v="40"/>
    <x v="3"/>
    <n v="0"/>
    <n v="0"/>
    <n v="0"/>
    <n v="0"/>
    <n v="0"/>
    <n v="0"/>
    <n v="0"/>
    <m/>
  </r>
  <r>
    <x v="6"/>
    <n v="7"/>
    <n v="268"/>
    <s v="090000"/>
    <s v="Virginia Institute of Marine Science"/>
    <s v="Yes"/>
    <x v="74"/>
    <n v="100"/>
    <s v="Educational and General Programs"/>
    <x v="80"/>
    <s v="GF"/>
    <n v="50"/>
    <x v="4"/>
    <n v="0"/>
    <n v="0"/>
    <n v="0"/>
    <n v="0"/>
    <n v="0"/>
    <n v="0"/>
    <n v="0"/>
    <m/>
  </r>
  <r>
    <x v="6"/>
    <n v="7"/>
    <n v="268"/>
    <s v="090000"/>
    <s v="Virginia Institute of Marine Science"/>
    <s v="Yes"/>
    <x v="74"/>
    <n v="108"/>
    <s v="Higher Education Student Financial Assistance"/>
    <x v="77"/>
    <s v="GF"/>
    <n v="10"/>
    <x v="0"/>
    <n v="160501"/>
    <n v="160501"/>
    <n v="160501"/>
    <n v="160501"/>
    <n v="191001"/>
    <n v="206251"/>
    <n v="212501"/>
    <n v="218751"/>
  </r>
  <r>
    <x v="6"/>
    <n v="7"/>
    <n v="268"/>
    <s v="090000"/>
    <s v="Virginia Institute of Marine Science"/>
    <s v="Yes"/>
    <x v="74"/>
    <n v="108"/>
    <s v="Higher Education Student Financial Assistance"/>
    <x v="77"/>
    <s v="GF"/>
    <n v="20"/>
    <x v="1"/>
    <n v="160501"/>
    <n v="160501"/>
    <n v="160501"/>
    <n v="160501"/>
    <n v="191001"/>
    <n v="206251"/>
    <n v="212501"/>
    <n v="218751"/>
  </r>
  <r>
    <x v="6"/>
    <n v="7"/>
    <n v="268"/>
    <s v="090000"/>
    <s v="Virginia Institute of Marine Science"/>
    <s v="Yes"/>
    <x v="74"/>
    <n v="108"/>
    <s v="Higher Education Student Financial Assistance"/>
    <x v="77"/>
    <s v="GF"/>
    <n v="30"/>
    <x v="2"/>
    <n v="0"/>
    <n v="0"/>
    <n v="0"/>
    <n v="0"/>
    <n v="0"/>
    <n v="0"/>
    <n v="0"/>
    <n v="0"/>
  </r>
  <r>
    <x v="6"/>
    <n v="7"/>
    <n v="268"/>
    <s v="090000"/>
    <s v="Virginia Institute of Marine Science"/>
    <s v="Yes"/>
    <x v="74"/>
    <n v="108"/>
    <s v="Higher Education Student Financial Assistance"/>
    <x v="77"/>
    <s v="GF"/>
    <n v="40"/>
    <x v="3"/>
    <n v="0"/>
    <n v="0"/>
    <n v="0"/>
    <n v="0"/>
    <n v="0"/>
    <n v="0"/>
    <n v="0"/>
    <n v="0"/>
  </r>
  <r>
    <x v="6"/>
    <n v="7"/>
    <n v="268"/>
    <s v="090000"/>
    <s v="Virginia Institute of Marine Science"/>
    <s v="Yes"/>
    <x v="74"/>
    <n v="108"/>
    <s v="Higher Education Student Financial Assistance"/>
    <x v="77"/>
    <s v="GF"/>
    <n v="50"/>
    <x v="4"/>
    <n v="0"/>
    <n v="0"/>
    <n v="0"/>
    <n v="0"/>
    <n v="0"/>
    <n v="0"/>
    <n v="0"/>
    <n v="0"/>
  </r>
  <r>
    <x v="6"/>
    <n v="7"/>
    <n v="247"/>
    <s v="091000"/>
    <s v="George Mason University"/>
    <s v="Yes"/>
    <x v="75"/>
    <n v="100"/>
    <s v="Educational and General Programs"/>
    <x v="80"/>
    <s v="GF"/>
    <n v="10"/>
    <x v="0"/>
    <n v="0"/>
    <n v="0"/>
    <n v="0"/>
    <n v="0"/>
    <n v="0"/>
    <n v="0"/>
    <n v="0"/>
    <m/>
  </r>
  <r>
    <x v="6"/>
    <n v="7"/>
    <n v="247"/>
    <s v="091000"/>
    <s v="George Mason University"/>
    <s v="Yes"/>
    <x v="75"/>
    <n v="100"/>
    <s v="Educational and General Programs"/>
    <x v="80"/>
    <s v="GF"/>
    <n v="20"/>
    <x v="1"/>
    <n v="0"/>
    <n v="0"/>
    <n v="0"/>
    <n v="0"/>
    <n v="0"/>
    <n v="0"/>
    <n v="0"/>
    <m/>
  </r>
  <r>
    <x v="6"/>
    <n v="7"/>
    <n v="247"/>
    <s v="091000"/>
    <s v="George Mason University"/>
    <s v="Yes"/>
    <x v="75"/>
    <n v="100"/>
    <s v="Educational and General Programs"/>
    <x v="80"/>
    <s v="GF"/>
    <n v="30"/>
    <x v="2"/>
    <n v="0"/>
    <n v="0"/>
    <n v="0"/>
    <n v="0"/>
    <n v="0"/>
    <n v="0"/>
    <n v="0"/>
    <m/>
  </r>
  <r>
    <x v="6"/>
    <n v="7"/>
    <n v="247"/>
    <s v="091000"/>
    <s v="George Mason University"/>
    <s v="Yes"/>
    <x v="75"/>
    <n v="100"/>
    <s v="Educational and General Programs"/>
    <x v="80"/>
    <s v="GF"/>
    <n v="40"/>
    <x v="3"/>
    <n v="0"/>
    <n v="0"/>
    <n v="0"/>
    <n v="0"/>
    <n v="0"/>
    <n v="0"/>
    <n v="0"/>
    <m/>
  </r>
  <r>
    <x v="6"/>
    <n v="7"/>
    <n v="247"/>
    <s v="091000"/>
    <s v="George Mason University"/>
    <s v="Yes"/>
    <x v="75"/>
    <n v="100"/>
    <s v="Educational and General Programs"/>
    <x v="80"/>
    <s v="GF"/>
    <n v="50"/>
    <x v="4"/>
    <n v="0"/>
    <n v="0"/>
    <n v="0"/>
    <n v="0"/>
    <n v="0"/>
    <n v="0"/>
    <n v="0"/>
    <m/>
  </r>
  <r>
    <x v="6"/>
    <n v="7"/>
    <n v="247"/>
    <s v="091000"/>
    <s v="George Mason University"/>
    <s v="Yes"/>
    <x v="75"/>
    <n v="108"/>
    <s v="Higher Education Student Financial Assistance"/>
    <x v="77"/>
    <s v="GF"/>
    <n v="10"/>
    <x v="0"/>
    <n v="27844936"/>
    <n v="31869644"/>
    <n v="31892704"/>
    <n v="38861864"/>
    <n v="43773524"/>
    <n v="80122640"/>
    <n v="86345834"/>
    <n v="93392952"/>
  </r>
  <r>
    <x v="6"/>
    <n v="7"/>
    <n v="247"/>
    <s v="091000"/>
    <s v="George Mason University"/>
    <s v="Yes"/>
    <x v="75"/>
    <n v="108"/>
    <s v="Higher Education Student Financial Assistance"/>
    <x v="77"/>
    <s v="GF"/>
    <n v="20"/>
    <x v="1"/>
    <n v="27844936"/>
    <n v="31869644"/>
    <n v="31892704"/>
    <n v="38861864"/>
    <n v="43773524"/>
    <n v="80122640"/>
    <n v="84263686"/>
    <n v="92701256.120000005"/>
  </r>
  <r>
    <x v="6"/>
    <n v="7"/>
    <n v="247"/>
    <s v="091000"/>
    <s v="George Mason University"/>
    <s v="Yes"/>
    <x v="75"/>
    <n v="108"/>
    <s v="Higher Education Student Financial Assistance"/>
    <x v="77"/>
    <s v="GF"/>
    <n v="30"/>
    <x v="2"/>
    <n v="0"/>
    <n v="0"/>
    <n v="0"/>
    <n v="0"/>
    <n v="0"/>
    <n v="0"/>
    <n v="2082148"/>
    <n v="691695.88"/>
  </r>
  <r>
    <x v="6"/>
    <n v="7"/>
    <n v="247"/>
    <s v="091000"/>
    <s v="George Mason University"/>
    <s v="Yes"/>
    <x v="75"/>
    <n v="108"/>
    <s v="Higher Education Student Financial Assistance"/>
    <x v="77"/>
    <s v="GF"/>
    <n v="40"/>
    <x v="3"/>
    <n v="0"/>
    <n v="0"/>
    <n v="0"/>
    <n v="0"/>
    <n v="0"/>
    <n v="0"/>
    <n v="2082148"/>
    <n v="691695.88"/>
  </r>
  <r>
    <x v="6"/>
    <n v="7"/>
    <n v="247"/>
    <s v="091000"/>
    <s v="George Mason University"/>
    <s v="Yes"/>
    <x v="75"/>
    <n v="108"/>
    <s v="Higher Education Student Financial Assistance"/>
    <x v="77"/>
    <s v="GF"/>
    <n v="50"/>
    <x v="4"/>
    <n v="0"/>
    <n v="0"/>
    <n v="0"/>
    <n v="0"/>
    <n v="0"/>
    <n v="0"/>
    <n v="0"/>
    <n v="0"/>
  </r>
  <r>
    <x v="6"/>
    <n v="7"/>
    <n v="247"/>
    <s v="091000"/>
    <s v="George Mason University"/>
    <s v="Yes"/>
    <x v="75"/>
    <n v="110"/>
    <s v="Financial Assistance For Educational and General Services"/>
    <x v="78"/>
    <s v="GF"/>
    <n v="10"/>
    <x v="0"/>
    <n v="1943511"/>
    <n v="2289883"/>
    <n v="2341464"/>
    <n v="2610115.2799999998"/>
    <n v="2911823.02"/>
    <n v="3145491.51"/>
    <n v="2866162.5"/>
    <n v="2851139.52"/>
  </r>
  <r>
    <x v="6"/>
    <n v="7"/>
    <n v="247"/>
    <s v="091000"/>
    <s v="George Mason University"/>
    <s v="Yes"/>
    <x v="75"/>
    <n v="110"/>
    <s v="Financial Assistance For Educational and General Services"/>
    <x v="78"/>
    <s v="GF"/>
    <n v="20"/>
    <x v="1"/>
    <n v="1943511"/>
    <n v="2289883"/>
    <n v="2067833.72"/>
    <n v="2264014.2599999998"/>
    <n v="2307484.5"/>
    <n v="2463605.2599999998"/>
    <n v="2357817.86"/>
    <n v="2245467.56"/>
  </r>
  <r>
    <x v="6"/>
    <n v="7"/>
    <n v="247"/>
    <s v="091000"/>
    <s v="George Mason University"/>
    <s v="Yes"/>
    <x v="75"/>
    <n v="110"/>
    <s v="Financial Assistance For Educational and General Services"/>
    <x v="78"/>
    <s v="GF"/>
    <n v="30"/>
    <x v="2"/>
    <n v="0"/>
    <n v="0"/>
    <n v="273630.28000000003"/>
    <n v="346101.02"/>
    <n v="604338.52"/>
    <n v="681886.25"/>
    <n v="508344.64"/>
    <n v="605671.96"/>
  </r>
  <r>
    <x v="6"/>
    <n v="7"/>
    <n v="247"/>
    <s v="091000"/>
    <s v="George Mason University"/>
    <s v="Yes"/>
    <x v="75"/>
    <n v="110"/>
    <s v="Financial Assistance For Educational and General Services"/>
    <x v="78"/>
    <s v="GF"/>
    <n v="40"/>
    <x v="3"/>
    <n v="0"/>
    <n v="0"/>
    <n v="273630.28000000003"/>
    <n v="346101.02"/>
    <n v="604338.52"/>
    <n v="681886.25"/>
    <n v="508344.64"/>
    <n v="605671.96"/>
  </r>
  <r>
    <x v="6"/>
    <n v="7"/>
    <n v="247"/>
    <s v="091000"/>
    <s v="George Mason University"/>
    <s v="Yes"/>
    <x v="75"/>
    <n v="110"/>
    <s v="Financial Assistance For Educational and General Services"/>
    <x v="78"/>
    <s v="GF"/>
    <n v="50"/>
    <x v="4"/>
    <n v="0"/>
    <n v="0"/>
    <n v="0"/>
    <n v="0"/>
    <n v="0"/>
    <n v="0"/>
    <n v="0"/>
    <n v="0"/>
  </r>
  <r>
    <x v="6"/>
    <n v="7"/>
    <n v="216"/>
    <s v="092000"/>
    <s v="James Madison University"/>
    <s v="Yes"/>
    <x v="76"/>
    <n v="100"/>
    <s v="Educational and General Programs"/>
    <x v="80"/>
    <s v="GF"/>
    <n v="10"/>
    <x v="0"/>
    <n v="0"/>
    <n v="0"/>
    <n v="0"/>
    <n v="0"/>
    <n v="0"/>
    <n v="0"/>
    <n v="0"/>
    <m/>
  </r>
  <r>
    <x v="6"/>
    <n v="7"/>
    <n v="216"/>
    <s v="092000"/>
    <s v="James Madison University"/>
    <s v="Yes"/>
    <x v="76"/>
    <n v="100"/>
    <s v="Educational and General Programs"/>
    <x v="80"/>
    <s v="GF"/>
    <n v="20"/>
    <x v="1"/>
    <n v="0"/>
    <n v="0"/>
    <n v="0"/>
    <n v="0"/>
    <n v="0"/>
    <n v="0"/>
    <n v="0"/>
    <m/>
  </r>
  <r>
    <x v="6"/>
    <n v="7"/>
    <n v="216"/>
    <s v="092000"/>
    <s v="James Madison University"/>
    <s v="Yes"/>
    <x v="76"/>
    <n v="100"/>
    <s v="Educational and General Programs"/>
    <x v="80"/>
    <s v="GF"/>
    <n v="30"/>
    <x v="2"/>
    <n v="0"/>
    <n v="0"/>
    <n v="0"/>
    <n v="0"/>
    <n v="0"/>
    <n v="0"/>
    <n v="0"/>
    <m/>
  </r>
  <r>
    <x v="6"/>
    <n v="7"/>
    <n v="216"/>
    <s v="092000"/>
    <s v="James Madison University"/>
    <s v="Yes"/>
    <x v="76"/>
    <n v="100"/>
    <s v="Educational and General Programs"/>
    <x v="80"/>
    <s v="GF"/>
    <n v="40"/>
    <x v="3"/>
    <n v="0"/>
    <n v="0"/>
    <n v="0"/>
    <n v="0"/>
    <n v="0"/>
    <n v="0"/>
    <n v="0"/>
    <m/>
  </r>
  <r>
    <x v="6"/>
    <n v="7"/>
    <n v="216"/>
    <s v="092000"/>
    <s v="James Madison University"/>
    <s v="Yes"/>
    <x v="76"/>
    <n v="100"/>
    <s v="Educational and General Programs"/>
    <x v="80"/>
    <s v="GF"/>
    <n v="50"/>
    <x v="4"/>
    <n v="0"/>
    <n v="0"/>
    <n v="0"/>
    <n v="0"/>
    <n v="0"/>
    <n v="0"/>
    <n v="0"/>
    <m/>
  </r>
  <r>
    <x v="6"/>
    <n v="7"/>
    <n v="216"/>
    <s v="092000"/>
    <s v="James Madison University"/>
    <s v="Yes"/>
    <x v="76"/>
    <n v="108"/>
    <s v="Higher Education Student Financial Assistance"/>
    <x v="77"/>
    <s v="GF"/>
    <n v="10"/>
    <x v="0"/>
    <n v="10024291"/>
    <n v="11783677"/>
    <n v="11860508"/>
    <n v="13214430.5"/>
    <n v="14541127.75"/>
    <n v="22827805.25"/>
    <n v="25678466.25"/>
    <n v="27870184.710000001"/>
  </r>
  <r>
    <x v="6"/>
    <n v="7"/>
    <n v="216"/>
    <s v="092000"/>
    <s v="James Madison University"/>
    <s v="Yes"/>
    <x v="76"/>
    <n v="108"/>
    <s v="Higher Education Student Financial Assistance"/>
    <x v="77"/>
    <s v="GF"/>
    <n v="20"/>
    <x v="1"/>
    <n v="10013403"/>
    <n v="11735529"/>
    <n v="11798840.5"/>
    <n v="13091448.75"/>
    <n v="14521422.5"/>
    <n v="22819798"/>
    <n v="24666211.539999999"/>
    <n v="27735553.09"/>
  </r>
  <r>
    <x v="6"/>
    <n v="7"/>
    <n v="216"/>
    <s v="092000"/>
    <s v="James Madison University"/>
    <s v="Yes"/>
    <x v="76"/>
    <n v="108"/>
    <s v="Higher Education Student Financial Assistance"/>
    <x v="77"/>
    <s v="GF"/>
    <n v="30"/>
    <x v="2"/>
    <n v="10888"/>
    <n v="48148"/>
    <n v="61667.5"/>
    <n v="122981.75"/>
    <n v="19705.25"/>
    <n v="8007.25"/>
    <n v="1012254.71"/>
    <n v="134631.62"/>
  </r>
  <r>
    <x v="6"/>
    <n v="7"/>
    <n v="216"/>
    <s v="092000"/>
    <s v="James Madison University"/>
    <s v="Yes"/>
    <x v="76"/>
    <n v="108"/>
    <s v="Higher Education Student Financial Assistance"/>
    <x v="77"/>
    <s v="GF"/>
    <n v="40"/>
    <x v="3"/>
    <n v="10888"/>
    <n v="48148"/>
    <n v="61667.5"/>
    <n v="122981.75"/>
    <n v="19705.25"/>
    <n v="8007.25"/>
    <n v="1012254.71"/>
    <n v="134631.62"/>
  </r>
  <r>
    <x v="6"/>
    <n v="7"/>
    <n v="216"/>
    <s v="092000"/>
    <s v="James Madison University"/>
    <s v="Yes"/>
    <x v="76"/>
    <n v="108"/>
    <s v="Higher Education Student Financial Assistance"/>
    <x v="77"/>
    <s v="GF"/>
    <n v="50"/>
    <x v="4"/>
    <n v="0"/>
    <n v="0"/>
    <n v="0"/>
    <n v="0"/>
    <n v="0"/>
    <n v="0"/>
    <n v="0"/>
    <n v="0"/>
  </r>
  <r>
    <x v="6"/>
    <n v="7"/>
    <n v="216"/>
    <s v="092000"/>
    <s v="James Madison University"/>
    <s v="Yes"/>
    <x v="76"/>
    <n v="110"/>
    <s v="Financial Assistance For Educational and General Services"/>
    <x v="78"/>
    <s v="GF"/>
    <n v="10"/>
    <x v="0"/>
    <n v="196763"/>
    <n v="242485"/>
    <n v="185768"/>
    <n v="196195"/>
    <n v="559801"/>
    <n v="324788"/>
    <n v="833719"/>
    <n v="885878.65"/>
  </r>
  <r>
    <x v="6"/>
    <n v="7"/>
    <n v="216"/>
    <s v="092000"/>
    <s v="James Madison University"/>
    <s v="Yes"/>
    <x v="76"/>
    <n v="110"/>
    <s v="Financial Assistance For Educational and General Services"/>
    <x v="78"/>
    <s v="GF"/>
    <n v="20"/>
    <x v="1"/>
    <n v="196763"/>
    <n v="242485"/>
    <n v="185768"/>
    <n v="196195"/>
    <n v="559801"/>
    <n v="324788"/>
    <n v="833719"/>
    <n v="885878.65"/>
  </r>
  <r>
    <x v="6"/>
    <n v="7"/>
    <n v="216"/>
    <s v="092000"/>
    <s v="James Madison University"/>
    <s v="Yes"/>
    <x v="76"/>
    <n v="110"/>
    <s v="Financial Assistance For Educational and General Services"/>
    <x v="78"/>
    <s v="GF"/>
    <n v="30"/>
    <x v="2"/>
    <n v="0"/>
    <n v="0"/>
    <n v="0"/>
    <n v="0"/>
    <n v="0"/>
    <n v="0"/>
    <n v="0"/>
    <n v="0"/>
  </r>
  <r>
    <x v="6"/>
    <n v="7"/>
    <n v="216"/>
    <s v="092000"/>
    <s v="James Madison University"/>
    <s v="Yes"/>
    <x v="76"/>
    <n v="110"/>
    <s v="Financial Assistance For Educational and General Services"/>
    <x v="78"/>
    <s v="GF"/>
    <n v="40"/>
    <x v="3"/>
    <n v="0"/>
    <n v="0"/>
    <n v="0"/>
    <n v="0"/>
    <n v="0"/>
    <n v="0"/>
    <n v="0"/>
    <n v="0"/>
  </r>
  <r>
    <x v="6"/>
    <n v="7"/>
    <n v="216"/>
    <s v="092000"/>
    <s v="James Madison University"/>
    <s v="Yes"/>
    <x v="76"/>
    <n v="110"/>
    <s v="Financial Assistance For Educational and General Services"/>
    <x v="78"/>
    <s v="GF"/>
    <n v="50"/>
    <x v="4"/>
    <n v="0"/>
    <n v="0"/>
    <n v="0"/>
    <n v="0"/>
    <n v="0"/>
    <n v="0"/>
    <n v="0"/>
    <n v="0"/>
  </r>
  <r>
    <x v="6"/>
    <n v="7"/>
    <n v="214"/>
    <s v="093000"/>
    <s v="Longwood University"/>
    <s v="Yes"/>
    <x v="77"/>
    <n v="100"/>
    <s v="Educational and General Programs"/>
    <x v="80"/>
    <s v="GF"/>
    <n v="10"/>
    <x v="0"/>
    <n v="0"/>
    <n v="0"/>
    <n v="0"/>
    <n v="0"/>
    <n v="0"/>
    <n v="0"/>
    <n v="0"/>
    <m/>
  </r>
  <r>
    <x v="6"/>
    <n v="7"/>
    <n v="214"/>
    <s v="093000"/>
    <s v="Longwood University"/>
    <s v="Yes"/>
    <x v="77"/>
    <n v="100"/>
    <s v="Educational and General Programs"/>
    <x v="80"/>
    <s v="GF"/>
    <n v="20"/>
    <x v="1"/>
    <n v="0"/>
    <n v="0"/>
    <n v="0"/>
    <n v="0"/>
    <n v="0"/>
    <n v="0"/>
    <n v="0"/>
    <m/>
  </r>
  <r>
    <x v="6"/>
    <n v="7"/>
    <n v="214"/>
    <s v="093000"/>
    <s v="Longwood University"/>
    <s v="Yes"/>
    <x v="77"/>
    <n v="100"/>
    <s v="Educational and General Programs"/>
    <x v="80"/>
    <s v="GF"/>
    <n v="30"/>
    <x v="2"/>
    <n v="0"/>
    <n v="0"/>
    <n v="0"/>
    <n v="0"/>
    <n v="0"/>
    <n v="0"/>
    <n v="0"/>
    <m/>
  </r>
  <r>
    <x v="6"/>
    <n v="7"/>
    <n v="214"/>
    <s v="093000"/>
    <s v="Longwood University"/>
    <s v="Yes"/>
    <x v="77"/>
    <n v="100"/>
    <s v="Educational and General Programs"/>
    <x v="80"/>
    <s v="GF"/>
    <n v="40"/>
    <x v="3"/>
    <n v="0"/>
    <n v="0"/>
    <n v="0"/>
    <n v="0"/>
    <n v="0"/>
    <n v="0"/>
    <n v="0"/>
    <m/>
  </r>
  <r>
    <x v="6"/>
    <n v="7"/>
    <n v="214"/>
    <s v="093000"/>
    <s v="Longwood University"/>
    <s v="Yes"/>
    <x v="77"/>
    <n v="100"/>
    <s v="Educational and General Programs"/>
    <x v="80"/>
    <s v="GF"/>
    <n v="50"/>
    <x v="4"/>
    <n v="0"/>
    <n v="0"/>
    <n v="0"/>
    <n v="0"/>
    <n v="0"/>
    <n v="0"/>
    <n v="0"/>
    <m/>
  </r>
  <r>
    <x v="6"/>
    <n v="7"/>
    <n v="214"/>
    <s v="093000"/>
    <s v="Longwood University"/>
    <s v="Yes"/>
    <x v="77"/>
    <n v="108"/>
    <s v="Higher Education Student Financial Assistance"/>
    <x v="77"/>
    <s v="GF"/>
    <n v="10"/>
    <x v="0"/>
    <n v="5165637"/>
    <n v="5922279"/>
    <n v="5941430"/>
    <n v="6722062"/>
    <n v="7064471"/>
    <n v="9776567"/>
    <n v="11574734.710000001"/>
    <n v="13152910.630000001"/>
  </r>
  <r>
    <x v="6"/>
    <n v="7"/>
    <n v="214"/>
    <s v="093000"/>
    <s v="Longwood University"/>
    <s v="Yes"/>
    <x v="77"/>
    <n v="108"/>
    <s v="Higher Education Student Financial Assistance"/>
    <x v="77"/>
    <s v="GF"/>
    <n v="20"/>
    <x v="1"/>
    <n v="5157466"/>
    <n v="5910174"/>
    <n v="5930407"/>
    <n v="6722062"/>
    <n v="7064471"/>
    <n v="9315981.2899999991"/>
    <n v="10184600.08"/>
    <n v="11715025.039999999"/>
  </r>
  <r>
    <x v="6"/>
    <n v="7"/>
    <n v="214"/>
    <s v="093000"/>
    <s v="Longwood University"/>
    <s v="Yes"/>
    <x v="77"/>
    <n v="108"/>
    <s v="Higher Education Student Financial Assistance"/>
    <x v="77"/>
    <s v="GF"/>
    <n v="30"/>
    <x v="2"/>
    <n v="8171"/>
    <n v="12105"/>
    <n v="11023"/>
    <n v="0"/>
    <n v="0"/>
    <n v="460585.71"/>
    <n v="1390134.63"/>
    <n v="1437885.59"/>
  </r>
  <r>
    <x v="6"/>
    <n v="7"/>
    <n v="214"/>
    <s v="093000"/>
    <s v="Longwood University"/>
    <s v="Yes"/>
    <x v="77"/>
    <n v="108"/>
    <s v="Higher Education Student Financial Assistance"/>
    <x v="77"/>
    <s v="GF"/>
    <n v="40"/>
    <x v="3"/>
    <n v="8171"/>
    <n v="12105"/>
    <n v="11023"/>
    <n v="0"/>
    <n v="0"/>
    <n v="460585.71"/>
    <n v="1390134.63"/>
    <n v="1437885.59"/>
  </r>
  <r>
    <x v="6"/>
    <n v="7"/>
    <n v="214"/>
    <s v="093000"/>
    <s v="Longwood University"/>
    <s v="Yes"/>
    <x v="77"/>
    <n v="108"/>
    <s v="Higher Education Student Financial Assistance"/>
    <x v="77"/>
    <s v="GF"/>
    <n v="50"/>
    <x v="4"/>
    <n v="0"/>
    <n v="0"/>
    <n v="0"/>
    <n v="0"/>
    <n v="0"/>
    <n v="0"/>
    <n v="0"/>
    <n v="0"/>
  </r>
  <r>
    <x v="6"/>
    <n v="7"/>
    <n v="214"/>
    <s v="093000"/>
    <s v="Longwood University"/>
    <s v="Yes"/>
    <x v="77"/>
    <n v="110"/>
    <s v="Financial Assistance For Educational and General Services"/>
    <x v="78"/>
    <s v="GF"/>
    <n v="10"/>
    <x v="0"/>
    <n v="70639"/>
    <n v="45357.05"/>
    <n v="0"/>
    <n v="0"/>
    <n v="159653"/>
    <n v="336891"/>
    <n v="354567.6"/>
    <n v="373318.41"/>
  </r>
  <r>
    <x v="6"/>
    <n v="7"/>
    <n v="214"/>
    <s v="093000"/>
    <s v="Longwood University"/>
    <s v="Yes"/>
    <x v="77"/>
    <n v="110"/>
    <s v="Financial Assistance For Educational and General Services"/>
    <x v="78"/>
    <s v="GF"/>
    <n v="20"/>
    <x v="1"/>
    <n v="24680.03"/>
    <n v="45357.05"/>
    <n v="0"/>
    <n v="0"/>
    <n v="53998"/>
    <n v="186422.51"/>
    <n v="255123.19"/>
    <n v="213019.12"/>
  </r>
  <r>
    <x v="6"/>
    <n v="7"/>
    <n v="214"/>
    <s v="093000"/>
    <s v="Longwood University"/>
    <s v="Yes"/>
    <x v="77"/>
    <n v="110"/>
    <s v="Financial Assistance For Educational and General Services"/>
    <x v="78"/>
    <s v="GF"/>
    <n v="30"/>
    <x v="2"/>
    <n v="45958.97"/>
    <n v="0"/>
    <n v="0"/>
    <n v="0"/>
    <n v="105655"/>
    <n v="150468.49"/>
    <n v="99444.41"/>
    <n v="160299.29"/>
  </r>
  <r>
    <x v="6"/>
    <n v="7"/>
    <n v="214"/>
    <s v="093000"/>
    <s v="Longwood University"/>
    <s v="Yes"/>
    <x v="77"/>
    <n v="110"/>
    <s v="Financial Assistance For Educational and General Services"/>
    <x v="78"/>
    <s v="GF"/>
    <n v="40"/>
    <x v="3"/>
    <n v="45958.97"/>
    <n v="0"/>
    <n v="0"/>
    <n v="0"/>
    <n v="105655"/>
    <n v="150468.49"/>
    <n v="99444.41"/>
    <n v="160299.29"/>
  </r>
  <r>
    <x v="6"/>
    <n v="7"/>
    <n v="214"/>
    <s v="093000"/>
    <s v="Longwood University"/>
    <s v="Yes"/>
    <x v="77"/>
    <n v="110"/>
    <s v="Financial Assistance For Educational and General Services"/>
    <x v="78"/>
    <s v="GF"/>
    <n v="50"/>
    <x v="4"/>
    <n v="0"/>
    <n v="0"/>
    <n v="0"/>
    <n v="0"/>
    <n v="0"/>
    <n v="0"/>
    <n v="0"/>
    <n v="0"/>
  </r>
  <r>
    <x v="6"/>
    <n v="7"/>
    <n v="213"/>
    <s v="094000"/>
    <s v="Norfolk State University"/>
    <s v="Yes"/>
    <x v="78"/>
    <n v="100"/>
    <s v="Educational and General Programs"/>
    <x v="80"/>
    <s v="GF"/>
    <n v="10"/>
    <x v="0"/>
    <n v="0"/>
    <n v="0"/>
    <n v="0"/>
    <n v="0"/>
    <n v="7247.72"/>
    <n v="21292.880000000001"/>
    <n v="35993828.329999998"/>
    <m/>
  </r>
  <r>
    <x v="6"/>
    <n v="7"/>
    <n v="213"/>
    <s v="094000"/>
    <s v="Norfolk State University"/>
    <s v="Yes"/>
    <x v="78"/>
    <n v="100"/>
    <s v="Educational and General Programs"/>
    <x v="80"/>
    <s v="GF"/>
    <n v="20"/>
    <x v="1"/>
    <n v="0"/>
    <n v="0"/>
    <n v="0"/>
    <n v="0"/>
    <n v="0"/>
    <n v="0"/>
    <n v="3333"/>
    <m/>
  </r>
  <r>
    <x v="6"/>
    <n v="7"/>
    <n v="213"/>
    <s v="094000"/>
    <s v="Norfolk State University"/>
    <s v="Yes"/>
    <x v="78"/>
    <n v="100"/>
    <s v="Educational and General Programs"/>
    <x v="80"/>
    <s v="GF"/>
    <n v="30"/>
    <x v="2"/>
    <n v="0"/>
    <n v="0"/>
    <n v="0"/>
    <n v="0"/>
    <n v="7247.72"/>
    <n v="21292.880000000001"/>
    <n v="35990495.329999998"/>
    <m/>
  </r>
  <r>
    <x v="6"/>
    <n v="7"/>
    <n v="213"/>
    <s v="094000"/>
    <s v="Norfolk State University"/>
    <s v="Yes"/>
    <x v="78"/>
    <n v="100"/>
    <s v="Educational and General Programs"/>
    <x v="80"/>
    <s v="GF"/>
    <n v="40"/>
    <x v="3"/>
    <n v="0"/>
    <n v="0"/>
    <n v="0"/>
    <n v="0"/>
    <n v="7247.72"/>
    <n v="21292.880000000001"/>
    <n v="35990495.329999998"/>
    <m/>
  </r>
  <r>
    <x v="6"/>
    <n v="7"/>
    <n v="213"/>
    <s v="094000"/>
    <s v="Norfolk State University"/>
    <s v="Yes"/>
    <x v="78"/>
    <n v="100"/>
    <s v="Educational and General Programs"/>
    <x v="80"/>
    <s v="GF"/>
    <n v="50"/>
    <x v="4"/>
    <n v="0"/>
    <n v="0"/>
    <n v="0"/>
    <n v="0"/>
    <n v="0"/>
    <n v="0"/>
    <n v="0"/>
    <m/>
  </r>
  <r>
    <x v="6"/>
    <n v="7"/>
    <n v="213"/>
    <s v="094000"/>
    <s v="Norfolk State University"/>
    <s v="Yes"/>
    <x v="78"/>
    <n v="108"/>
    <s v="Higher Education Student Financial Assistance"/>
    <x v="77"/>
    <s v="GF"/>
    <n v="10"/>
    <x v="0"/>
    <n v="12066527"/>
    <n v="13344709.710000001"/>
    <n v="16838085.07"/>
    <n v="23372269.489999998"/>
    <n v="30702748.079999998"/>
    <n v="44764039.340000004"/>
    <n v="50787063.140000001"/>
    <n v="55462081.299999997"/>
  </r>
  <r>
    <x v="6"/>
    <n v="7"/>
    <n v="213"/>
    <s v="094000"/>
    <s v="Norfolk State University"/>
    <s v="Yes"/>
    <x v="78"/>
    <n v="108"/>
    <s v="Higher Education Student Financial Assistance"/>
    <x v="77"/>
    <s v="GF"/>
    <n v="20"/>
    <x v="1"/>
    <n v="11983634.289999999"/>
    <n v="13116373.640000001"/>
    <n v="13144819.58"/>
    <n v="17385335.41"/>
    <n v="20216698.739999998"/>
    <n v="29304860.199999999"/>
    <n v="30360411.84"/>
    <n v="32818391.84"/>
  </r>
  <r>
    <x v="6"/>
    <n v="7"/>
    <n v="213"/>
    <s v="094000"/>
    <s v="Norfolk State University"/>
    <s v="Yes"/>
    <x v="78"/>
    <n v="108"/>
    <s v="Higher Education Student Financial Assistance"/>
    <x v="77"/>
    <s v="GF"/>
    <n v="30"/>
    <x v="2"/>
    <n v="82892.710000000006"/>
    <n v="228336.07"/>
    <n v="3693265.49"/>
    <n v="5986934.0800000001"/>
    <n v="10486049.34"/>
    <n v="15459179.140000001"/>
    <n v="20426651.300000001"/>
    <n v="22643689.460000001"/>
  </r>
  <r>
    <x v="6"/>
    <n v="7"/>
    <n v="213"/>
    <s v="094000"/>
    <s v="Norfolk State University"/>
    <s v="Yes"/>
    <x v="78"/>
    <n v="108"/>
    <s v="Higher Education Student Financial Assistance"/>
    <x v="77"/>
    <s v="GF"/>
    <n v="40"/>
    <x v="3"/>
    <n v="82892.710000000006"/>
    <n v="228336.07"/>
    <n v="3693265.49"/>
    <n v="5986934.0800000001"/>
    <n v="10486049.34"/>
    <n v="15459179.140000001"/>
    <n v="20426651.300000001"/>
    <n v="22643689.460000001"/>
  </r>
  <r>
    <x v="6"/>
    <n v="7"/>
    <n v="213"/>
    <s v="094000"/>
    <s v="Norfolk State University"/>
    <s v="Yes"/>
    <x v="78"/>
    <n v="108"/>
    <s v="Higher Education Student Financial Assistance"/>
    <x v="77"/>
    <s v="GF"/>
    <n v="50"/>
    <x v="4"/>
    <n v="0"/>
    <n v="0"/>
    <n v="0"/>
    <n v="0"/>
    <n v="0"/>
    <n v="0"/>
    <n v="0"/>
    <n v="0"/>
  </r>
  <r>
    <x v="6"/>
    <n v="7"/>
    <n v="213"/>
    <s v="094000"/>
    <s v="Norfolk State University"/>
    <s v="Yes"/>
    <x v="78"/>
    <n v="110"/>
    <s v="Financial Assistance For Educational and General Services"/>
    <x v="78"/>
    <s v="GF"/>
    <n v="10"/>
    <x v="0"/>
    <n v="0"/>
    <n v="54426"/>
    <n v="44568.13"/>
    <n v="59014.33"/>
    <n v="62161.33"/>
    <n v="65494.33"/>
    <n v="1298483.33"/>
    <n v="2802506.77"/>
  </r>
  <r>
    <x v="6"/>
    <n v="7"/>
    <n v="213"/>
    <s v="094000"/>
    <s v="Norfolk State University"/>
    <s v="Yes"/>
    <x v="78"/>
    <n v="110"/>
    <s v="Financial Assistance For Educational and General Services"/>
    <x v="78"/>
    <s v="GF"/>
    <n v="20"/>
    <x v="1"/>
    <n v="0"/>
    <n v="9857.8700000000008"/>
    <n v="25647.8"/>
    <n v="1853"/>
    <n v="0"/>
    <n v="0"/>
    <n v="306458.56"/>
    <n v="222115.4"/>
  </r>
  <r>
    <x v="6"/>
    <n v="7"/>
    <n v="213"/>
    <s v="094000"/>
    <s v="Norfolk State University"/>
    <s v="Yes"/>
    <x v="78"/>
    <n v="110"/>
    <s v="Financial Assistance For Educational and General Services"/>
    <x v="78"/>
    <s v="GF"/>
    <n v="30"/>
    <x v="2"/>
    <n v="0"/>
    <n v="44568.13"/>
    <n v="18920.330000000002"/>
    <n v="57161.33"/>
    <n v="62161.33"/>
    <n v="65494.33"/>
    <n v="992024.77"/>
    <n v="2580391.37"/>
  </r>
  <r>
    <x v="6"/>
    <n v="7"/>
    <n v="213"/>
    <s v="094000"/>
    <s v="Norfolk State University"/>
    <s v="Yes"/>
    <x v="78"/>
    <n v="110"/>
    <s v="Financial Assistance For Educational and General Services"/>
    <x v="78"/>
    <s v="GF"/>
    <n v="40"/>
    <x v="3"/>
    <n v="0"/>
    <n v="44568.13"/>
    <n v="18920.330000000002"/>
    <n v="57161.33"/>
    <n v="62161.33"/>
    <n v="65494.33"/>
    <n v="992024.77"/>
    <n v="2580391.37"/>
  </r>
  <r>
    <x v="6"/>
    <n v="7"/>
    <n v="213"/>
    <s v="094000"/>
    <s v="Norfolk State University"/>
    <s v="Yes"/>
    <x v="78"/>
    <n v="110"/>
    <s v="Financial Assistance For Educational and General Services"/>
    <x v="78"/>
    <s v="GF"/>
    <n v="50"/>
    <x v="4"/>
    <n v="0"/>
    <n v="0"/>
    <n v="0"/>
    <n v="0"/>
    <n v="0"/>
    <n v="0"/>
    <n v="0"/>
    <n v="0"/>
  </r>
  <r>
    <x v="6"/>
    <n v="7"/>
    <n v="221"/>
    <s v="095000"/>
    <s v="Old Dominion University"/>
    <s v="Yes"/>
    <x v="79"/>
    <n v="100"/>
    <s v="Educational and General Programs"/>
    <x v="80"/>
    <s v="GF"/>
    <n v="10"/>
    <x v="0"/>
    <n v="200"/>
    <n v="200"/>
    <n v="0"/>
    <n v="0"/>
    <n v="0"/>
    <n v="0"/>
    <n v="0"/>
    <m/>
  </r>
  <r>
    <x v="6"/>
    <n v="7"/>
    <n v="221"/>
    <s v="095000"/>
    <s v="Old Dominion University"/>
    <s v="Yes"/>
    <x v="79"/>
    <n v="100"/>
    <s v="Educational and General Programs"/>
    <x v="80"/>
    <s v="GF"/>
    <n v="20"/>
    <x v="1"/>
    <n v="0"/>
    <n v="0"/>
    <n v="0"/>
    <n v="0"/>
    <n v="0"/>
    <n v="0"/>
    <n v="0"/>
    <m/>
  </r>
  <r>
    <x v="6"/>
    <n v="7"/>
    <n v="221"/>
    <s v="095000"/>
    <s v="Old Dominion University"/>
    <s v="Yes"/>
    <x v="79"/>
    <n v="100"/>
    <s v="Educational and General Programs"/>
    <x v="80"/>
    <s v="GF"/>
    <n v="30"/>
    <x v="2"/>
    <n v="200"/>
    <n v="200"/>
    <n v="0"/>
    <n v="0"/>
    <n v="0"/>
    <n v="0"/>
    <n v="0"/>
    <m/>
  </r>
  <r>
    <x v="6"/>
    <n v="7"/>
    <n v="221"/>
    <s v="095000"/>
    <s v="Old Dominion University"/>
    <s v="Yes"/>
    <x v="79"/>
    <n v="100"/>
    <s v="Educational and General Programs"/>
    <x v="80"/>
    <s v="GF"/>
    <n v="40"/>
    <x v="3"/>
    <n v="200"/>
    <n v="200"/>
    <n v="0"/>
    <n v="0"/>
    <n v="0"/>
    <n v="0"/>
    <n v="0"/>
    <m/>
  </r>
  <r>
    <x v="6"/>
    <n v="7"/>
    <n v="221"/>
    <s v="095000"/>
    <s v="Old Dominion University"/>
    <s v="Yes"/>
    <x v="79"/>
    <n v="100"/>
    <s v="Educational and General Programs"/>
    <x v="80"/>
    <s v="GF"/>
    <n v="50"/>
    <x v="4"/>
    <n v="0"/>
    <n v="0"/>
    <n v="0"/>
    <n v="0"/>
    <n v="0"/>
    <n v="0"/>
    <n v="0"/>
    <m/>
  </r>
  <r>
    <x v="6"/>
    <n v="7"/>
    <n v="221"/>
    <s v="095000"/>
    <s v="Old Dominion University"/>
    <s v="Yes"/>
    <x v="79"/>
    <n v="108"/>
    <s v="Higher Education Student Financial Assistance"/>
    <x v="77"/>
    <s v="GF"/>
    <n v="10"/>
    <x v="0"/>
    <n v="26038495"/>
    <n v="27366141"/>
    <n v="27398431"/>
    <n v="32729311"/>
    <n v="36771513"/>
    <n v="65035596"/>
    <n v="75652010"/>
    <n v="79166388"/>
  </r>
  <r>
    <x v="6"/>
    <n v="7"/>
    <n v="221"/>
    <s v="095000"/>
    <s v="Old Dominion University"/>
    <s v="Yes"/>
    <x v="79"/>
    <n v="108"/>
    <s v="Higher Education Student Financial Assistance"/>
    <x v="77"/>
    <s v="GF"/>
    <n v="20"/>
    <x v="1"/>
    <n v="25444643"/>
    <n v="26772289"/>
    <n v="26804579"/>
    <n v="32126609"/>
    <n v="36055949"/>
    <n v="63481343"/>
    <n v="70892579"/>
    <n v="73620073"/>
  </r>
  <r>
    <x v="6"/>
    <n v="7"/>
    <n v="221"/>
    <s v="095000"/>
    <s v="Old Dominion University"/>
    <s v="Yes"/>
    <x v="79"/>
    <n v="108"/>
    <s v="Higher Education Student Financial Assistance"/>
    <x v="77"/>
    <s v="GF"/>
    <n v="30"/>
    <x v="2"/>
    <n v="593852"/>
    <n v="593852"/>
    <n v="593852"/>
    <n v="602702"/>
    <n v="715564"/>
    <n v="1554253"/>
    <n v="4759431"/>
    <n v="5546315"/>
  </r>
  <r>
    <x v="6"/>
    <n v="7"/>
    <n v="221"/>
    <s v="095000"/>
    <s v="Old Dominion University"/>
    <s v="Yes"/>
    <x v="79"/>
    <n v="108"/>
    <s v="Higher Education Student Financial Assistance"/>
    <x v="77"/>
    <s v="GF"/>
    <n v="40"/>
    <x v="3"/>
    <n v="593852"/>
    <n v="593852"/>
    <n v="593852"/>
    <n v="602702"/>
    <n v="715564"/>
    <n v="1554253"/>
    <n v="4759431"/>
    <n v="5546315"/>
  </r>
  <r>
    <x v="6"/>
    <n v="7"/>
    <n v="221"/>
    <s v="095000"/>
    <s v="Old Dominion University"/>
    <s v="Yes"/>
    <x v="79"/>
    <n v="108"/>
    <s v="Higher Education Student Financial Assistance"/>
    <x v="77"/>
    <s v="GF"/>
    <n v="50"/>
    <x v="4"/>
    <n v="0"/>
    <n v="0"/>
    <n v="0"/>
    <n v="0"/>
    <n v="0"/>
    <n v="0"/>
    <n v="0"/>
    <n v="0"/>
  </r>
  <r>
    <x v="6"/>
    <n v="7"/>
    <n v="221"/>
    <s v="095000"/>
    <s v="Old Dominion University"/>
    <s v="Yes"/>
    <x v="79"/>
    <n v="110"/>
    <s v="Financial Assistance For Educational and General Services"/>
    <x v="78"/>
    <s v="GF"/>
    <n v="10"/>
    <x v="0"/>
    <n v="5125772"/>
    <n v="5544421.4199999999"/>
    <n v="8714651.6300000008"/>
    <n v="12952688.65"/>
    <n v="18046137.77"/>
    <n v="21415213.780000001"/>
    <n v="22863788.329999998"/>
    <n v="24215929.899999999"/>
  </r>
  <r>
    <x v="6"/>
    <n v="7"/>
    <n v="221"/>
    <s v="095000"/>
    <s v="Old Dominion University"/>
    <s v="Yes"/>
    <x v="79"/>
    <n v="110"/>
    <s v="Financial Assistance For Educational and General Services"/>
    <x v="78"/>
    <s v="GF"/>
    <n v="20"/>
    <x v="1"/>
    <n v="4862508.5999999996"/>
    <n v="4863831.5599999996"/>
    <n v="6254198.9800000004"/>
    <n v="7339411.0199999996"/>
    <n v="9090653.0999999996"/>
    <n v="14267348.449999999"/>
    <n v="13789065.43"/>
    <n v="14397362.380000001"/>
  </r>
  <r>
    <x v="6"/>
    <n v="7"/>
    <n v="221"/>
    <s v="095000"/>
    <s v="Old Dominion University"/>
    <s v="Yes"/>
    <x v="79"/>
    <n v="110"/>
    <s v="Financial Assistance For Educational and General Services"/>
    <x v="78"/>
    <s v="GF"/>
    <n v="30"/>
    <x v="2"/>
    <n v="263263.40000000002"/>
    <n v="680589.86"/>
    <n v="2460452.65"/>
    <n v="5613277.6299999999"/>
    <n v="8955484.6699999999"/>
    <n v="7147865.3300000001"/>
    <n v="9074722.9000000004"/>
    <n v="9818567.5199999996"/>
  </r>
  <r>
    <x v="6"/>
    <n v="7"/>
    <n v="221"/>
    <s v="095000"/>
    <s v="Old Dominion University"/>
    <s v="Yes"/>
    <x v="79"/>
    <n v="110"/>
    <s v="Financial Assistance For Educational and General Services"/>
    <x v="78"/>
    <s v="GF"/>
    <n v="40"/>
    <x v="3"/>
    <n v="263263.40000000002"/>
    <n v="680589.86"/>
    <n v="2460452.65"/>
    <n v="5613277.6299999999"/>
    <n v="8955484.6699999999"/>
    <n v="7147865.3300000001"/>
    <n v="9074722.9000000004"/>
    <n v="9818567.5199999996"/>
  </r>
  <r>
    <x v="6"/>
    <n v="7"/>
    <n v="221"/>
    <s v="095000"/>
    <s v="Old Dominion University"/>
    <s v="Yes"/>
    <x v="79"/>
    <n v="110"/>
    <s v="Financial Assistance For Educational and General Services"/>
    <x v="78"/>
    <s v="GF"/>
    <n v="50"/>
    <x v="4"/>
    <n v="0"/>
    <n v="0"/>
    <n v="0"/>
    <n v="0"/>
    <n v="0"/>
    <n v="0"/>
    <n v="0"/>
    <n v="0"/>
  </r>
  <r>
    <x v="6"/>
    <n v="7"/>
    <n v="274"/>
    <s v="095001"/>
    <s v="Eastern Virginia Medical School"/>
    <s v="No"/>
    <x v="80"/>
    <n v="110"/>
    <s v="Financial Assistance For Educational and General Services"/>
    <x v="78"/>
    <s v="GF"/>
    <n v="10"/>
    <x v="0"/>
    <n v="26183167"/>
    <n v="30371581"/>
    <n v="31196296"/>
    <n v="30471396"/>
    <n v="35751694"/>
    <n v="45862207"/>
    <n v="0"/>
    <m/>
  </r>
  <r>
    <x v="6"/>
    <n v="7"/>
    <n v="274"/>
    <s v="095001"/>
    <s v="Eastern Virginia Medical School"/>
    <s v="No"/>
    <x v="80"/>
    <n v="110"/>
    <s v="Financial Assistance For Educational and General Services"/>
    <x v="78"/>
    <s v="GF"/>
    <n v="20"/>
    <x v="1"/>
    <n v="26183167"/>
    <n v="30371581"/>
    <n v="31196296"/>
    <n v="30471396"/>
    <n v="35751694"/>
    <n v="36862207"/>
    <n v="0"/>
    <m/>
  </r>
  <r>
    <x v="6"/>
    <n v="7"/>
    <n v="274"/>
    <s v="095001"/>
    <s v="Eastern Virginia Medical School"/>
    <s v="No"/>
    <x v="80"/>
    <n v="110"/>
    <s v="Financial Assistance For Educational and General Services"/>
    <x v="78"/>
    <s v="GF"/>
    <n v="30"/>
    <x v="2"/>
    <n v="0"/>
    <n v="0"/>
    <n v="0"/>
    <n v="0"/>
    <n v="0"/>
    <n v="9000000"/>
    <n v="0"/>
    <m/>
  </r>
  <r>
    <x v="6"/>
    <n v="7"/>
    <n v="274"/>
    <s v="095001"/>
    <s v="Eastern Virginia Medical School"/>
    <s v="No"/>
    <x v="80"/>
    <n v="110"/>
    <s v="Financial Assistance For Educational and General Services"/>
    <x v="78"/>
    <s v="GF"/>
    <n v="40"/>
    <x v="3"/>
    <n v="0"/>
    <n v="0"/>
    <n v="0"/>
    <n v="0"/>
    <n v="0"/>
    <n v="0"/>
    <n v="0"/>
    <m/>
  </r>
  <r>
    <x v="6"/>
    <n v="7"/>
    <n v="274"/>
    <s v="095001"/>
    <s v="Eastern Virginia Medical School"/>
    <s v="No"/>
    <x v="80"/>
    <n v="110"/>
    <s v="Financial Assistance For Educational and General Services"/>
    <x v="78"/>
    <s v="GF"/>
    <n v="50"/>
    <x v="4"/>
    <n v="0"/>
    <n v="0"/>
    <n v="0"/>
    <n v="0"/>
    <n v="0"/>
    <n v="9000000"/>
    <n v="0"/>
    <m/>
  </r>
  <r>
    <x v="6"/>
    <n v="7"/>
    <n v="217"/>
    <s v="096000"/>
    <s v="Radford University"/>
    <s v="Yes"/>
    <x v="81"/>
    <n v="100"/>
    <s v="Educational and General Programs"/>
    <x v="80"/>
    <s v="GF"/>
    <n v="10"/>
    <x v="0"/>
    <n v="12000"/>
    <n v="0"/>
    <n v="3522576.44"/>
    <n v="3532009.23"/>
    <n v="0"/>
    <n v="0"/>
    <n v="3333"/>
    <m/>
  </r>
  <r>
    <x v="6"/>
    <n v="7"/>
    <n v="217"/>
    <s v="096000"/>
    <s v="Radford University"/>
    <s v="Yes"/>
    <x v="81"/>
    <n v="100"/>
    <s v="Educational and General Programs"/>
    <x v="80"/>
    <s v="GF"/>
    <n v="20"/>
    <x v="1"/>
    <n v="0"/>
    <n v="0"/>
    <n v="0"/>
    <n v="0"/>
    <n v="0"/>
    <n v="0"/>
    <n v="0"/>
    <m/>
  </r>
  <r>
    <x v="6"/>
    <n v="7"/>
    <n v="217"/>
    <s v="096000"/>
    <s v="Radford University"/>
    <s v="Yes"/>
    <x v="81"/>
    <n v="100"/>
    <s v="Educational and General Programs"/>
    <x v="80"/>
    <s v="GF"/>
    <n v="30"/>
    <x v="2"/>
    <n v="12000"/>
    <n v="0"/>
    <n v="3522576.44"/>
    <n v="3532009.23"/>
    <n v="0"/>
    <n v="0"/>
    <n v="3333"/>
    <m/>
  </r>
  <r>
    <x v="6"/>
    <n v="7"/>
    <n v="217"/>
    <s v="096000"/>
    <s v="Radford University"/>
    <s v="Yes"/>
    <x v="81"/>
    <n v="100"/>
    <s v="Educational and General Programs"/>
    <x v="80"/>
    <s v="GF"/>
    <n v="40"/>
    <x v="3"/>
    <n v="12000"/>
    <n v="0"/>
    <n v="3522576.44"/>
    <n v="3532009.23"/>
    <n v="0"/>
    <n v="0"/>
    <n v="3333"/>
    <m/>
  </r>
  <r>
    <x v="6"/>
    <n v="7"/>
    <n v="217"/>
    <s v="096000"/>
    <s v="Radford University"/>
    <s v="Yes"/>
    <x v="81"/>
    <n v="100"/>
    <s v="Educational and General Programs"/>
    <x v="80"/>
    <s v="GF"/>
    <n v="50"/>
    <x v="4"/>
    <n v="0"/>
    <n v="0"/>
    <n v="0"/>
    <n v="0"/>
    <n v="0"/>
    <n v="0"/>
    <n v="0"/>
    <m/>
  </r>
  <r>
    <x v="6"/>
    <n v="7"/>
    <n v="217"/>
    <s v="096000"/>
    <s v="Radford University"/>
    <s v="Yes"/>
    <x v="81"/>
    <n v="108"/>
    <s v="Higher Education Student Financial Assistance"/>
    <x v="77"/>
    <s v="GF"/>
    <n v="10"/>
    <x v="0"/>
    <n v="10827675"/>
    <n v="11928712.859999999"/>
    <n v="11921049.58"/>
    <n v="14559831.74"/>
    <n v="16456738.08"/>
    <n v="30083975.440000001"/>
    <n v="36919114.439999998"/>
    <n v="34940692.670000002"/>
  </r>
  <r>
    <x v="6"/>
    <n v="7"/>
    <n v="217"/>
    <s v="096000"/>
    <s v="Radford University"/>
    <s v="Yes"/>
    <x v="81"/>
    <n v="108"/>
    <s v="Higher Education Student Financial Assistance"/>
    <x v="77"/>
    <s v="GF"/>
    <n v="20"/>
    <x v="1"/>
    <n v="10827674.140000001"/>
    <n v="11860661.279999999"/>
    <n v="11700949.84"/>
    <n v="14016332.66"/>
    <n v="15723264.640000001"/>
    <n v="23359867"/>
    <n v="30232310.77"/>
    <n v="31826767.600000001"/>
  </r>
  <r>
    <x v="6"/>
    <n v="7"/>
    <n v="217"/>
    <s v="096000"/>
    <s v="Radford University"/>
    <s v="Yes"/>
    <x v="81"/>
    <n v="108"/>
    <s v="Higher Education Student Financial Assistance"/>
    <x v="77"/>
    <s v="GF"/>
    <n v="30"/>
    <x v="2"/>
    <n v="0.86"/>
    <n v="68051.58"/>
    <n v="220099.74"/>
    <n v="543499.07999999996"/>
    <n v="733473.44"/>
    <n v="6724108.4400000004"/>
    <n v="6686803.6699999999"/>
    <n v="3113925.07"/>
  </r>
  <r>
    <x v="6"/>
    <n v="7"/>
    <n v="217"/>
    <s v="096000"/>
    <s v="Radford University"/>
    <s v="Yes"/>
    <x v="81"/>
    <n v="108"/>
    <s v="Higher Education Student Financial Assistance"/>
    <x v="77"/>
    <s v="GF"/>
    <n v="40"/>
    <x v="3"/>
    <n v="0.86"/>
    <n v="68051.58"/>
    <n v="220099.74"/>
    <n v="543499.07999999996"/>
    <n v="733473.44"/>
    <n v="6724108.4400000004"/>
    <n v="6686803.6699999999"/>
    <n v="3113925.07"/>
  </r>
  <r>
    <x v="6"/>
    <n v="7"/>
    <n v="217"/>
    <s v="096000"/>
    <s v="Radford University"/>
    <s v="Yes"/>
    <x v="81"/>
    <n v="108"/>
    <s v="Higher Education Student Financial Assistance"/>
    <x v="77"/>
    <s v="GF"/>
    <n v="50"/>
    <x v="4"/>
    <n v="0"/>
    <n v="0"/>
    <n v="0"/>
    <n v="0"/>
    <n v="0"/>
    <n v="0"/>
    <n v="0"/>
    <n v="0"/>
  </r>
  <r>
    <x v="6"/>
    <n v="7"/>
    <n v="217"/>
    <s v="096000"/>
    <s v="Radford University"/>
    <s v="Yes"/>
    <x v="81"/>
    <n v="110"/>
    <s v="Financial Assistance For Educational and General Services"/>
    <x v="78"/>
    <s v="GF"/>
    <n v="10"/>
    <x v="0"/>
    <n v="73731"/>
    <n v="61992"/>
    <n v="116885"/>
    <n v="192742.88"/>
    <n v="253529.56"/>
    <n v="287783.56"/>
    <n v="656847.05000000005"/>
    <n v="2216788.16"/>
  </r>
  <r>
    <x v="6"/>
    <n v="7"/>
    <n v="217"/>
    <s v="096000"/>
    <s v="Radford University"/>
    <s v="Yes"/>
    <x v="81"/>
    <n v="110"/>
    <s v="Financial Assistance For Educational and General Services"/>
    <x v="78"/>
    <s v="GF"/>
    <n v="20"/>
    <x v="1"/>
    <n v="73731"/>
    <n v="61992"/>
    <n v="99711.12"/>
    <n v="110629.32"/>
    <n v="136225"/>
    <n v="185079.51"/>
    <n v="355512.89"/>
    <n v="941651.8"/>
  </r>
  <r>
    <x v="6"/>
    <n v="7"/>
    <n v="217"/>
    <s v="096000"/>
    <s v="Radford University"/>
    <s v="Yes"/>
    <x v="81"/>
    <n v="110"/>
    <s v="Financial Assistance For Educational and General Services"/>
    <x v="78"/>
    <s v="GF"/>
    <n v="30"/>
    <x v="2"/>
    <n v="0"/>
    <n v="0"/>
    <n v="17173.88"/>
    <n v="82113.56"/>
    <n v="117304.56"/>
    <n v="102704.05"/>
    <n v="301334.15999999997"/>
    <n v="1275136.3600000001"/>
  </r>
  <r>
    <x v="6"/>
    <n v="7"/>
    <n v="217"/>
    <s v="096000"/>
    <s v="Radford University"/>
    <s v="Yes"/>
    <x v="81"/>
    <n v="110"/>
    <s v="Financial Assistance For Educational and General Services"/>
    <x v="78"/>
    <s v="GF"/>
    <n v="40"/>
    <x v="3"/>
    <n v="0"/>
    <n v="0"/>
    <n v="17173.88"/>
    <n v="82113.56"/>
    <n v="117304.56"/>
    <n v="102704.05"/>
    <n v="301334.15999999997"/>
    <n v="1275136.3600000001"/>
  </r>
  <r>
    <x v="6"/>
    <n v="7"/>
    <n v="217"/>
    <s v="096000"/>
    <s v="Radford University"/>
    <s v="Yes"/>
    <x v="81"/>
    <n v="110"/>
    <s v="Financial Assistance For Educational and General Services"/>
    <x v="78"/>
    <s v="GF"/>
    <n v="50"/>
    <x v="4"/>
    <n v="0"/>
    <n v="0"/>
    <n v="0"/>
    <n v="0"/>
    <n v="0"/>
    <n v="0"/>
    <n v="0"/>
    <n v="0"/>
  </r>
  <r>
    <x v="6"/>
    <n v="7"/>
    <n v="215"/>
    <s v="097000"/>
    <s v="University of Mary Washington"/>
    <s v="Yes"/>
    <x v="82"/>
    <n v="100"/>
    <s v="Educational and General Programs"/>
    <x v="80"/>
    <s v="GF"/>
    <n v="10"/>
    <x v="0"/>
    <n v="13447"/>
    <n v="23680.54"/>
    <n v="1017269.35"/>
    <n v="1017269.35"/>
    <n v="0"/>
    <n v="0"/>
    <n v="0"/>
    <m/>
  </r>
  <r>
    <x v="6"/>
    <n v="7"/>
    <n v="215"/>
    <s v="097000"/>
    <s v="University of Mary Washington"/>
    <s v="Yes"/>
    <x v="82"/>
    <n v="100"/>
    <s v="Educational and General Programs"/>
    <x v="80"/>
    <s v="GF"/>
    <n v="20"/>
    <x v="1"/>
    <n v="0"/>
    <n v="0"/>
    <n v="0"/>
    <n v="0"/>
    <n v="0"/>
    <n v="0"/>
    <n v="0"/>
    <m/>
  </r>
  <r>
    <x v="6"/>
    <n v="7"/>
    <n v="215"/>
    <s v="097000"/>
    <s v="University of Mary Washington"/>
    <s v="Yes"/>
    <x v="82"/>
    <n v="100"/>
    <s v="Educational and General Programs"/>
    <x v="80"/>
    <s v="GF"/>
    <n v="30"/>
    <x v="2"/>
    <n v="13447"/>
    <n v="23680.54"/>
    <n v="1017269.35"/>
    <n v="1017269.35"/>
    <n v="0"/>
    <n v="0"/>
    <n v="0"/>
    <m/>
  </r>
  <r>
    <x v="6"/>
    <n v="7"/>
    <n v="215"/>
    <s v="097000"/>
    <s v="University of Mary Washington"/>
    <s v="Yes"/>
    <x v="82"/>
    <n v="100"/>
    <s v="Educational and General Programs"/>
    <x v="80"/>
    <s v="GF"/>
    <n v="40"/>
    <x v="3"/>
    <n v="13447"/>
    <n v="23680.54"/>
    <n v="1017269.35"/>
    <n v="1017269.35"/>
    <n v="0"/>
    <n v="0"/>
    <n v="0"/>
    <m/>
  </r>
  <r>
    <x v="6"/>
    <n v="7"/>
    <n v="215"/>
    <s v="097000"/>
    <s v="University of Mary Washington"/>
    <s v="Yes"/>
    <x v="82"/>
    <n v="100"/>
    <s v="Educational and General Programs"/>
    <x v="80"/>
    <s v="GF"/>
    <n v="50"/>
    <x v="4"/>
    <n v="0"/>
    <n v="0"/>
    <n v="0"/>
    <n v="0"/>
    <n v="0"/>
    <n v="0"/>
    <n v="0"/>
    <m/>
  </r>
  <r>
    <x v="6"/>
    <n v="7"/>
    <n v="215"/>
    <s v="097000"/>
    <s v="University of Mary Washington"/>
    <s v="Yes"/>
    <x v="82"/>
    <n v="108"/>
    <s v="Higher Education Student Financial Assistance"/>
    <x v="77"/>
    <s v="GF"/>
    <n v="10"/>
    <x v="0"/>
    <n v="3490426"/>
    <n v="3800769.5"/>
    <n v="4051781.7"/>
    <n v="4709055.7"/>
    <n v="5061174.0999999996"/>
    <n v="7360051.0999999996"/>
    <n v="7598062"/>
    <n v="8329995"/>
  </r>
  <r>
    <x v="6"/>
    <n v="7"/>
    <n v="215"/>
    <s v="097000"/>
    <s v="University of Mary Washington"/>
    <s v="Yes"/>
    <x v="82"/>
    <n v="108"/>
    <s v="Higher Education Student Financial Assistance"/>
    <x v="77"/>
    <s v="GF"/>
    <n v="20"/>
    <x v="1"/>
    <n v="3448948.5"/>
    <n v="3515229.8"/>
    <n v="3590418"/>
    <n v="4218923.5999999996"/>
    <n v="4709255"/>
    <n v="7063791"/>
    <n v="6781709"/>
    <n v="7998048"/>
  </r>
  <r>
    <x v="6"/>
    <n v="7"/>
    <n v="215"/>
    <s v="097000"/>
    <s v="University of Mary Washington"/>
    <s v="Yes"/>
    <x v="82"/>
    <n v="108"/>
    <s v="Higher Education Student Financial Assistance"/>
    <x v="77"/>
    <s v="GF"/>
    <n v="30"/>
    <x v="2"/>
    <n v="41477.5"/>
    <n v="285539.7"/>
    <n v="461363.7"/>
    <n v="490132.1"/>
    <n v="351919.1"/>
    <n v="296260.09999999998"/>
    <n v="816353"/>
    <n v="331947"/>
  </r>
  <r>
    <x v="6"/>
    <n v="7"/>
    <n v="215"/>
    <s v="097000"/>
    <s v="University of Mary Washington"/>
    <s v="Yes"/>
    <x v="82"/>
    <n v="108"/>
    <s v="Higher Education Student Financial Assistance"/>
    <x v="77"/>
    <s v="GF"/>
    <n v="40"/>
    <x v="3"/>
    <n v="41477.5"/>
    <n v="285539.7"/>
    <n v="461363.7"/>
    <n v="490132.1"/>
    <n v="351919.1"/>
    <n v="296260.09999999998"/>
    <n v="816353"/>
    <n v="331947"/>
  </r>
  <r>
    <x v="6"/>
    <n v="7"/>
    <n v="215"/>
    <s v="097000"/>
    <s v="University of Mary Washington"/>
    <s v="Yes"/>
    <x v="82"/>
    <n v="108"/>
    <s v="Higher Education Student Financial Assistance"/>
    <x v="77"/>
    <s v="GF"/>
    <n v="50"/>
    <x v="4"/>
    <n v="0"/>
    <n v="0"/>
    <n v="0"/>
    <n v="0"/>
    <n v="0"/>
    <n v="0"/>
    <n v="0"/>
    <n v="0"/>
  </r>
  <r>
    <x v="6"/>
    <n v="7"/>
    <n v="215"/>
    <s v="097000"/>
    <s v="University of Mary Washington"/>
    <s v="Yes"/>
    <x v="82"/>
    <n v="110"/>
    <s v="Financial Assistance For Educational and General Services"/>
    <x v="78"/>
    <s v="GF"/>
    <n v="10"/>
    <x v="0"/>
    <n v="80826"/>
    <n v="52405"/>
    <n v="18372"/>
    <n v="14950"/>
    <n v="58325.599999999999"/>
    <n v="948050.62"/>
    <n v="1914183.51"/>
    <n v="2660387.4300000002"/>
  </r>
  <r>
    <x v="6"/>
    <n v="7"/>
    <n v="215"/>
    <s v="097000"/>
    <s v="University of Mary Washington"/>
    <s v="Yes"/>
    <x v="82"/>
    <n v="110"/>
    <s v="Financial Assistance For Educational and General Services"/>
    <x v="78"/>
    <s v="GF"/>
    <n v="20"/>
    <x v="1"/>
    <n v="80826"/>
    <n v="48503"/>
    <n v="18372"/>
    <n v="14950"/>
    <n v="51669.98"/>
    <n v="142029.10999999999"/>
    <n v="999513.08"/>
    <n v="1113612.73"/>
  </r>
  <r>
    <x v="6"/>
    <n v="7"/>
    <n v="215"/>
    <s v="097000"/>
    <s v="University of Mary Washington"/>
    <s v="Yes"/>
    <x v="82"/>
    <n v="110"/>
    <s v="Financial Assistance For Educational and General Services"/>
    <x v="78"/>
    <s v="GF"/>
    <n v="30"/>
    <x v="2"/>
    <n v="0"/>
    <n v="3902"/>
    <n v="0"/>
    <n v="0"/>
    <n v="6655.62"/>
    <n v="806021.51"/>
    <n v="914670.43"/>
    <n v="1546774.7"/>
  </r>
  <r>
    <x v="6"/>
    <n v="7"/>
    <n v="215"/>
    <s v="097000"/>
    <s v="University of Mary Washington"/>
    <s v="Yes"/>
    <x v="82"/>
    <n v="110"/>
    <s v="Financial Assistance For Educational and General Services"/>
    <x v="78"/>
    <s v="GF"/>
    <n v="40"/>
    <x v="3"/>
    <n v="0"/>
    <n v="3902"/>
    <n v="0"/>
    <n v="0"/>
    <n v="6655.62"/>
    <n v="806021.51"/>
    <n v="914670.43"/>
    <n v="1546774.7"/>
  </r>
  <r>
    <x v="6"/>
    <n v="7"/>
    <n v="215"/>
    <s v="097000"/>
    <s v="University of Mary Washington"/>
    <s v="Yes"/>
    <x v="82"/>
    <n v="110"/>
    <s v="Financial Assistance For Educational and General Services"/>
    <x v="78"/>
    <s v="GF"/>
    <n v="50"/>
    <x v="4"/>
    <n v="0"/>
    <n v="0"/>
    <n v="0"/>
    <n v="0"/>
    <n v="0"/>
    <n v="0"/>
    <n v="0"/>
    <n v="0"/>
  </r>
  <r>
    <x v="6"/>
    <n v="7"/>
    <n v="215"/>
    <s v="097000"/>
    <s v="University of Mary Washington"/>
    <s v="Yes"/>
    <x v="82"/>
    <n v="145"/>
    <s v="Museum and Cultural Services"/>
    <x v="81"/>
    <s v="GF"/>
    <n v="10"/>
    <x v="0"/>
    <n v="481121"/>
    <n v="481124.07"/>
    <n v="481119.54"/>
    <n v="481124.41"/>
    <n v="781149.33"/>
    <n v="781170.6"/>
    <n v="781704.3"/>
    <n v="784781.97"/>
  </r>
  <r>
    <x v="6"/>
    <n v="7"/>
    <n v="215"/>
    <s v="097000"/>
    <s v="University of Mary Washington"/>
    <s v="Yes"/>
    <x v="82"/>
    <n v="145"/>
    <s v="Museum and Cultural Services"/>
    <x v="81"/>
    <s v="GF"/>
    <n v="20"/>
    <x v="1"/>
    <n v="481114.93"/>
    <n v="481122.53"/>
    <n v="481113.13"/>
    <n v="481092.08"/>
    <n v="781095.73"/>
    <n v="780583.3"/>
    <n v="781293.33"/>
    <n v="771286.24"/>
  </r>
  <r>
    <x v="6"/>
    <n v="7"/>
    <n v="215"/>
    <s v="097000"/>
    <s v="University of Mary Washington"/>
    <s v="Yes"/>
    <x v="82"/>
    <n v="145"/>
    <s v="Museum and Cultural Services"/>
    <x v="81"/>
    <s v="GF"/>
    <n v="30"/>
    <x v="2"/>
    <n v="6.07"/>
    <n v="1.54"/>
    <n v="6.41"/>
    <n v="32.33"/>
    <n v="53.6"/>
    <n v="587.29999999999995"/>
    <n v="410.97"/>
    <n v="13495.73"/>
  </r>
  <r>
    <x v="6"/>
    <n v="7"/>
    <n v="215"/>
    <s v="097000"/>
    <s v="University of Mary Washington"/>
    <s v="Yes"/>
    <x v="82"/>
    <n v="145"/>
    <s v="Museum and Cultural Services"/>
    <x v="81"/>
    <s v="GF"/>
    <n v="40"/>
    <x v="3"/>
    <n v="6.07"/>
    <n v="1.54"/>
    <n v="6.41"/>
    <n v="32.33"/>
    <n v="53.6"/>
    <n v="587.29999999999995"/>
    <n v="410.97"/>
    <n v="13495.73"/>
  </r>
  <r>
    <x v="6"/>
    <n v="7"/>
    <n v="215"/>
    <s v="097000"/>
    <s v="University of Mary Washington"/>
    <s v="Yes"/>
    <x v="82"/>
    <n v="145"/>
    <s v="Museum and Cultural Services"/>
    <x v="81"/>
    <s v="GF"/>
    <n v="50"/>
    <x v="4"/>
    <n v="0"/>
    <n v="0"/>
    <n v="0"/>
    <n v="0"/>
    <n v="0"/>
    <n v="0"/>
    <n v="0"/>
    <n v="0"/>
  </r>
  <r>
    <x v="6"/>
    <n v="7"/>
    <n v="215"/>
    <s v="097000"/>
    <s v="University of Mary Washington"/>
    <s v="Yes"/>
    <x v="82"/>
    <n v="199"/>
    <s v="Administrative and Support Services"/>
    <x v="70"/>
    <s v="GF"/>
    <n v="10"/>
    <x v="0"/>
    <n v="1263077"/>
    <n v="1250005.98"/>
    <n v="1250001.6299999999"/>
    <n v="1376730.19"/>
    <n v="1250021.1100000001"/>
    <n v="1313577.1299999999"/>
    <n v="1250916.05"/>
    <n v="1252453.21"/>
  </r>
  <r>
    <x v="6"/>
    <n v="7"/>
    <n v="215"/>
    <s v="097000"/>
    <s v="University of Mary Washington"/>
    <s v="Yes"/>
    <x v="82"/>
    <n v="199"/>
    <s v="Administrative and Support Services"/>
    <x v="70"/>
    <s v="GF"/>
    <n v="20"/>
    <x v="1"/>
    <n v="1263071.02"/>
    <n v="1250004.3500000001"/>
    <n v="1123271.44"/>
    <n v="1376709.08"/>
    <n v="1186443.98"/>
    <n v="1312661.08"/>
    <n v="1250737.8400000001"/>
    <n v="1252055.0900000001"/>
  </r>
  <r>
    <x v="6"/>
    <n v="7"/>
    <n v="215"/>
    <s v="097000"/>
    <s v="University of Mary Washington"/>
    <s v="Yes"/>
    <x v="82"/>
    <n v="199"/>
    <s v="Administrative and Support Services"/>
    <x v="70"/>
    <s v="GF"/>
    <n v="30"/>
    <x v="2"/>
    <n v="5.98"/>
    <n v="1.63"/>
    <n v="126730.19"/>
    <n v="21.11"/>
    <n v="63577.13"/>
    <n v="916.05"/>
    <n v="178.21"/>
    <n v="398.12"/>
  </r>
  <r>
    <x v="6"/>
    <n v="7"/>
    <n v="215"/>
    <s v="097000"/>
    <s v="University of Mary Washington"/>
    <s v="Yes"/>
    <x v="82"/>
    <n v="199"/>
    <s v="Administrative and Support Services"/>
    <x v="70"/>
    <s v="GF"/>
    <n v="40"/>
    <x v="3"/>
    <n v="5.98"/>
    <n v="1.63"/>
    <n v="126730.19"/>
    <n v="21.11"/>
    <n v="63577.13"/>
    <n v="916.05"/>
    <n v="178.21"/>
    <n v="398.12"/>
  </r>
  <r>
    <x v="6"/>
    <n v="7"/>
    <n v="215"/>
    <s v="097000"/>
    <s v="University of Mary Washington"/>
    <s v="Yes"/>
    <x v="82"/>
    <n v="199"/>
    <s v="Administrative and Support Services"/>
    <x v="70"/>
    <s v="GF"/>
    <n v="50"/>
    <x v="4"/>
    <n v="0"/>
    <n v="0"/>
    <n v="0"/>
    <n v="0"/>
    <n v="0"/>
    <n v="0"/>
    <n v="0"/>
    <n v="0"/>
  </r>
  <r>
    <x v="6"/>
    <n v="7"/>
    <n v="215"/>
    <s v="097000"/>
    <s v="University of Mary Washington"/>
    <s v="Yes"/>
    <x v="82"/>
    <n v="502"/>
    <s v="Historic and Commemorative Attraction Management"/>
    <x v="20"/>
    <s v="GF"/>
    <n v="10"/>
    <x v="0"/>
    <n v="273951"/>
    <n v="273952.90000000002"/>
    <n v="275652.64"/>
    <n v="273956.2"/>
    <n v="474016.14"/>
    <n v="503719.65"/>
    <n v="474304.49"/>
    <n v="477249.21"/>
  </r>
  <r>
    <x v="6"/>
    <n v="7"/>
    <n v="215"/>
    <s v="097000"/>
    <s v="University of Mary Washington"/>
    <s v="Yes"/>
    <x v="82"/>
    <n v="502"/>
    <s v="Historic and Commemorative Attraction Management"/>
    <x v="20"/>
    <s v="GF"/>
    <n v="20"/>
    <x v="1"/>
    <n v="273945.09999999998"/>
    <n v="272247.26"/>
    <n v="275643.44"/>
    <n v="273888.06"/>
    <n v="444244.49"/>
    <n v="503363.16"/>
    <n v="473281.28000000003"/>
    <n v="476585.83"/>
  </r>
  <r>
    <x v="6"/>
    <n v="7"/>
    <n v="215"/>
    <s v="097000"/>
    <s v="University of Mary Washington"/>
    <s v="Yes"/>
    <x v="82"/>
    <n v="502"/>
    <s v="Historic and Commemorative Attraction Management"/>
    <x v="20"/>
    <s v="GF"/>
    <n v="30"/>
    <x v="2"/>
    <n v="5.9"/>
    <n v="1705.64"/>
    <n v="9.1999999999999993"/>
    <n v="68.14"/>
    <n v="29771.65"/>
    <n v="356.49"/>
    <n v="1023.21"/>
    <n v="663.38"/>
  </r>
  <r>
    <x v="6"/>
    <n v="7"/>
    <n v="215"/>
    <s v="097000"/>
    <s v="University of Mary Washington"/>
    <s v="Yes"/>
    <x v="82"/>
    <n v="502"/>
    <s v="Historic and Commemorative Attraction Management"/>
    <x v="20"/>
    <s v="GF"/>
    <n v="40"/>
    <x v="3"/>
    <n v="5.9"/>
    <n v="1705.64"/>
    <n v="9.1999999999999993"/>
    <n v="68.14"/>
    <n v="29771.65"/>
    <n v="356.49"/>
    <n v="1023.21"/>
    <n v="663.38"/>
  </r>
  <r>
    <x v="6"/>
    <n v="7"/>
    <n v="215"/>
    <s v="097000"/>
    <s v="University of Mary Washington"/>
    <s v="Yes"/>
    <x v="82"/>
    <n v="502"/>
    <s v="Historic and Commemorative Attraction Management"/>
    <x v="20"/>
    <s v="GF"/>
    <n v="50"/>
    <x v="4"/>
    <n v="0"/>
    <n v="0"/>
    <n v="0"/>
    <n v="0"/>
    <n v="0"/>
    <n v="0"/>
    <n v="0"/>
    <n v="0"/>
  </r>
  <r>
    <x v="6"/>
    <n v="7"/>
    <n v="207"/>
    <s v="098000"/>
    <s v="University of Virginia"/>
    <s v="Yes"/>
    <x v="83"/>
    <n v="100"/>
    <s v="Educational and General Programs"/>
    <x v="80"/>
    <s v="GF"/>
    <n v="10"/>
    <x v="0"/>
    <n v="0"/>
    <n v="0"/>
    <n v="0"/>
    <n v="0"/>
    <n v="0"/>
    <n v="0"/>
    <n v="0"/>
    <m/>
  </r>
  <r>
    <x v="6"/>
    <n v="7"/>
    <n v="207"/>
    <s v="098000"/>
    <s v="University of Virginia"/>
    <s v="Yes"/>
    <x v="83"/>
    <n v="100"/>
    <s v="Educational and General Programs"/>
    <x v="80"/>
    <s v="GF"/>
    <n v="20"/>
    <x v="1"/>
    <n v="0"/>
    <n v="0"/>
    <n v="0"/>
    <n v="0"/>
    <n v="0"/>
    <n v="0"/>
    <n v="0"/>
    <m/>
  </r>
  <r>
    <x v="6"/>
    <n v="7"/>
    <n v="207"/>
    <s v="098000"/>
    <s v="University of Virginia"/>
    <s v="Yes"/>
    <x v="83"/>
    <n v="100"/>
    <s v="Educational and General Programs"/>
    <x v="80"/>
    <s v="GF"/>
    <n v="30"/>
    <x v="2"/>
    <n v="0"/>
    <n v="0"/>
    <n v="0"/>
    <n v="0"/>
    <n v="0"/>
    <n v="0"/>
    <n v="0"/>
    <m/>
  </r>
  <r>
    <x v="6"/>
    <n v="7"/>
    <n v="207"/>
    <s v="098000"/>
    <s v="University of Virginia"/>
    <s v="Yes"/>
    <x v="83"/>
    <n v="100"/>
    <s v="Educational and General Programs"/>
    <x v="80"/>
    <s v="GF"/>
    <n v="40"/>
    <x v="3"/>
    <n v="0"/>
    <n v="0"/>
    <n v="0"/>
    <n v="0"/>
    <n v="0"/>
    <n v="0"/>
    <n v="0"/>
    <m/>
  </r>
  <r>
    <x v="6"/>
    <n v="7"/>
    <n v="207"/>
    <s v="098000"/>
    <s v="University of Virginia"/>
    <s v="Yes"/>
    <x v="83"/>
    <n v="100"/>
    <s v="Educational and General Programs"/>
    <x v="80"/>
    <s v="GF"/>
    <n v="50"/>
    <x v="4"/>
    <n v="0"/>
    <n v="0"/>
    <n v="0"/>
    <n v="0"/>
    <n v="0"/>
    <n v="0"/>
    <n v="0"/>
    <m/>
  </r>
  <r>
    <x v="6"/>
    <n v="7"/>
    <n v="207"/>
    <s v="098000"/>
    <s v="University of Virginia"/>
    <s v="Yes"/>
    <x v="83"/>
    <n v="108"/>
    <s v="Higher Education Student Financial Assistance"/>
    <x v="77"/>
    <s v="GF"/>
    <n v="10"/>
    <x v="0"/>
    <n v="11911021"/>
    <n v="12481074"/>
    <n v="12520834"/>
    <n v="12935774"/>
    <n v="13902764"/>
    <n v="18102003"/>
    <n v="19243094"/>
    <n v="19467666.68"/>
  </r>
  <r>
    <x v="6"/>
    <n v="7"/>
    <n v="207"/>
    <s v="098000"/>
    <s v="University of Virginia"/>
    <s v="Yes"/>
    <x v="83"/>
    <n v="108"/>
    <s v="Higher Education Student Financial Assistance"/>
    <x v="77"/>
    <s v="GF"/>
    <n v="20"/>
    <x v="1"/>
    <n v="11911021"/>
    <n v="12481074"/>
    <n v="12520834"/>
    <n v="12935774"/>
    <n v="13902764"/>
    <n v="18102003"/>
    <n v="18979326.32"/>
    <n v="19467666.68"/>
  </r>
  <r>
    <x v="6"/>
    <n v="7"/>
    <n v="207"/>
    <s v="098000"/>
    <s v="University of Virginia"/>
    <s v="Yes"/>
    <x v="83"/>
    <n v="108"/>
    <s v="Higher Education Student Financial Assistance"/>
    <x v="77"/>
    <s v="GF"/>
    <n v="30"/>
    <x v="2"/>
    <n v="0"/>
    <n v="0"/>
    <n v="0"/>
    <n v="0"/>
    <n v="0"/>
    <n v="0"/>
    <n v="263767.67999999999"/>
    <n v="0"/>
  </r>
  <r>
    <x v="6"/>
    <n v="7"/>
    <n v="207"/>
    <s v="098000"/>
    <s v="University of Virginia"/>
    <s v="Yes"/>
    <x v="83"/>
    <n v="108"/>
    <s v="Higher Education Student Financial Assistance"/>
    <x v="77"/>
    <s v="GF"/>
    <n v="40"/>
    <x v="3"/>
    <n v="0"/>
    <n v="0"/>
    <n v="0"/>
    <n v="0"/>
    <n v="0"/>
    <n v="0"/>
    <n v="263767.67999999999"/>
    <n v="0"/>
  </r>
  <r>
    <x v="6"/>
    <n v="7"/>
    <n v="207"/>
    <s v="098000"/>
    <s v="University of Virginia"/>
    <s v="Yes"/>
    <x v="83"/>
    <n v="108"/>
    <s v="Higher Education Student Financial Assistance"/>
    <x v="77"/>
    <s v="GF"/>
    <n v="50"/>
    <x v="4"/>
    <n v="0"/>
    <n v="0"/>
    <n v="0"/>
    <n v="0"/>
    <n v="0"/>
    <n v="0"/>
    <n v="0"/>
    <n v="0"/>
  </r>
  <r>
    <x v="6"/>
    <n v="7"/>
    <n v="207"/>
    <s v="098000"/>
    <s v="University of Virginia"/>
    <s v="Yes"/>
    <x v="83"/>
    <n v="110"/>
    <s v="Financial Assistance For Educational and General Services"/>
    <x v="78"/>
    <s v="GF"/>
    <n v="10"/>
    <x v="0"/>
    <n v="19233583"/>
    <n v="23668001.210000001"/>
    <n v="24869444.640000001"/>
    <n v="30497694.469999999"/>
    <n v="66839982.939999998"/>
    <n v="93294156.900000006"/>
    <n v="107013150.39"/>
    <n v="147523033.56999999"/>
  </r>
  <r>
    <x v="6"/>
    <n v="7"/>
    <n v="207"/>
    <s v="098000"/>
    <s v="University of Virginia"/>
    <s v="Yes"/>
    <x v="83"/>
    <n v="110"/>
    <s v="Financial Assistance For Educational and General Services"/>
    <x v="78"/>
    <s v="GF"/>
    <n v="20"/>
    <x v="1"/>
    <n v="8469431.7899999991"/>
    <n v="11004264.57"/>
    <n v="9909811.1699999999"/>
    <n v="12604026.529999999"/>
    <n v="25723541.039999999"/>
    <n v="37888815.799999997"/>
    <n v="45004301.82"/>
    <n v="45530018"/>
  </r>
  <r>
    <x v="6"/>
    <n v="7"/>
    <n v="207"/>
    <s v="098000"/>
    <s v="University of Virginia"/>
    <s v="Yes"/>
    <x v="83"/>
    <n v="110"/>
    <s v="Financial Assistance For Educational and General Services"/>
    <x v="78"/>
    <s v="GF"/>
    <n v="30"/>
    <x v="2"/>
    <n v="10764151.210000001"/>
    <n v="12663736.640000001"/>
    <n v="14959633.470000001"/>
    <n v="17893667.940000001"/>
    <n v="41116441.899999999"/>
    <n v="55405341.100000001"/>
    <n v="62008848.57"/>
    <n v="101993015.56999999"/>
  </r>
  <r>
    <x v="6"/>
    <n v="7"/>
    <n v="207"/>
    <s v="098000"/>
    <s v="University of Virginia"/>
    <s v="Yes"/>
    <x v="83"/>
    <n v="110"/>
    <s v="Financial Assistance For Educational and General Services"/>
    <x v="78"/>
    <s v="GF"/>
    <n v="40"/>
    <x v="3"/>
    <n v="10764151.210000001"/>
    <n v="12663736.640000001"/>
    <n v="14959633.470000001"/>
    <n v="17893667.940000001"/>
    <n v="41116441.899999999"/>
    <n v="55405341.100000001"/>
    <n v="62008848.57"/>
    <n v="101993015.56999999"/>
  </r>
  <r>
    <x v="6"/>
    <n v="7"/>
    <n v="207"/>
    <s v="098000"/>
    <s v="University of Virginia"/>
    <s v="Yes"/>
    <x v="83"/>
    <n v="110"/>
    <s v="Financial Assistance For Educational and General Services"/>
    <x v="78"/>
    <s v="GF"/>
    <n v="50"/>
    <x v="4"/>
    <n v="0"/>
    <n v="0"/>
    <n v="0"/>
    <n v="0"/>
    <n v="0"/>
    <n v="0"/>
    <n v="0"/>
    <n v="0"/>
  </r>
  <r>
    <x v="6"/>
    <n v="7"/>
    <n v="209"/>
    <s v="099000"/>
    <s v="University of Virginia Medical Center"/>
    <s v="Yes"/>
    <x v="84"/>
    <n v="430"/>
    <s v="State Health Services"/>
    <x v="82"/>
    <s v="GF"/>
    <n v="10"/>
    <x v="0"/>
    <n v="249997"/>
    <n v="249997"/>
    <n v="249997"/>
    <n v="249997"/>
    <n v="249997"/>
    <n v="0"/>
    <n v="0"/>
    <n v="7500000"/>
  </r>
  <r>
    <x v="6"/>
    <n v="7"/>
    <n v="209"/>
    <s v="099000"/>
    <s v="University of Virginia Medical Center"/>
    <s v="Yes"/>
    <x v="84"/>
    <n v="430"/>
    <s v="State Health Services"/>
    <x v="82"/>
    <s v="GF"/>
    <n v="20"/>
    <x v="1"/>
    <n v="0"/>
    <n v="0"/>
    <n v="0"/>
    <n v="0"/>
    <n v="0"/>
    <n v="0"/>
    <n v="0"/>
    <n v="0"/>
  </r>
  <r>
    <x v="6"/>
    <n v="7"/>
    <n v="209"/>
    <s v="099000"/>
    <s v="University of Virginia Medical Center"/>
    <s v="Yes"/>
    <x v="84"/>
    <n v="430"/>
    <s v="State Health Services"/>
    <x v="82"/>
    <s v="GF"/>
    <n v="30"/>
    <x v="2"/>
    <n v="249997"/>
    <n v="249997"/>
    <n v="249997"/>
    <n v="249997"/>
    <n v="249997"/>
    <n v="0"/>
    <n v="0"/>
    <n v="7500000"/>
  </r>
  <r>
    <x v="6"/>
    <n v="7"/>
    <n v="209"/>
    <s v="099000"/>
    <s v="University of Virginia Medical Center"/>
    <s v="Yes"/>
    <x v="84"/>
    <n v="430"/>
    <s v="State Health Services"/>
    <x v="82"/>
    <s v="GF"/>
    <n v="40"/>
    <x v="3"/>
    <n v="249997"/>
    <n v="249997"/>
    <n v="249997"/>
    <n v="249997"/>
    <n v="249997"/>
    <n v="0"/>
    <n v="0"/>
    <n v="7500000"/>
  </r>
  <r>
    <x v="6"/>
    <n v="7"/>
    <n v="209"/>
    <s v="099000"/>
    <s v="University of Virginia Medical Center"/>
    <s v="Yes"/>
    <x v="84"/>
    <n v="430"/>
    <s v="State Health Services"/>
    <x v="82"/>
    <s v="GF"/>
    <n v="50"/>
    <x v="4"/>
    <n v="0"/>
    <n v="0"/>
    <n v="0"/>
    <n v="0"/>
    <n v="0"/>
    <n v="0"/>
    <n v="0"/>
    <n v="0"/>
  </r>
  <r>
    <x v="6"/>
    <n v="7"/>
    <n v="246"/>
    <s v="100000"/>
    <s v="University of Virginia's College at Wise"/>
    <s v="Yes"/>
    <x v="85"/>
    <n v="100"/>
    <s v="Educational and General Programs"/>
    <x v="80"/>
    <s v="GF"/>
    <n v="10"/>
    <x v="0"/>
    <n v="0"/>
    <n v="0"/>
    <n v="0"/>
    <n v="0"/>
    <n v="0"/>
    <n v="0"/>
    <n v="0"/>
    <m/>
  </r>
  <r>
    <x v="6"/>
    <n v="7"/>
    <n v="246"/>
    <s v="100000"/>
    <s v="University of Virginia's College at Wise"/>
    <s v="Yes"/>
    <x v="85"/>
    <n v="100"/>
    <s v="Educational and General Programs"/>
    <x v="80"/>
    <s v="GF"/>
    <n v="20"/>
    <x v="1"/>
    <n v="0"/>
    <n v="0"/>
    <n v="0"/>
    <n v="0"/>
    <n v="0"/>
    <n v="0"/>
    <n v="0"/>
    <m/>
  </r>
  <r>
    <x v="6"/>
    <n v="7"/>
    <n v="246"/>
    <s v="100000"/>
    <s v="University of Virginia's College at Wise"/>
    <s v="Yes"/>
    <x v="85"/>
    <n v="100"/>
    <s v="Educational and General Programs"/>
    <x v="80"/>
    <s v="GF"/>
    <n v="30"/>
    <x v="2"/>
    <n v="0"/>
    <n v="0"/>
    <n v="0"/>
    <n v="0"/>
    <n v="0"/>
    <n v="0"/>
    <n v="0"/>
    <m/>
  </r>
  <r>
    <x v="6"/>
    <n v="7"/>
    <n v="246"/>
    <s v="100000"/>
    <s v="University of Virginia's College at Wise"/>
    <s v="Yes"/>
    <x v="85"/>
    <n v="100"/>
    <s v="Educational and General Programs"/>
    <x v="80"/>
    <s v="GF"/>
    <n v="40"/>
    <x v="3"/>
    <n v="0"/>
    <n v="0"/>
    <n v="0"/>
    <n v="0"/>
    <n v="0"/>
    <n v="0"/>
    <n v="0"/>
    <m/>
  </r>
  <r>
    <x v="6"/>
    <n v="7"/>
    <n v="246"/>
    <s v="100000"/>
    <s v="University of Virginia's College at Wise"/>
    <s v="Yes"/>
    <x v="85"/>
    <n v="100"/>
    <s v="Educational and General Programs"/>
    <x v="80"/>
    <s v="GF"/>
    <n v="50"/>
    <x v="4"/>
    <n v="0"/>
    <n v="0"/>
    <n v="0"/>
    <n v="0"/>
    <n v="0"/>
    <n v="0"/>
    <n v="0"/>
    <m/>
  </r>
  <r>
    <x v="6"/>
    <n v="7"/>
    <n v="246"/>
    <s v="100000"/>
    <s v="University of Virginia's College at Wise"/>
    <s v="Yes"/>
    <x v="85"/>
    <n v="108"/>
    <s v="Higher Education Student Financial Assistance"/>
    <x v="77"/>
    <s v="GF"/>
    <n v="10"/>
    <x v="0"/>
    <n v="2831938"/>
    <n v="3327605"/>
    <n v="3344485"/>
    <n v="3709775"/>
    <n v="4137225"/>
    <n v="6194685"/>
    <n v="7025446"/>
    <n v="6697927.7599999998"/>
  </r>
  <r>
    <x v="6"/>
    <n v="7"/>
    <n v="246"/>
    <s v="100000"/>
    <s v="University of Virginia's College at Wise"/>
    <s v="Yes"/>
    <x v="85"/>
    <n v="108"/>
    <s v="Higher Education Student Financial Assistance"/>
    <x v="77"/>
    <s v="GF"/>
    <n v="20"/>
    <x v="1"/>
    <n v="2831938"/>
    <n v="3327605"/>
    <n v="3344485"/>
    <n v="3709775"/>
    <n v="4137225"/>
    <n v="5762584"/>
    <n v="6682993.2400000002"/>
    <n v="6274547"/>
  </r>
  <r>
    <x v="6"/>
    <n v="7"/>
    <n v="246"/>
    <s v="100000"/>
    <s v="University of Virginia's College at Wise"/>
    <s v="Yes"/>
    <x v="85"/>
    <n v="108"/>
    <s v="Higher Education Student Financial Assistance"/>
    <x v="77"/>
    <s v="GF"/>
    <n v="30"/>
    <x v="2"/>
    <n v="0"/>
    <n v="0"/>
    <n v="0"/>
    <n v="0"/>
    <n v="0"/>
    <n v="432101"/>
    <n v="342452.76"/>
    <n v="423380.76"/>
  </r>
  <r>
    <x v="6"/>
    <n v="7"/>
    <n v="246"/>
    <s v="100000"/>
    <s v="University of Virginia's College at Wise"/>
    <s v="Yes"/>
    <x v="85"/>
    <n v="108"/>
    <s v="Higher Education Student Financial Assistance"/>
    <x v="77"/>
    <s v="GF"/>
    <n v="40"/>
    <x v="3"/>
    <n v="0"/>
    <n v="0"/>
    <n v="0"/>
    <n v="0"/>
    <n v="0"/>
    <n v="432101"/>
    <n v="342452.76"/>
    <n v="423380.76"/>
  </r>
  <r>
    <x v="6"/>
    <n v="7"/>
    <n v="246"/>
    <s v="100000"/>
    <s v="University of Virginia's College at Wise"/>
    <s v="Yes"/>
    <x v="85"/>
    <n v="108"/>
    <s v="Higher Education Student Financial Assistance"/>
    <x v="77"/>
    <s v="GF"/>
    <n v="50"/>
    <x v="4"/>
    <n v="0"/>
    <n v="0"/>
    <n v="0"/>
    <n v="0"/>
    <n v="0"/>
    <n v="0"/>
    <n v="0"/>
    <n v="0"/>
  </r>
  <r>
    <x v="6"/>
    <n v="7"/>
    <n v="246"/>
    <s v="100000"/>
    <s v="University of Virginia's College at Wise"/>
    <s v="Yes"/>
    <x v="85"/>
    <n v="110"/>
    <s v="Financial Assistance For Educational and General Services"/>
    <x v="78"/>
    <s v="GF"/>
    <n v="10"/>
    <x v="0"/>
    <n v="300537"/>
    <n v="359698.63"/>
    <n v="400289.15"/>
    <n v="425937.37"/>
    <n v="617659.23"/>
    <n v="585544.25"/>
    <n v="471644.52"/>
    <n v="435323.19"/>
  </r>
  <r>
    <x v="6"/>
    <n v="7"/>
    <n v="246"/>
    <s v="100000"/>
    <s v="University of Virginia's College at Wise"/>
    <s v="Yes"/>
    <x v="85"/>
    <n v="110"/>
    <s v="Financial Assistance For Educational and General Services"/>
    <x v="78"/>
    <s v="GF"/>
    <n v="20"/>
    <x v="1"/>
    <n v="228978.37"/>
    <n v="193982.48"/>
    <n v="287549.78000000003"/>
    <n v="338444.05"/>
    <n v="275767.90000000002"/>
    <n v="500703.93"/>
    <n v="434893.72"/>
    <n v="401197.14"/>
  </r>
  <r>
    <x v="6"/>
    <n v="7"/>
    <n v="246"/>
    <s v="100000"/>
    <s v="University of Virginia's College at Wise"/>
    <s v="Yes"/>
    <x v="85"/>
    <n v="110"/>
    <s v="Financial Assistance For Educational and General Services"/>
    <x v="78"/>
    <s v="GF"/>
    <n v="30"/>
    <x v="2"/>
    <n v="71558.63"/>
    <n v="165716.15"/>
    <n v="112739.37"/>
    <n v="87493.32"/>
    <n v="341891.33"/>
    <n v="84840.320000000007"/>
    <n v="36750.800000000003"/>
    <n v="34126.050000000003"/>
  </r>
  <r>
    <x v="6"/>
    <n v="7"/>
    <n v="246"/>
    <s v="100000"/>
    <s v="University of Virginia's College at Wise"/>
    <s v="Yes"/>
    <x v="85"/>
    <n v="110"/>
    <s v="Financial Assistance For Educational and General Services"/>
    <x v="78"/>
    <s v="GF"/>
    <n v="40"/>
    <x v="3"/>
    <n v="71558.63"/>
    <n v="165716.15"/>
    <n v="112739.37"/>
    <n v="87493.32"/>
    <n v="341891.33"/>
    <n v="84840.320000000007"/>
    <n v="36750.800000000003"/>
    <n v="34126.050000000003"/>
  </r>
  <r>
    <x v="6"/>
    <n v="7"/>
    <n v="246"/>
    <s v="100000"/>
    <s v="University of Virginia's College at Wise"/>
    <s v="Yes"/>
    <x v="85"/>
    <n v="110"/>
    <s v="Financial Assistance For Educational and General Services"/>
    <x v="78"/>
    <s v="GF"/>
    <n v="50"/>
    <x v="4"/>
    <n v="0"/>
    <n v="0"/>
    <n v="0"/>
    <n v="0"/>
    <n v="0"/>
    <n v="0"/>
    <n v="0"/>
    <n v="0"/>
  </r>
  <r>
    <x v="6"/>
    <n v="7"/>
    <n v="236"/>
    <s v="101000"/>
    <s v="Virginia Commonwealth University"/>
    <s v="Yes"/>
    <x v="86"/>
    <n v="100"/>
    <s v="Educational and General Programs"/>
    <x v="80"/>
    <s v="GF"/>
    <n v="10"/>
    <x v="0"/>
    <n v="0"/>
    <n v="0"/>
    <n v="0"/>
    <n v="0"/>
    <n v="0"/>
    <n v="0"/>
    <n v="0"/>
    <m/>
  </r>
  <r>
    <x v="6"/>
    <n v="7"/>
    <n v="236"/>
    <s v="101000"/>
    <s v="Virginia Commonwealth University"/>
    <s v="Yes"/>
    <x v="86"/>
    <n v="100"/>
    <s v="Educational and General Programs"/>
    <x v="80"/>
    <s v="GF"/>
    <n v="20"/>
    <x v="1"/>
    <n v="0"/>
    <n v="0"/>
    <n v="0"/>
    <n v="0"/>
    <n v="0"/>
    <n v="0"/>
    <n v="0"/>
    <m/>
  </r>
  <r>
    <x v="6"/>
    <n v="7"/>
    <n v="236"/>
    <s v="101000"/>
    <s v="Virginia Commonwealth University"/>
    <s v="Yes"/>
    <x v="86"/>
    <n v="100"/>
    <s v="Educational and General Programs"/>
    <x v="80"/>
    <s v="GF"/>
    <n v="30"/>
    <x v="2"/>
    <n v="0"/>
    <n v="0"/>
    <n v="0"/>
    <n v="0"/>
    <n v="0"/>
    <n v="0"/>
    <n v="0"/>
    <m/>
  </r>
  <r>
    <x v="6"/>
    <n v="7"/>
    <n v="236"/>
    <s v="101000"/>
    <s v="Virginia Commonwealth University"/>
    <s v="Yes"/>
    <x v="86"/>
    <n v="100"/>
    <s v="Educational and General Programs"/>
    <x v="80"/>
    <s v="GF"/>
    <n v="40"/>
    <x v="3"/>
    <n v="0"/>
    <n v="0"/>
    <n v="0"/>
    <n v="0"/>
    <n v="0"/>
    <n v="0"/>
    <n v="0"/>
    <m/>
  </r>
  <r>
    <x v="6"/>
    <n v="7"/>
    <n v="236"/>
    <s v="101000"/>
    <s v="Virginia Commonwealth University"/>
    <s v="Yes"/>
    <x v="86"/>
    <n v="100"/>
    <s v="Educational and General Programs"/>
    <x v="80"/>
    <s v="GF"/>
    <n v="50"/>
    <x v="4"/>
    <n v="0"/>
    <n v="0"/>
    <n v="0"/>
    <n v="0"/>
    <n v="0"/>
    <n v="0"/>
    <n v="0"/>
    <m/>
  </r>
  <r>
    <x v="6"/>
    <n v="7"/>
    <n v="236"/>
    <s v="101000"/>
    <s v="Virginia Commonwealth University"/>
    <s v="Yes"/>
    <x v="86"/>
    <n v="108"/>
    <s v="Higher Education Student Financial Assistance"/>
    <x v="77"/>
    <s v="GF"/>
    <n v="10"/>
    <x v="0"/>
    <n v="32590745"/>
    <n v="36122874"/>
    <n v="36300956"/>
    <n v="41108977"/>
    <n v="43938514"/>
    <n v="60576570"/>
    <n v="66793788"/>
    <n v="67644578"/>
  </r>
  <r>
    <x v="6"/>
    <n v="7"/>
    <n v="236"/>
    <s v="101000"/>
    <s v="Virginia Commonwealth University"/>
    <s v="Yes"/>
    <x v="86"/>
    <n v="108"/>
    <s v="Higher Education Student Financial Assistance"/>
    <x v="77"/>
    <s v="GF"/>
    <n v="20"/>
    <x v="1"/>
    <n v="32590745"/>
    <n v="36122874"/>
    <n v="36300956"/>
    <n v="41108977"/>
    <n v="43938514"/>
    <n v="60576570"/>
    <n v="66793788"/>
    <n v="67644578"/>
  </r>
  <r>
    <x v="6"/>
    <n v="7"/>
    <n v="236"/>
    <s v="101000"/>
    <s v="Virginia Commonwealth University"/>
    <s v="Yes"/>
    <x v="86"/>
    <n v="108"/>
    <s v="Higher Education Student Financial Assistance"/>
    <x v="77"/>
    <s v="GF"/>
    <n v="30"/>
    <x v="2"/>
    <n v="0"/>
    <n v="0"/>
    <n v="0"/>
    <n v="0"/>
    <n v="0"/>
    <n v="0"/>
    <n v="0"/>
    <n v="0"/>
  </r>
  <r>
    <x v="6"/>
    <n v="7"/>
    <n v="236"/>
    <s v="101000"/>
    <s v="Virginia Commonwealth University"/>
    <s v="Yes"/>
    <x v="86"/>
    <n v="108"/>
    <s v="Higher Education Student Financial Assistance"/>
    <x v="77"/>
    <s v="GF"/>
    <n v="40"/>
    <x v="3"/>
    <n v="0"/>
    <n v="0"/>
    <n v="0"/>
    <n v="0"/>
    <n v="0"/>
    <n v="0"/>
    <n v="0"/>
    <n v="0"/>
  </r>
  <r>
    <x v="6"/>
    <n v="7"/>
    <n v="236"/>
    <s v="101000"/>
    <s v="Virginia Commonwealth University"/>
    <s v="Yes"/>
    <x v="86"/>
    <n v="108"/>
    <s v="Higher Education Student Financial Assistance"/>
    <x v="77"/>
    <s v="GF"/>
    <n v="50"/>
    <x v="4"/>
    <n v="0"/>
    <n v="0"/>
    <n v="0"/>
    <n v="0"/>
    <n v="0"/>
    <n v="0"/>
    <n v="0"/>
    <n v="0"/>
  </r>
  <r>
    <x v="6"/>
    <n v="7"/>
    <n v="236"/>
    <s v="101000"/>
    <s v="Virginia Commonwealth University"/>
    <s v="Yes"/>
    <x v="86"/>
    <n v="110"/>
    <s v="Financial Assistance For Educational and General Services"/>
    <x v="78"/>
    <s v="GF"/>
    <n v="10"/>
    <x v="0"/>
    <n v="15988299"/>
    <n v="15746674.68"/>
    <n v="17105805.199999999"/>
    <n v="21854971.629999999"/>
    <n v="28148284"/>
    <n v="26348574.73"/>
    <n v="35570983.030000001"/>
    <n v="35565394"/>
  </r>
  <r>
    <x v="6"/>
    <n v="7"/>
    <n v="236"/>
    <s v="101000"/>
    <s v="Virginia Commonwealth University"/>
    <s v="Yes"/>
    <x v="86"/>
    <n v="110"/>
    <s v="Financial Assistance For Educational and General Services"/>
    <x v="78"/>
    <s v="GF"/>
    <n v="20"/>
    <x v="1"/>
    <n v="15988299"/>
    <n v="15746674.68"/>
    <n v="17105805.199999999"/>
    <n v="21854971.629999999"/>
    <n v="28148284"/>
    <n v="26348574.73"/>
    <n v="35570983.030000001"/>
    <n v="35565394"/>
  </r>
  <r>
    <x v="6"/>
    <n v="7"/>
    <n v="236"/>
    <s v="101000"/>
    <s v="Virginia Commonwealth University"/>
    <s v="Yes"/>
    <x v="86"/>
    <n v="110"/>
    <s v="Financial Assistance For Educational and General Services"/>
    <x v="78"/>
    <s v="GF"/>
    <n v="30"/>
    <x v="2"/>
    <n v="0"/>
    <n v="0"/>
    <n v="0"/>
    <n v="0"/>
    <n v="0"/>
    <n v="0"/>
    <n v="0"/>
    <n v="0"/>
  </r>
  <r>
    <x v="6"/>
    <n v="7"/>
    <n v="236"/>
    <s v="101000"/>
    <s v="Virginia Commonwealth University"/>
    <s v="Yes"/>
    <x v="86"/>
    <n v="110"/>
    <s v="Financial Assistance For Educational and General Services"/>
    <x v="78"/>
    <s v="GF"/>
    <n v="40"/>
    <x v="3"/>
    <n v="0"/>
    <n v="0"/>
    <n v="0"/>
    <n v="0"/>
    <n v="0"/>
    <n v="0"/>
    <n v="0"/>
    <n v="0"/>
  </r>
  <r>
    <x v="6"/>
    <n v="7"/>
    <n v="236"/>
    <s v="101000"/>
    <s v="Virginia Commonwealth University"/>
    <s v="Yes"/>
    <x v="86"/>
    <n v="110"/>
    <s v="Financial Assistance For Educational and General Services"/>
    <x v="78"/>
    <s v="GF"/>
    <n v="50"/>
    <x v="4"/>
    <n v="0"/>
    <n v="0"/>
    <n v="0"/>
    <n v="0"/>
    <n v="0"/>
    <n v="0"/>
    <n v="0"/>
    <n v="0"/>
  </r>
  <r>
    <x v="6"/>
    <n v="7"/>
    <n v="260"/>
    <s v="102000"/>
    <s v="Virginia Community College System"/>
    <s v="Yes"/>
    <x v="87"/>
    <n v="100"/>
    <s v="Educational and General Programs"/>
    <x v="80"/>
    <s v="GF"/>
    <n v="10"/>
    <x v="0"/>
    <n v="0"/>
    <n v="0"/>
    <n v="0"/>
    <n v="0"/>
    <n v="0"/>
    <n v="0"/>
    <n v="0"/>
    <m/>
  </r>
  <r>
    <x v="6"/>
    <n v="7"/>
    <n v="260"/>
    <s v="102000"/>
    <s v="Virginia Community College System"/>
    <s v="Yes"/>
    <x v="87"/>
    <n v="100"/>
    <s v="Educational and General Programs"/>
    <x v="80"/>
    <s v="GF"/>
    <n v="20"/>
    <x v="1"/>
    <n v="0"/>
    <n v="0"/>
    <n v="0"/>
    <n v="0"/>
    <n v="0"/>
    <n v="0"/>
    <n v="0"/>
    <m/>
  </r>
  <r>
    <x v="6"/>
    <n v="7"/>
    <n v="260"/>
    <s v="102000"/>
    <s v="Virginia Community College System"/>
    <s v="Yes"/>
    <x v="87"/>
    <n v="100"/>
    <s v="Educational and General Programs"/>
    <x v="80"/>
    <s v="GF"/>
    <n v="30"/>
    <x v="2"/>
    <n v="0"/>
    <n v="0"/>
    <n v="0"/>
    <n v="0"/>
    <n v="0"/>
    <n v="0"/>
    <n v="0"/>
    <m/>
  </r>
  <r>
    <x v="6"/>
    <n v="7"/>
    <n v="260"/>
    <s v="102000"/>
    <s v="Virginia Community College System"/>
    <s v="Yes"/>
    <x v="87"/>
    <n v="100"/>
    <s v="Educational and General Programs"/>
    <x v="80"/>
    <s v="GF"/>
    <n v="40"/>
    <x v="3"/>
    <n v="0"/>
    <n v="0"/>
    <n v="0"/>
    <n v="0"/>
    <n v="0"/>
    <n v="0"/>
    <n v="0"/>
    <m/>
  </r>
  <r>
    <x v="6"/>
    <n v="7"/>
    <n v="260"/>
    <s v="102000"/>
    <s v="Virginia Community College System"/>
    <s v="Yes"/>
    <x v="87"/>
    <n v="100"/>
    <s v="Educational and General Programs"/>
    <x v="80"/>
    <s v="GF"/>
    <n v="50"/>
    <x v="4"/>
    <n v="0"/>
    <n v="0"/>
    <n v="0"/>
    <n v="0"/>
    <n v="0"/>
    <n v="0"/>
    <n v="0"/>
    <m/>
  </r>
  <r>
    <x v="6"/>
    <n v="7"/>
    <n v="260"/>
    <s v="102000"/>
    <s v="Virginia Community College System"/>
    <s v="Yes"/>
    <x v="87"/>
    <n v="108"/>
    <s v="Higher Education Student Financial Assistance"/>
    <x v="77"/>
    <s v="GF"/>
    <n v="10"/>
    <x v="0"/>
    <n v="54633189"/>
    <n v="67146577.280000001"/>
    <n v="68429002.150000006"/>
    <n v="113220360.98"/>
    <n v="128978091.58"/>
    <n v="166400553.69999999"/>
    <n v="177234287.69"/>
    <n v="187030051.12"/>
  </r>
  <r>
    <x v="6"/>
    <n v="7"/>
    <n v="260"/>
    <s v="102000"/>
    <s v="Virginia Community College System"/>
    <s v="Yes"/>
    <x v="87"/>
    <n v="108"/>
    <s v="Higher Education Student Financial Assistance"/>
    <x v="77"/>
    <s v="GF"/>
    <n v="20"/>
    <x v="1"/>
    <n v="50147567.720000014"/>
    <n v="60443347.130000003"/>
    <n v="56919732.170000002"/>
    <n v="87938286.400000006"/>
    <n v="89117826.879999995"/>
    <n v="106239948.51000001"/>
    <n v="121414625.56999999"/>
    <n v="130713976.81999999"/>
  </r>
  <r>
    <x v="6"/>
    <n v="7"/>
    <n v="260"/>
    <s v="102000"/>
    <s v="Virginia Community College System"/>
    <s v="Yes"/>
    <x v="87"/>
    <n v="108"/>
    <s v="Higher Education Student Financial Assistance"/>
    <x v="77"/>
    <s v="GF"/>
    <n v="30"/>
    <x v="2"/>
    <n v="4485621.2799999993"/>
    <n v="6703230.1499999994"/>
    <n v="11509269.98"/>
    <n v="25282074.580000002"/>
    <n v="39860264.700000003"/>
    <n v="60160605.189999998"/>
    <n v="55819662.119999997"/>
    <n v="56316074.300000019"/>
  </r>
  <r>
    <x v="6"/>
    <n v="7"/>
    <n v="260"/>
    <s v="102000"/>
    <s v="Virginia Community College System"/>
    <s v="Yes"/>
    <x v="87"/>
    <n v="108"/>
    <s v="Higher Education Student Financial Assistance"/>
    <x v="77"/>
    <s v="GF"/>
    <n v="40"/>
    <x v="3"/>
    <n v="4485621.2799999993"/>
    <n v="6703230.1499999994"/>
    <n v="11509269.98"/>
    <n v="25282074.580000002"/>
    <n v="39860264.700000003"/>
    <n v="60160605.189999998"/>
    <n v="55819662.119999997"/>
    <n v="56316074.300000019"/>
  </r>
  <r>
    <x v="6"/>
    <n v="7"/>
    <n v="260"/>
    <s v="102000"/>
    <s v="Virginia Community College System"/>
    <s v="Yes"/>
    <x v="87"/>
    <n v="108"/>
    <s v="Higher Education Student Financial Assistance"/>
    <x v="77"/>
    <s v="GF"/>
    <n v="50"/>
    <x v="4"/>
    <n v="0"/>
    <n v="0"/>
    <n v="0"/>
    <n v="0"/>
    <n v="0"/>
    <n v="0"/>
    <n v="0"/>
    <n v="0"/>
  </r>
  <r>
    <x v="6"/>
    <n v="7"/>
    <n v="260"/>
    <s v="102000"/>
    <s v="Virginia Community College System"/>
    <s v="Yes"/>
    <x v="87"/>
    <n v="110"/>
    <s v="Financial Assistance For Educational and General Services"/>
    <x v="78"/>
    <s v="GF"/>
    <n v="10"/>
    <x v="0"/>
    <n v="1704386"/>
    <n v="1447864.49"/>
    <n v="1391494.05"/>
    <n v="1568499.07"/>
    <n v="1947124.3"/>
    <n v="1372347.2"/>
    <n v="4586359.63"/>
    <n v="9245026.2699999977"/>
  </r>
  <r>
    <x v="6"/>
    <n v="7"/>
    <n v="260"/>
    <s v="102000"/>
    <s v="Virginia Community College System"/>
    <s v="Yes"/>
    <x v="87"/>
    <n v="110"/>
    <s v="Financial Assistance For Educational and General Services"/>
    <x v="78"/>
    <s v="GF"/>
    <n v="20"/>
    <x v="1"/>
    <n v="1348408.51"/>
    <n v="893150.44"/>
    <n v="1013210.4699999999"/>
    <n v="1112386.02"/>
    <n v="1245773.6499999999"/>
    <n v="1038415.18"/>
    <n v="1658983.77"/>
    <n v="4441305.6599999992"/>
  </r>
  <r>
    <x v="6"/>
    <n v="7"/>
    <n v="260"/>
    <s v="102000"/>
    <s v="Virginia Community College System"/>
    <s v="Yes"/>
    <x v="87"/>
    <n v="110"/>
    <s v="Financial Assistance For Educational and General Services"/>
    <x v="78"/>
    <s v="GF"/>
    <n v="30"/>
    <x v="2"/>
    <n v="355977.49"/>
    <n v="554714.05000000005"/>
    <n v="378283.57999999996"/>
    <n v="456113.04999999993"/>
    <n v="701350.65"/>
    <n v="333932.02"/>
    <n v="2927375.86"/>
    <n v="4803720.6100000003"/>
  </r>
  <r>
    <x v="6"/>
    <n v="7"/>
    <n v="260"/>
    <s v="102000"/>
    <s v="Virginia Community College System"/>
    <s v="Yes"/>
    <x v="87"/>
    <n v="110"/>
    <s v="Financial Assistance For Educational and General Services"/>
    <x v="78"/>
    <s v="GF"/>
    <n v="40"/>
    <x v="3"/>
    <n v="355977.49"/>
    <n v="554714.05000000005"/>
    <n v="378283.57999999996"/>
    <n v="456113.04999999993"/>
    <n v="701350.65"/>
    <n v="333932.02"/>
    <n v="2927375.86"/>
    <n v="4803720.6100000003"/>
  </r>
  <r>
    <x v="6"/>
    <n v="7"/>
    <n v="260"/>
    <s v="102000"/>
    <s v="Virginia Community College System"/>
    <s v="Yes"/>
    <x v="87"/>
    <n v="110"/>
    <s v="Financial Assistance For Educational and General Services"/>
    <x v="78"/>
    <s v="GF"/>
    <n v="50"/>
    <x v="4"/>
    <n v="0"/>
    <n v="0"/>
    <n v="0"/>
    <n v="0"/>
    <n v="0"/>
    <n v="0"/>
    <n v="0"/>
    <n v="0"/>
  </r>
  <r>
    <x v="6"/>
    <n v="7"/>
    <n v="260"/>
    <s v="102000"/>
    <s v="Virginia Community College System"/>
    <s v="Yes"/>
    <x v="87"/>
    <n v="534"/>
    <s v="Economic Development Services"/>
    <x v="9"/>
    <s v="GF"/>
    <n v="10"/>
    <x v="0"/>
    <n v="200000"/>
    <n v="198320.08"/>
    <n v="198320.08"/>
    <n v="1860"/>
    <n v="1860"/>
    <n v="0"/>
    <n v="0"/>
    <m/>
  </r>
  <r>
    <x v="6"/>
    <n v="7"/>
    <n v="260"/>
    <s v="102000"/>
    <s v="Virginia Community College System"/>
    <s v="Yes"/>
    <x v="87"/>
    <n v="534"/>
    <s v="Economic Development Services"/>
    <x v="9"/>
    <s v="GF"/>
    <n v="20"/>
    <x v="1"/>
    <n v="1679.92"/>
    <n v="0"/>
    <n v="196460.08"/>
    <n v="0"/>
    <n v="0"/>
    <n v="0"/>
    <n v="0"/>
    <m/>
  </r>
  <r>
    <x v="6"/>
    <n v="7"/>
    <n v="260"/>
    <s v="102000"/>
    <s v="Virginia Community College System"/>
    <s v="Yes"/>
    <x v="87"/>
    <n v="534"/>
    <s v="Economic Development Services"/>
    <x v="9"/>
    <s v="GF"/>
    <n v="30"/>
    <x v="2"/>
    <n v="198320.08"/>
    <n v="198320.08"/>
    <n v="1860"/>
    <n v="1860"/>
    <n v="1860"/>
    <n v="0"/>
    <n v="0"/>
    <m/>
  </r>
  <r>
    <x v="6"/>
    <n v="7"/>
    <n v="260"/>
    <s v="102000"/>
    <s v="Virginia Community College System"/>
    <s v="Yes"/>
    <x v="87"/>
    <n v="534"/>
    <s v="Economic Development Services"/>
    <x v="9"/>
    <s v="GF"/>
    <n v="40"/>
    <x v="3"/>
    <n v="198320.08"/>
    <n v="198320.08"/>
    <n v="1860"/>
    <n v="1860"/>
    <n v="1860"/>
    <n v="0"/>
    <n v="0"/>
    <m/>
  </r>
  <r>
    <x v="6"/>
    <n v="7"/>
    <n v="260"/>
    <s v="102000"/>
    <s v="Virginia Community College System"/>
    <s v="Yes"/>
    <x v="87"/>
    <n v="534"/>
    <s v="Economic Development Services"/>
    <x v="9"/>
    <s v="GF"/>
    <n v="50"/>
    <x v="4"/>
    <n v="0"/>
    <n v="0"/>
    <n v="0"/>
    <n v="0"/>
    <n v="0"/>
    <n v="0"/>
    <n v="0"/>
    <m/>
  </r>
  <r>
    <x v="6"/>
    <n v="7"/>
    <n v="211"/>
    <s v="103000"/>
    <s v="Virginia Military Institute"/>
    <s v="Yes"/>
    <x v="88"/>
    <n v="100"/>
    <s v="Educational and General Programs"/>
    <x v="80"/>
    <s v="GF"/>
    <n v="10"/>
    <x v="0"/>
    <n v="5"/>
    <n v="0"/>
    <n v="0"/>
    <n v="0"/>
    <n v="0"/>
    <n v="0"/>
    <n v="0"/>
    <m/>
  </r>
  <r>
    <x v="6"/>
    <n v="7"/>
    <n v="211"/>
    <s v="103000"/>
    <s v="Virginia Military Institute"/>
    <s v="Yes"/>
    <x v="88"/>
    <n v="100"/>
    <s v="Educational and General Programs"/>
    <x v="80"/>
    <s v="GF"/>
    <n v="20"/>
    <x v="1"/>
    <n v="0"/>
    <n v="0"/>
    <n v="0"/>
    <n v="0"/>
    <n v="0"/>
    <n v="0"/>
    <n v="0"/>
    <m/>
  </r>
  <r>
    <x v="6"/>
    <n v="7"/>
    <n v="211"/>
    <s v="103000"/>
    <s v="Virginia Military Institute"/>
    <s v="Yes"/>
    <x v="88"/>
    <n v="100"/>
    <s v="Educational and General Programs"/>
    <x v="80"/>
    <s v="GF"/>
    <n v="30"/>
    <x v="2"/>
    <n v="5"/>
    <n v="0"/>
    <n v="0"/>
    <n v="0"/>
    <n v="0"/>
    <n v="0"/>
    <n v="0"/>
    <m/>
  </r>
  <r>
    <x v="6"/>
    <n v="7"/>
    <n v="211"/>
    <s v="103000"/>
    <s v="Virginia Military Institute"/>
    <s v="Yes"/>
    <x v="88"/>
    <n v="100"/>
    <s v="Educational and General Programs"/>
    <x v="80"/>
    <s v="GF"/>
    <n v="40"/>
    <x v="3"/>
    <n v="5"/>
    <n v="0"/>
    <n v="0"/>
    <n v="0"/>
    <n v="0"/>
    <n v="0"/>
    <n v="0"/>
    <m/>
  </r>
  <r>
    <x v="6"/>
    <n v="7"/>
    <n v="211"/>
    <s v="103000"/>
    <s v="Virginia Military Institute"/>
    <s v="Yes"/>
    <x v="88"/>
    <n v="100"/>
    <s v="Educational and General Programs"/>
    <x v="80"/>
    <s v="GF"/>
    <n v="50"/>
    <x v="4"/>
    <n v="0"/>
    <n v="0"/>
    <n v="0"/>
    <n v="0"/>
    <n v="0"/>
    <n v="0"/>
    <n v="0"/>
    <m/>
  </r>
  <r>
    <x v="6"/>
    <n v="7"/>
    <n v="211"/>
    <s v="103000"/>
    <s v="Virginia Military Institute"/>
    <s v="Yes"/>
    <x v="88"/>
    <n v="108"/>
    <s v="Higher Education Student Financial Assistance"/>
    <x v="77"/>
    <s v="GF"/>
    <n v="10"/>
    <x v="0"/>
    <n v="1059480"/>
    <n v="1139118"/>
    <n v="1147668"/>
    <n v="1179018"/>
    <n v="1240318"/>
    <n v="1607417"/>
    <n v="1799563.73"/>
    <n v="1878075.73"/>
  </r>
  <r>
    <x v="6"/>
    <n v="7"/>
    <n v="211"/>
    <s v="103000"/>
    <s v="Virginia Military Institute"/>
    <s v="Yes"/>
    <x v="88"/>
    <n v="108"/>
    <s v="Higher Education Student Financial Assistance"/>
    <x v="77"/>
    <s v="GF"/>
    <n v="20"/>
    <x v="1"/>
    <n v="1059480"/>
    <n v="1139118"/>
    <n v="1147668"/>
    <n v="1179018"/>
    <n v="1233319"/>
    <n v="1587871.27"/>
    <n v="1674526"/>
    <n v="1818202.81"/>
  </r>
  <r>
    <x v="6"/>
    <n v="7"/>
    <n v="211"/>
    <s v="103000"/>
    <s v="Virginia Military Institute"/>
    <s v="Yes"/>
    <x v="88"/>
    <n v="108"/>
    <s v="Higher Education Student Financial Assistance"/>
    <x v="77"/>
    <s v="GF"/>
    <n v="30"/>
    <x v="2"/>
    <n v="0"/>
    <n v="0"/>
    <n v="0"/>
    <n v="0"/>
    <n v="6999"/>
    <n v="19545.73"/>
    <n v="125037.73"/>
    <n v="59872.92"/>
  </r>
  <r>
    <x v="6"/>
    <n v="7"/>
    <n v="211"/>
    <s v="103000"/>
    <s v="Virginia Military Institute"/>
    <s v="Yes"/>
    <x v="88"/>
    <n v="108"/>
    <s v="Higher Education Student Financial Assistance"/>
    <x v="77"/>
    <s v="GF"/>
    <n v="40"/>
    <x v="3"/>
    <n v="0"/>
    <n v="0"/>
    <n v="0"/>
    <n v="0"/>
    <n v="6999"/>
    <n v="19545.73"/>
    <n v="125037.73"/>
    <n v="59872.92"/>
  </r>
  <r>
    <x v="6"/>
    <n v="7"/>
    <n v="211"/>
    <s v="103000"/>
    <s v="Virginia Military Institute"/>
    <s v="Yes"/>
    <x v="88"/>
    <n v="108"/>
    <s v="Higher Education Student Financial Assistance"/>
    <x v="77"/>
    <s v="GF"/>
    <n v="50"/>
    <x v="4"/>
    <n v="0"/>
    <n v="0"/>
    <n v="0"/>
    <n v="0"/>
    <n v="0"/>
    <n v="0"/>
    <n v="0"/>
    <n v="0"/>
  </r>
  <r>
    <x v="6"/>
    <n v="7"/>
    <n v="211"/>
    <s v="103000"/>
    <s v="Virginia Military Institute"/>
    <s v="Yes"/>
    <x v="88"/>
    <n v="113"/>
    <s v="Unique Military Activities"/>
    <x v="83"/>
    <s v="GF"/>
    <n v="10"/>
    <x v="0"/>
    <n v="0"/>
    <n v="0"/>
    <n v="0"/>
    <n v="0"/>
    <n v="0"/>
    <n v="0"/>
    <n v="0"/>
    <m/>
  </r>
  <r>
    <x v="6"/>
    <n v="7"/>
    <n v="211"/>
    <s v="103000"/>
    <s v="Virginia Military Institute"/>
    <s v="Yes"/>
    <x v="88"/>
    <n v="113"/>
    <s v="Unique Military Activities"/>
    <x v="83"/>
    <s v="GF"/>
    <n v="20"/>
    <x v="1"/>
    <n v="0"/>
    <n v="0"/>
    <n v="0"/>
    <n v="0"/>
    <n v="0"/>
    <n v="0"/>
    <n v="0"/>
    <m/>
  </r>
  <r>
    <x v="6"/>
    <n v="7"/>
    <n v="211"/>
    <s v="103000"/>
    <s v="Virginia Military Institute"/>
    <s v="Yes"/>
    <x v="88"/>
    <n v="113"/>
    <s v="Unique Military Activities"/>
    <x v="83"/>
    <s v="GF"/>
    <n v="30"/>
    <x v="2"/>
    <n v="0"/>
    <n v="0"/>
    <n v="0"/>
    <n v="0"/>
    <n v="0"/>
    <n v="0"/>
    <n v="0"/>
    <m/>
  </r>
  <r>
    <x v="6"/>
    <n v="7"/>
    <n v="211"/>
    <s v="103000"/>
    <s v="Virginia Military Institute"/>
    <s v="Yes"/>
    <x v="88"/>
    <n v="113"/>
    <s v="Unique Military Activities"/>
    <x v="83"/>
    <s v="GF"/>
    <n v="40"/>
    <x v="3"/>
    <n v="0"/>
    <n v="0"/>
    <n v="0"/>
    <n v="0"/>
    <n v="0"/>
    <n v="0"/>
    <n v="0"/>
    <m/>
  </r>
  <r>
    <x v="6"/>
    <n v="7"/>
    <n v="211"/>
    <s v="103000"/>
    <s v="Virginia Military Institute"/>
    <s v="Yes"/>
    <x v="88"/>
    <n v="113"/>
    <s v="Unique Military Activities"/>
    <x v="83"/>
    <s v="GF"/>
    <n v="50"/>
    <x v="4"/>
    <n v="0"/>
    <n v="0"/>
    <n v="0"/>
    <n v="0"/>
    <n v="0"/>
    <n v="0"/>
    <n v="0"/>
    <m/>
  </r>
  <r>
    <x v="6"/>
    <n v="7"/>
    <n v="208"/>
    <s v="104000"/>
    <s v="Virginia Polytechnic Institute and State University"/>
    <s v="Yes"/>
    <x v="89"/>
    <n v="100"/>
    <s v="Educational and General Programs"/>
    <x v="80"/>
    <s v="GF"/>
    <n v="10"/>
    <x v="0"/>
    <n v="0"/>
    <n v="0"/>
    <n v="0"/>
    <n v="0"/>
    <n v="0"/>
    <n v="0"/>
    <n v="0"/>
    <m/>
  </r>
  <r>
    <x v="6"/>
    <n v="7"/>
    <n v="208"/>
    <s v="104000"/>
    <s v="Virginia Polytechnic Institute and State University"/>
    <s v="Yes"/>
    <x v="89"/>
    <n v="100"/>
    <s v="Educational and General Programs"/>
    <x v="80"/>
    <s v="GF"/>
    <n v="20"/>
    <x v="1"/>
    <n v="0"/>
    <n v="0"/>
    <n v="0"/>
    <n v="0"/>
    <n v="0"/>
    <n v="0"/>
    <n v="0"/>
    <m/>
  </r>
  <r>
    <x v="6"/>
    <n v="7"/>
    <n v="208"/>
    <s v="104000"/>
    <s v="Virginia Polytechnic Institute and State University"/>
    <s v="Yes"/>
    <x v="89"/>
    <n v="100"/>
    <s v="Educational and General Programs"/>
    <x v="80"/>
    <s v="GF"/>
    <n v="30"/>
    <x v="2"/>
    <n v="0"/>
    <n v="0"/>
    <n v="0"/>
    <n v="0"/>
    <n v="0"/>
    <n v="0"/>
    <n v="0"/>
    <m/>
  </r>
  <r>
    <x v="6"/>
    <n v="7"/>
    <n v="208"/>
    <s v="104000"/>
    <s v="Virginia Polytechnic Institute and State University"/>
    <s v="Yes"/>
    <x v="89"/>
    <n v="100"/>
    <s v="Educational and General Programs"/>
    <x v="80"/>
    <s v="GF"/>
    <n v="40"/>
    <x v="3"/>
    <n v="0"/>
    <n v="0"/>
    <n v="0"/>
    <n v="0"/>
    <n v="0"/>
    <n v="0"/>
    <n v="0"/>
    <m/>
  </r>
  <r>
    <x v="6"/>
    <n v="7"/>
    <n v="208"/>
    <s v="104000"/>
    <s v="Virginia Polytechnic Institute and State University"/>
    <s v="Yes"/>
    <x v="89"/>
    <n v="100"/>
    <s v="Educational and General Programs"/>
    <x v="80"/>
    <s v="GF"/>
    <n v="50"/>
    <x v="4"/>
    <n v="0"/>
    <n v="0"/>
    <n v="0"/>
    <n v="0"/>
    <n v="0"/>
    <n v="0"/>
    <n v="0"/>
    <m/>
  </r>
  <r>
    <x v="6"/>
    <n v="7"/>
    <n v="208"/>
    <s v="104000"/>
    <s v="Virginia Polytechnic Institute and State University"/>
    <s v="Yes"/>
    <x v="89"/>
    <n v="108"/>
    <s v="Higher Education Student Financial Assistance"/>
    <x v="77"/>
    <s v="GF"/>
    <n v="10"/>
    <x v="0"/>
    <n v="21674821"/>
    <n v="23162642"/>
    <n v="23241399"/>
    <n v="24910289"/>
    <n v="27359404"/>
    <n v="37209914"/>
    <n v="41184871"/>
    <n v="43912852"/>
  </r>
  <r>
    <x v="6"/>
    <n v="7"/>
    <n v="208"/>
    <s v="104000"/>
    <s v="Virginia Polytechnic Institute and State University"/>
    <s v="Yes"/>
    <x v="89"/>
    <n v="108"/>
    <s v="Higher Education Student Financial Assistance"/>
    <x v="77"/>
    <s v="GF"/>
    <n v="20"/>
    <x v="1"/>
    <n v="21674821"/>
    <n v="23162642"/>
    <n v="23241399"/>
    <n v="24910289"/>
    <n v="27359404"/>
    <n v="37159471"/>
    <n v="41184871"/>
    <n v="43912852"/>
  </r>
  <r>
    <x v="6"/>
    <n v="7"/>
    <n v="208"/>
    <s v="104000"/>
    <s v="Virginia Polytechnic Institute and State University"/>
    <s v="Yes"/>
    <x v="89"/>
    <n v="108"/>
    <s v="Higher Education Student Financial Assistance"/>
    <x v="77"/>
    <s v="GF"/>
    <n v="30"/>
    <x v="2"/>
    <n v="0"/>
    <n v="0"/>
    <n v="0"/>
    <n v="0"/>
    <n v="0"/>
    <n v="50443"/>
    <n v="0"/>
    <n v="0"/>
  </r>
  <r>
    <x v="6"/>
    <n v="7"/>
    <n v="208"/>
    <s v="104000"/>
    <s v="Virginia Polytechnic Institute and State University"/>
    <s v="Yes"/>
    <x v="89"/>
    <n v="108"/>
    <s v="Higher Education Student Financial Assistance"/>
    <x v="77"/>
    <s v="GF"/>
    <n v="40"/>
    <x v="3"/>
    <n v="0"/>
    <n v="0"/>
    <n v="0"/>
    <n v="0"/>
    <n v="0"/>
    <n v="50443"/>
    <n v="0"/>
    <n v="0"/>
  </r>
  <r>
    <x v="6"/>
    <n v="7"/>
    <n v="208"/>
    <s v="104000"/>
    <s v="Virginia Polytechnic Institute and State University"/>
    <s v="Yes"/>
    <x v="89"/>
    <n v="108"/>
    <s v="Higher Education Student Financial Assistance"/>
    <x v="77"/>
    <s v="GF"/>
    <n v="50"/>
    <x v="4"/>
    <n v="0"/>
    <n v="0"/>
    <n v="0"/>
    <n v="0"/>
    <n v="0"/>
    <n v="0"/>
    <n v="0"/>
    <n v="0"/>
  </r>
  <r>
    <x v="6"/>
    <n v="7"/>
    <n v="208"/>
    <s v="104000"/>
    <s v="Virginia Polytechnic Institute and State University"/>
    <s v="Yes"/>
    <x v="89"/>
    <n v="110"/>
    <s v="Financial Assistance For Educational and General Services"/>
    <x v="78"/>
    <s v="GF"/>
    <n v="10"/>
    <x v="0"/>
    <n v="5927521"/>
    <n v="5724647.1299999999"/>
    <n v="6004900"/>
    <n v="5948341.8300000001"/>
    <n v="10840879.949999999"/>
    <n v="11724428"/>
    <n v="18393227.399999999"/>
    <n v="42207087.979999997"/>
  </r>
  <r>
    <x v="6"/>
    <n v="7"/>
    <n v="208"/>
    <s v="104000"/>
    <s v="Virginia Polytechnic Institute and State University"/>
    <s v="Yes"/>
    <x v="89"/>
    <n v="110"/>
    <s v="Financial Assistance For Educational and General Services"/>
    <x v="78"/>
    <s v="GF"/>
    <n v="20"/>
    <x v="1"/>
    <n v="5927521"/>
    <n v="5724647.1299999999"/>
    <n v="6004900"/>
    <n v="5948341.8300000001"/>
    <n v="10840879.949999999"/>
    <n v="11724428"/>
    <n v="10661803.4"/>
    <n v="17413303.77"/>
  </r>
  <r>
    <x v="6"/>
    <n v="7"/>
    <n v="208"/>
    <s v="104000"/>
    <s v="Virginia Polytechnic Institute and State University"/>
    <s v="Yes"/>
    <x v="89"/>
    <n v="110"/>
    <s v="Financial Assistance For Educational and General Services"/>
    <x v="78"/>
    <s v="GF"/>
    <n v="30"/>
    <x v="2"/>
    <n v="0"/>
    <n v="0"/>
    <n v="0"/>
    <n v="0"/>
    <n v="0"/>
    <n v="0"/>
    <n v="7731424"/>
    <n v="24793784.210000001"/>
  </r>
  <r>
    <x v="6"/>
    <n v="7"/>
    <n v="208"/>
    <s v="104000"/>
    <s v="Virginia Polytechnic Institute and State University"/>
    <s v="Yes"/>
    <x v="89"/>
    <n v="110"/>
    <s v="Financial Assistance For Educational and General Services"/>
    <x v="78"/>
    <s v="GF"/>
    <n v="40"/>
    <x v="3"/>
    <n v="0"/>
    <n v="0"/>
    <n v="0"/>
    <n v="0"/>
    <n v="0"/>
    <n v="0"/>
    <n v="7731424"/>
    <n v="24793784.210000001"/>
  </r>
  <r>
    <x v="6"/>
    <n v="7"/>
    <n v="208"/>
    <s v="104000"/>
    <s v="Virginia Polytechnic Institute and State University"/>
    <s v="Yes"/>
    <x v="89"/>
    <n v="110"/>
    <s v="Financial Assistance For Educational and General Services"/>
    <x v="78"/>
    <s v="GF"/>
    <n v="50"/>
    <x v="4"/>
    <n v="0"/>
    <n v="0"/>
    <n v="0"/>
    <n v="0"/>
    <n v="0"/>
    <n v="0"/>
    <n v="0"/>
    <n v="0"/>
  </r>
  <r>
    <x v="6"/>
    <n v="7"/>
    <n v="208"/>
    <s v="104000"/>
    <s v="Virginia Polytechnic Institute and State University"/>
    <s v="Yes"/>
    <x v="89"/>
    <n v="113"/>
    <s v="Unique Military Activities"/>
    <x v="83"/>
    <s v="GF"/>
    <n v="10"/>
    <x v="0"/>
    <n v="0"/>
    <n v="0"/>
    <n v="0"/>
    <n v="0"/>
    <n v="0"/>
    <n v="0"/>
    <n v="0"/>
    <m/>
  </r>
  <r>
    <x v="6"/>
    <n v="7"/>
    <n v="208"/>
    <s v="104000"/>
    <s v="Virginia Polytechnic Institute and State University"/>
    <s v="Yes"/>
    <x v="89"/>
    <n v="113"/>
    <s v="Unique Military Activities"/>
    <x v="83"/>
    <s v="GF"/>
    <n v="20"/>
    <x v="1"/>
    <n v="0"/>
    <n v="0"/>
    <n v="0"/>
    <n v="0"/>
    <n v="0"/>
    <n v="0"/>
    <n v="0"/>
    <m/>
  </r>
  <r>
    <x v="6"/>
    <n v="7"/>
    <n v="208"/>
    <s v="104000"/>
    <s v="Virginia Polytechnic Institute and State University"/>
    <s v="Yes"/>
    <x v="89"/>
    <n v="113"/>
    <s v="Unique Military Activities"/>
    <x v="83"/>
    <s v="GF"/>
    <n v="30"/>
    <x v="2"/>
    <n v="0"/>
    <n v="0"/>
    <n v="0"/>
    <n v="0"/>
    <n v="0"/>
    <n v="0"/>
    <n v="0"/>
    <m/>
  </r>
  <r>
    <x v="6"/>
    <n v="7"/>
    <n v="208"/>
    <s v="104000"/>
    <s v="Virginia Polytechnic Institute and State University"/>
    <s v="Yes"/>
    <x v="89"/>
    <n v="113"/>
    <s v="Unique Military Activities"/>
    <x v="83"/>
    <s v="GF"/>
    <n v="40"/>
    <x v="3"/>
    <n v="0"/>
    <n v="0"/>
    <n v="0"/>
    <n v="0"/>
    <n v="0"/>
    <n v="0"/>
    <n v="0"/>
    <m/>
  </r>
  <r>
    <x v="6"/>
    <n v="7"/>
    <n v="208"/>
    <s v="104000"/>
    <s v="Virginia Polytechnic Institute and State University"/>
    <s v="Yes"/>
    <x v="89"/>
    <n v="113"/>
    <s v="Unique Military Activities"/>
    <x v="83"/>
    <s v="GF"/>
    <n v="50"/>
    <x v="4"/>
    <n v="0"/>
    <n v="0"/>
    <n v="0"/>
    <n v="0"/>
    <n v="0"/>
    <n v="0"/>
    <n v="0"/>
    <m/>
  </r>
  <r>
    <x v="6"/>
    <n v="7"/>
    <n v="229"/>
    <s v="105000"/>
    <s v="Virginia Cooperative Extension and Agricultural Experiment Station"/>
    <s v="Yes"/>
    <x v="90"/>
    <n v="100"/>
    <s v="Educational and General Programs"/>
    <x v="80"/>
    <s v="GF"/>
    <n v="10"/>
    <x v="0"/>
    <n v="0"/>
    <n v="0"/>
    <n v="0"/>
    <n v="0"/>
    <n v="0"/>
    <n v="0"/>
    <n v="0"/>
    <m/>
  </r>
  <r>
    <x v="6"/>
    <n v="7"/>
    <n v="229"/>
    <s v="105000"/>
    <s v="Virginia Cooperative Extension and Agricultural Experiment Station"/>
    <s v="Yes"/>
    <x v="90"/>
    <n v="100"/>
    <s v="Educational and General Programs"/>
    <x v="80"/>
    <s v="GF"/>
    <n v="20"/>
    <x v="1"/>
    <n v="0"/>
    <n v="0"/>
    <n v="0"/>
    <n v="0"/>
    <n v="0"/>
    <n v="0"/>
    <n v="0"/>
    <m/>
  </r>
  <r>
    <x v="6"/>
    <n v="7"/>
    <n v="229"/>
    <s v="105000"/>
    <s v="Virginia Cooperative Extension and Agricultural Experiment Station"/>
    <s v="Yes"/>
    <x v="90"/>
    <n v="100"/>
    <s v="Educational and General Programs"/>
    <x v="80"/>
    <s v="GF"/>
    <n v="30"/>
    <x v="2"/>
    <n v="0"/>
    <n v="0"/>
    <n v="0"/>
    <n v="0"/>
    <n v="0"/>
    <n v="0"/>
    <n v="0"/>
    <m/>
  </r>
  <r>
    <x v="6"/>
    <n v="7"/>
    <n v="229"/>
    <s v="105000"/>
    <s v="Virginia Cooperative Extension and Agricultural Experiment Station"/>
    <s v="Yes"/>
    <x v="90"/>
    <n v="100"/>
    <s v="Educational and General Programs"/>
    <x v="80"/>
    <s v="GF"/>
    <n v="40"/>
    <x v="3"/>
    <n v="0"/>
    <n v="0"/>
    <n v="0"/>
    <n v="0"/>
    <n v="0"/>
    <n v="0"/>
    <n v="0"/>
    <m/>
  </r>
  <r>
    <x v="6"/>
    <n v="7"/>
    <n v="229"/>
    <s v="105000"/>
    <s v="Virginia Cooperative Extension and Agricultural Experiment Station"/>
    <s v="Yes"/>
    <x v="90"/>
    <n v="100"/>
    <s v="Educational and General Programs"/>
    <x v="80"/>
    <s v="GF"/>
    <n v="50"/>
    <x v="4"/>
    <n v="0"/>
    <n v="0"/>
    <n v="0"/>
    <n v="0"/>
    <n v="0"/>
    <n v="0"/>
    <n v="0"/>
    <m/>
  </r>
  <r>
    <x v="6"/>
    <n v="7"/>
    <n v="212"/>
    <s v="106000"/>
    <s v="Virginia State University"/>
    <s v="Yes"/>
    <x v="91"/>
    <n v="100"/>
    <s v="Educational and General Programs"/>
    <x v="80"/>
    <s v="GF"/>
    <n v="10"/>
    <x v="0"/>
    <n v="0"/>
    <n v="0"/>
    <n v="0"/>
    <n v="0"/>
    <n v="0"/>
    <n v="0"/>
    <n v="0"/>
    <m/>
  </r>
  <r>
    <x v="6"/>
    <n v="7"/>
    <n v="212"/>
    <s v="106000"/>
    <s v="Virginia State University"/>
    <s v="Yes"/>
    <x v="91"/>
    <n v="100"/>
    <s v="Educational and General Programs"/>
    <x v="80"/>
    <s v="GF"/>
    <n v="20"/>
    <x v="1"/>
    <n v="0"/>
    <n v="0"/>
    <n v="0"/>
    <n v="0"/>
    <n v="0"/>
    <n v="0"/>
    <n v="0"/>
    <m/>
  </r>
  <r>
    <x v="6"/>
    <n v="7"/>
    <n v="212"/>
    <s v="106000"/>
    <s v="Virginia State University"/>
    <s v="Yes"/>
    <x v="91"/>
    <n v="100"/>
    <s v="Educational and General Programs"/>
    <x v="80"/>
    <s v="GF"/>
    <n v="30"/>
    <x v="2"/>
    <n v="0"/>
    <n v="0"/>
    <n v="0"/>
    <n v="0"/>
    <n v="0"/>
    <n v="0"/>
    <n v="0"/>
    <m/>
  </r>
  <r>
    <x v="6"/>
    <n v="7"/>
    <n v="212"/>
    <s v="106000"/>
    <s v="Virginia State University"/>
    <s v="Yes"/>
    <x v="91"/>
    <n v="100"/>
    <s v="Educational and General Programs"/>
    <x v="80"/>
    <s v="GF"/>
    <n v="40"/>
    <x v="3"/>
    <n v="0"/>
    <n v="0"/>
    <n v="0"/>
    <n v="0"/>
    <n v="0"/>
    <n v="0"/>
    <n v="0"/>
    <m/>
  </r>
  <r>
    <x v="6"/>
    <n v="7"/>
    <n v="212"/>
    <s v="106000"/>
    <s v="Virginia State University"/>
    <s v="Yes"/>
    <x v="91"/>
    <n v="100"/>
    <s v="Educational and General Programs"/>
    <x v="80"/>
    <s v="GF"/>
    <n v="50"/>
    <x v="4"/>
    <n v="0"/>
    <n v="0"/>
    <n v="0"/>
    <n v="0"/>
    <n v="0"/>
    <n v="0"/>
    <n v="0"/>
    <m/>
  </r>
  <r>
    <x v="6"/>
    <n v="7"/>
    <n v="212"/>
    <s v="106000"/>
    <s v="Virginia State University"/>
    <s v="Yes"/>
    <x v="91"/>
    <n v="108"/>
    <s v="Higher Education Student Financial Assistance"/>
    <x v="77"/>
    <s v="GF"/>
    <n v="10"/>
    <x v="0"/>
    <n v="8902139"/>
    <n v="9625830"/>
    <n v="13141169"/>
    <n v="19082607"/>
    <n v="25050234.960000001"/>
    <n v="31343308.539999999"/>
    <n v="33963690.119999997"/>
    <n v="29702836.350000001"/>
  </r>
  <r>
    <x v="6"/>
    <n v="7"/>
    <n v="212"/>
    <s v="106000"/>
    <s v="Virginia State University"/>
    <s v="Yes"/>
    <x v="91"/>
    <n v="108"/>
    <s v="Higher Education Student Financial Assistance"/>
    <x v="77"/>
    <s v="GF"/>
    <n v="20"/>
    <x v="1"/>
    <n v="8860298"/>
    <n v="9606790"/>
    <n v="9804513"/>
    <n v="14177493.039999999"/>
    <n v="20001527.420000002"/>
    <n v="25029873.420000002"/>
    <n v="31443628.77"/>
    <n v="29630169.629999999"/>
  </r>
  <r>
    <x v="6"/>
    <n v="7"/>
    <n v="212"/>
    <s v="106000"/>
    <s v="Virginia State University"/>
    <s v="Yes"/>
    <x v="91"/>
    <n v="108"/>
    <s v="Higher Education Student Financial Assistance"/>
    <x v="77"/>
    <s v="GF"/>
    <n v="30"/>
    <x v="2"/>
    <n v="41841"/>
    <n v="19040"/>
    <n v="3336656"/>
    <n v="4905113.96"/>
    <n v="5048707.54"/>
    <n v="6313435.1200000001"/>
    <n v="2520061.35"/>
    <n v="72666.720000000001"/>
  </r>
  <r>
    <x v="6"/>
    <n v="7"/>
    <n v="212"/>
    <s v="106000"/>
    <s v="Virginia State University"/>
    <s v="Yes"/>
    <x v="91"/>
    <n v="108"/>
    <s v="Higher Education Student Financial Assistance"/>
    <x v="77"/>
    <s v="GF"/>
    <n v="40"/>
    <x v="3"/>
    <n v="41841"/>
    <n v="19040"/>
    <n v="3336656"/>
    <n v="4905113.96"/>
    <n v="5048707.54"/>
    <n v="6313435.1200000001"/>
    <n v="2520061.35"/>
    <n v="72666.720000000001"/>
  </r>
  <r>
    <x v="6"/>
    <n v="7"/>
    <n v="212"/>
    <s v="106000"/>
    <s v="Virginia State University"/>
    <s v="Yes"/>
    <x v="91"/>
    <n v="108"/>
    <s v="Higher Education Student Financial Assistance"/>
    <x v="77"/>
    <s v="GF"/>
    <n v="50"/>
    <x v="4"/>
    <n v="0"/>
    <n v="0"/>
    <n v="0"/>
    <n v="0"/>
    <n v="0"/>
    <n v="0"/>
    <n v="0"/>
    <n v="0"/>
  </r>
  <r>
    <x v="6"/>
    <n v="7"/>
    <n v="212"/>
    <s v="106000"/>
    <s v="Virginia State University"/>
    <s v="Yes"/>
    <x v="91"/>
    <n v="110"/>
    <s v="Financial Assistance For Educational and General Services"/>
    <x v="78"/>
    <s v="GF"/>
    <n v="10"/>
    <x v="0"/>
    <n v="40102"/>
    <n v="40472.879999999997"/>
    <n v="128675.93"/>
    <n v="271350.93"/>
    <n v="769255.61"/>
    <n v="1260700.3500000001"/>
    <n v="3178945.96"/>
    <n v="4551059.32"/>
  </r>
  <r>
    <x v="6"/>
    <n v="7"/>
    <n v="212"/>
    <s v="106000"/>
    <s v="Virginia State University"/>
    <s v="Yes"/>
    <x v="91"/>
    <n v="110"/>
    <s v="Financial Assistance For Educational and General Services"/>
    <x v="78"/>
    <s v="GF"/>
    <n v="20"/>
    <x v="1"/>
    <n v="9629.1200000000008"/>
    <n v="4140.95"/>
    <n v="12095"/>
    <n v="18408.169999999998"/>
    <n v="195041.26"/>
    <n v="226966.99"/>
    <n v="1679242.91"/>
    <n v="3513069.31"/>
  </r>
  <r>
    <x v="6"/>
    <n v="7"/>
    <n v="212"/>
    <s v="106000"/>
    <s v="Virginia State University"/>
    <s v="Yes"/>
    <x v="91"/>
    <n v="110"/>
    <s v="Financial Assistance For Educational and General Services"/>
    <x v="78"/>
    <s v="GF"/>
    <n v="30"/>
    <x v="2"/>
    <n v="30472.880000000001"/>
    <n v="36331.93"/>
    <n v="116580.93"/>
    <n v="252942.76"/>
    <n v="574214.35"/>
    <n v="1033733.36"/>
    <n v="1499703.05"/>
    <n v="1037990.01"/>
  </r>
  <r>
    <x v="6"/>
    <n v="7"/>
    <n v="212"/>
    <s v="106000"/>
    <s v="Virginia State University"/>
    <s v="Yes"/>
    <x v="91"/>
    <n v="110"/>
    <s v="Financial Assistance For Educational and General Services"/>
    <x v="78"/>
    <s v="GF"/>
    <n v="40"/>
    <x v="3"/>
    <n v="30472.880000000001"/>
    <n v="36331.93"/>
    <n v="116580.93"/>
    <n v="252942.76"/>
    <n v="574214.35"/>
    <n v="1033733.36"/>
    <n v="1499703.05"/>
    <n v="1037990.01"/>
  </r>
  <r>
    <x v="6"/>
    <n v="7"/>
    <n v="212"/>
    <s v="106000"/>
    <s v="Virginia State University"/>
    <s v="Yes"/>
    <x v="91"/>
    <n v="110"/>
    <s v="Financial Assistance For Educational and General Services"/>
    <x v="78"/>
    <s v="GF"/>
    <n v="50"/>
    <x v="4"/>
    <n v="0"/>
    <n v="0"/>
    <n v="0"/>
    <n v="0"/>
    <n v="0"/>
    <n v="0"/>
    <n v="0"/>
    <n v="0"/>
  </r>
  <r>
    <x v="6"/>
    <n v="7"/>
    <n v="234"/>
    <s v="107000"/>
    <s v="Cooperative Extension and Agricultural Research Services"/>
    <s v="Yes"/>
    <x v="92"/>
    <n v="100"/>
    <s v="Educational and General Programs"/>
    <x v="80"/>
    <s v="GF"/>
    <n v="10"/>
    <x v="0"/>
    <n v="17603"/>
    <n v="0"/>
    <n v="0"/>
    <n v="0"/>
    <n v="0"/>
    <n v="0"/>
    <n v="0"/>
    <m/>
  </r>
  <r>
    <x v="6"/>
    <n v="7"/>
    <n v="234"/>
    <s v="107000"/>
    <s v="Cooperative Extension and Agricultural Research Services"/>
    <s v="Yes"/>
    <x v="92"/>
    <n v="100"/>
    <s v="Educational and General Programs"/>
    <x v="80"/>
    <s v="GF"/>
    <n v="20"/>
    <x v="1"/>
    <n v="17603"/>
    <n v="0"/>
    <n v="0"/>
    <n v="0"/>
    <n v="0"/>
    <n v="0"/>
    <n v="0"/>
    <m/>
  </r>
  <r>
    <x v="6"/>
    <n v="7"/>
    <n v="234"/>
    <s v="107000"/>
    <s v="Cooperative Extension and Agricultural Research Services"/>
    <s v="Yes"/>
    <x v="92"/>
    <n v="100"/>
    <s v="Educational and General Programs"/>
    <x v="80"/>
    <s v="GF"/>
    <n v="30"/>
    <x v="2"/>
    <n v="0"/>
    <n v="0"/>
    <n v="0"/>
    <n v="0"/>
    <n v="0"/>
    <n v="0"/>
    <n v="0"/>
    <m/>
  </r>
  <r>
    <x v="6"/>
    <n v="7"/>
    <n v="234"/>
    <s v="107000"/>
    <s v="Cooperative Extension and Agricultural Research Services"/>
    <s v="Yes"/>
    <x v="92"/>
    <n v="100"/>
    <s v="Educational and General Programs"/>
    <x v="80"/>
    <s v="GF"/>
    <n v="40"/>
    <x v="3"/>
    <n v="0"/>
    <n v="0"/>
    <n v="0"/>
    <n v="0"/>
    <n v="0"/>
    <n v="0"/>
    <n v="0"/>
    <m/>
  </r>
  <r>
    <x v="6"/>
    <n v="7"/>
    <n v="234"/>
    <s v="107000"/>
    <s v="Cooperative Extension and Agricultural Research Services"/>
    <s v="Yes"/>
    <x v="92"/>
    <n v="100"/>
    <s v="Educational and General Programs"/>
    <x v="80"/>
    <s v="GF"/>
    <n v="50"/>
    <x v="4"/>
    <n v="0"/>
    <n v="0"/>
    <n v="0"/>
    <n v="0"/>
    <n v="0"/>
    <n v="0"/>
    <n v="0"/>
    <m/>
  </r>
  <r>
    <x v="6"/>
    <n v="7"/>
    <n v="239"/>
    <s v="108000"/>
    <s v="Frontier Culture Museum of Virginia"/>
    <s v="No"/>
    <x v="93"/>
    <n v="145"/>
    <s v="Museum and Cultural Services"/>
    <x v="81"/>
    <s v="GF"/>
    <n v="10"/>
    <x v="0"/>
    <n v="1926824"/>
    <n v="2354332"/>
    <n v="2363170"/>
    <n v="2512735"/>
    <n v="2840342"/>
    <n v="2898732"/>
    <n v="3000455"/>
    <n v="3113974"/>
  </r>
  <r>
    <x v="6"/>
    <n v="7"/>
    <n v="239"/>
    <s v="108000"/>
    <s v="Frontier Culture Museum of Virginia"/>
    <s v="No"/>
    <x v="93"/>
    <n v="145"/>
    <s v="Museum and Cultural Services"/>
    <x v="81"/>
    <s v="GF"/>
    <n v="20"/>
    <x v="1"/>
    <n v="1888426.05"/>
    <n v="2091998.34"/>
    <n v="2363168.3199999998"/>
    <n v="2512691.9500000002"/>
    <n v="2840328.46"/>
    <n v="2898732"/>
    <n v="3000455"/>
    <n v="3113958.43"/>
  </r>
  <r>
    <x v="6"/>
    <n v="7"/>
    <n v="239"/>
    <s v="108000"/>
    <s v="Frontier Culture Museum of Virginia"/>
    <s v="No"/>
    <x v="93"/>
    <n v="145"/>
    <s v="Museum and Cultural Services"/>
    <x v="81"/>
    <s v="GF"/>
    <n v="30"/>
    <x v="2"/>
    <n v="38397.949999999997"/>
    <n v="262333.65999999997"/>
    <n v="1.68"/>
    <n v="43.05"/>
    <n v="13.54"/>
    <n v="0"/>
    <n v="0"/>
    <n v="15.57"/>
  </r>
  <r>
    <x v="6"/>
    <n v="7"/>
    <n v="239"/>
    <s v="108000"/>
    <s v="Frontier Culture Museum of Virginia"/>
    <s v="No"/>
    <x v="93"/>
    <n v="145"/>
    <s v="Museum and Cultural Services"/>
    <x v="81"/>
    <s v="GF"/>
    <n v="40"/>
    <x v="3"/>
    <n v="0"/>
    <n v="0"/>
    <n v="0"/>
    <n v="0"/>
    <n v="0"/>
    <n v="0"/>
    <n v="0"/>
    <n v="0"/>
  </r>
  <r>
    <x v="6"/>
    <n v="7"/>
    <n v="239"/>
    <s v="108000"/>
    <s v="Frontier Culture Museum of Virginia"/>
    <s v="No"/>
    <x v="93"/>
    <n v="145"/>
    <s v="Museum and Cultural Services"/>
    <x v="81"/>
    <s v="GF"/>
    <n v="50"/>
    <x v="4"/>
    <n v="38397.949999999997"/>
    <n v="262333.65999999997"/>
    <n v="1.68"/>
    <n v="43.05"/>
    <n v="13.54"/>
    <n v="0"/>
    <n v="0"/>
    <n v="15.57"/>
  </r>
  <r>
    <x v="6"/>
    <n v="7"/>
    <n v="417"/>
    <s v="109000"/>
    <s v="Gunston Hall"/>
    <s v="No"/>
    <x v="94"/>
    <n v="145"/>
    <s v="Museum and Cultural Services"/>
    <x v="81"/>
    <s v="GF"/>
    <n v="10"/>
    <x v="0"/>
    <n v="688583"/>
    <n v="1006306"/>
    <n v="861944"/>
    <n v="830343"/>
    <n v="986748"/>
    <n v="1071662"/>
    <n v="1384312"/>
    <n v="1827289"/>
  </r>
  <r>
    <x v="6"/>
    <n v="7"/>
    <n v="417"/>
    <s v="109000"/>
    <s v="Gunston Hall"/>
    <s v="No"/>
    <x v="94"/>
    <n v="145"/>
    <s v="Museum and Cultural Services"/>
    <x v="81"/>
    <s v="GF"/>
    <n v="20"/>
    <x v="1"/>
    <n v="536802.31000000006"/>
    <n v="799820.66"/>
    <n v="734520.6"/>
    <n v="674425.85"/>
    <n v="745633.59"/>
    <n v="810822.16"/>
    <n v="951408.11"/>
    <n v="1356718.26"/>
  </r>
  <r>
    <x v="6"/>
    <n v="7"/>
    <n v="417"/>
    <s v="109000"/>
    <s v="Gunston Hall"/>
    <s v="No"/>
    <x v="94"/>
    <n v="145"/>
    <s v="Museum and Cultural Services"/>
    <x v="81"/>
    <s v="GF"/>
    <n v="30"/>
    <x v="2"/>
    <n v="151780.69"/>
    <n v="206485.34"/>
    <n v="127423.4"/>
    <n v="155917.15"/>
    <n v="241114.41"/>
    <n v="260839.84"/>
    <n v="432903.89"/>
    <n v="470570.74"/>
  </r>
  <r>
    <x v="6"/>
    <n v="7"/>
    <n v="417"/>
    <s v="109000"/>
    <s v="Gunston Hall"/>
    <s v="No"/>
    <x v="94"/>
    <n v="145"/>
    <s v="Museum and Cultural Services"/>
    <x v="81"/>
    <s v="GF"/>
    <n v="40"/>
    <x v="3"/>
    <n v="0"/>
    <n v="0"/>
    <n v="0"/>
    <n v="0"/>
    <n v="0"/>
    <n v="0"/>
    <n v="0"/>
    <n v="0"/>
  </r>
  <r>
    <x v="6"/>
    <n v="7"/>
    <n v="417"/>
    <s v="109000"/>
    <s v="Gunston Hall"/>
    <s v="No"/>
    <x v="94"/>
    <n v="145"/>
    <s v="Museum and Cultural Services"/>
    <x v="81"/>
    <s v="GF"/>
    <n v="50"/>
    <x v="4"/>
    <n v="151780.69"/>
    <n v="206485.34"/>
    <n v="127423.4"/>
    <n v="155917.15"/>
    <n v="241114.41"/>
    <n v="260839.84"/>
    <n v="432903.89"/>
    <n v="470570.74"/>
  </r>
  <r>
    <x v="6"/>
    <n v="7"/>
    <n v="425"/>
    <s v="110000"/>
    <s v="Jamestown-Yorktown Foundation"/>
    <s v="No"/>
    <x v="95"/>
    <n v="145"/>
    <s v="Museum and Cultural Services"/>
    <x v="81"/>
    <s v="GF"/>
    <n v="10"/>
    <x v="0"/>
    <n v="10630772"/>
    <n v="10999123"/>
    <n v="10303501"/>
    <n v="11734654"/>
    <n v="12791504"/>
    <n v="13479270"/>
    <n v="13262856"/>
    <n v="13658699"/>
  </r>
  <r>
    <x v="6"/>
    <n v="7"/>
    <n v="425"/>
    <s v="110000"/>
    <s v="Jamestown-Yorktown Foundation"/>
    <s v="No"/>
    <x v="95"/>
    <n v="145"/>
    <s v="Museum and Cultural Services"/>
    <x v="81"/>
    <s v="GF"/>
    <n v="20"/>
    <x v="1"/>
    <n v="10630772"/>
    <n v="10979386.699999999"/>
    <n v="10303501"/>
    <n v="11734654"/>
    <n v="12791504"/>
    <n v="13479270"/>
    <n v="13260045.48"/>
    <n v="13658699"/>
  </r>
  <r>
    <x v="6"/>
    <n v="7"/>
    <n v="425"/>
    <s v="110000"/>
    <s v="Jamestown-Yorktown Foundation"/>
    <s v="No"/>
    <x v="95"/>
    <n v="145"/>
    <s v="Museum and Cultural Services"/>
    <x v="81"/>
    <s v="GF"/>
    <n v="30"/>
    <x v="2"/>
    <n v="0"/>
    <n v="19736.3"/>
    <n v="0"/>
    <n v="0"/>
    <n v="0"/>
    <n v="0"/>
    <n v="2810.52"/>
    <n v="0"/>
  </r>
  <r>
    <x v="6"/>
    <n v="7"/>
    <n v="425"/>
    <s v="110000"/>
    <s v="Jamestown-Yorktown Foundation"/>
    <s v="No"/>
    <x v="95"/>
    <n v="145"/>
    <s v="Museum and Cultural Services"/>
    <x v="81"/>
    <s v="GF"/>
    <n v="40"/>
    <x v="3"/>
    <n v="0"/>
    <n v="0"/>
    <n v="0"/>
    <n v="0"/>
    <n v="0"/>
    <n v="0"/>
    <n v="0"/>
    <n v="0"/>
  </r>
  <r>
    <x v="6"/>
    <n v="7"/>
    <n v="425"/>
    <s v="110000"/>
    <s v="Jamestown-Yorktown Foundation"/>
    <s v="No"/>
    <x v="95"/>
    <n v="145"/>
    <s v="Museum and Cultural Services"/>
    <x v="81"/>
    <s v="GF"/>
    <n v="50"/>
    <x v="4"/>
    <n v="0"/>
    <n v="19736.3"/>
    <n v="0"/>
    <n v="0"/>
    <n v="0"/>
    <n v="0"/>
    <n v="2810.52"/>
    <n v="0"/>
  </r>
  <r>
    <x v="6"/>
    <n v="7"/>
    <n v="425"/>
    <s v="110000"/>
    <s v="Jamestown-Yorktown Foundation"/>
    <s v="No"/>
    <x v="95"/>
    <n v="502"/>
    <s v="Historic and Commemorative Attraction Management"/>
    <x v="20"/>
    <s v="GF"/>
    <n v="10"/>
    <x v="0"/>
    <n v="6505044"/>
    <n v="6524429"/>
    <n v="0"/>
    <n v="254311"/>
    <n v="7168756.4500000002"/>
    <n v="30808.560000000001"/>
    <n v="0"/>
    <m/>
  </r>
  <r>
    <x v="6"/>
    <n v="7"/>
    <n v="425"/>
    <s v="110000"/>
    <s v="Jamestown-Yorktown Foundation"/>
    <s v="No"/>
    <x v="95"/>
    <n v="502"/>
    <s v="Historic and Commemorative Attraction Management"/>
    <x v="20"/>
    <s v="GF"/>
    <n v="20"/>
    <x v="1"/>
    <n v="6505044"/>
    <n v="6524220.5999999996"/>
    <n v="0"/>
    <n v="85554.55"/>
    <n v="1437833.61"/>
    <n v="30808.560000000001"/>
    <n v="0"/>
    <m/>
  </r>
  <r>
    <x v="6"/>
    <n v="7"/>
    <n v="425"/>
    <s v="110000"/>
    <s v="Jamestown-Yorktown Foundation"/>
    <s v="No"/>
    <x v="95"/>
    <n v="502"/>
    <s v="Historic and Commemorative Attraction Management"/>
    <x v="20"/>
    <s v="GF"/>
    <n v="30"/>
    <x v="2"/>
    <n v="0"/>
    <n v="208.4"/>
    <n v="0"/>
    <n v="168756.45"/>
    <n v="5730922.8399999999"/>
    <n v="0"/>
    <n v="0"/>
    <m/>
  </r>
  <r>
    <x v="6"/>
    <n v="7"/>
    <n v="425"/>
    <s v="110000"/>
    <s v="Jamestown-Yorktown Foundation"/>
    <s v="No"/>
    <x v="95"/>
    <n v="502"/>
    <s v="Historic and Commemorative Attraction Management"/>
    <x v="20"/>
    <s v="GF"/>
    <n v="40"/>
    <x v="3"/>
    <n v="0"/>
    <n v="0"/>
    <n v="0"/>
    <n v="168756.45"/>
    <n v="5730922.8399999999"/>
    <n v="0"/>
    <n v="0"/>
    <m/>
  </r>
  <r>
    <x v="6"/>
    <n v="7"/>
    <n v="425"/>
    <s v="110000"/>
    <s v="Jamestown-Yorktown Foundation"/>
    <s v="No"/>
    <x v="95"/>
    <n v="502"/>
    <s v="Historic and Commemorative Attraction Management"/>
    <x v="20"/>
    <s v="GF"/>
    <n v="50"/>
    <x v="4"/>
    <n v="0"/>
    <n v="208.4"/>
    <n v="0"/>
    <n v="0"/>
    <n v="0"/>
    <n v="0"/>
    <n v="0"/>
    <m/>
  </r>
  <r>
    <x v="6"/>
    <n v="7"/>
    <n v="202"/>
    <s v="111000"/>
    <s v="The Library Of Virginia"/>
    <s v="No"/>
    <x v="96"/>
    <n v="137"/>
    <s v="Archives Management"/>
    <x v="84"/>
    <s v="GF"/>
    <n v="10"/>
    <x v="0"/>
    <n v="2250046"/>
    <n v="2550046"/>
    <n v="2745363"/>
    <n v="3207428"/>
    <n v="3855955"/>
    <n v="4006290"/>
    <n v="4293985"/>
    <n v="4653642.93"/>
  </r>
  <r>
    <x v="6"/>
    <n v="7"/>
    <n v="202"/>
    <s v="111000"/>
    <s v="The Library Of Virginia"/>
    <s v="No"/>
    <x v="96"/>
    <n v="137"/>
    <s v="Archives Management"/>
    <x v="84"/>
    <s v="GF"/>
    <n v="20"/>
    <x v="1"/>
    <n v="2250046"/>
    <n v="2458507.83"/>
    <n v="2745347.52"/>
    <n v="3207362.22"/>
    <n v="3855784.51"/>
    <n v="3544526.86"/>
    <n v="4293500.68"/>
    <n v="4639848.96"/>
  </r>
  <r>
    <x v="6"/>
    <n v="7"/>
    <n v="202"/>
    <s v="111000"/>
    <s v="The Library Of Virginia"/>
    <s v="No"/>
    <x v="96"/>
    <n v="137"/>
    <s v="Archives Management"/>
    <x v="84"/>
    <s v="GF"/>
    <n v="30"/>
    <x v="2"/>
    <n v="0"/>
    <n v="91538.17"/>
    <n v="15.48"/>
    <n v="65.78"/>
    <n v="170.49"/>
    <n v="461763.14"/>
    <n v="484.32"/>
    <n v="13793.97"/>
  </r>
  <r>
    <x v="6"/>
    <n v="7"/>
    <n v="202"/>
    <s v="111000"/>
    <s v="The Library Of Virginia"/>
    <s v="No"/>
    <x v="96"/>
    <n v="137"/>
    <s v="Archives Management"/>
    <x v="84"/>
    <s v="GF"/>
    <n v="40"/>
    <x v="3"/>
    <n v="0"/>
    <n v="0"/>
    <n v="0"/>
    <n v="0"/>
    <n v="0"/>
    <n v="0"/>
    <n v="0"/>
    <n v="0"/>
  </r>
  <r>
    <x v="6"/>
    <n v="7"/>
    <n v="202"/>
    <s v="111000"/>
    <s v="The Library Of Virginia"/>
    <s v="No"/>
    <x v="96"/>
    <n v="137"/>
    <s v="Archives Management"/>
    <x v="84"/>
    <s v="GF"/>
    <n v="50"/>
    <x v="4"/>
    <n v="0"/>
    <n v="91538.17"/>
    <n v="15.48"/>
    <n v="65.78"/>
    <n v="170.49"/>
    <n v="461763.14"/>
    <n v="484.32"/>
    <n v="13793.97"/>
  </r>
  <r>
    <x v="6"/>
    <n v="7"/>
    <n v="202"/>
    <s v="111000"/>
    <s v="The Library Of Virginia"/>
    <s v="No"/>
    <x v="96"/>
    <n v="142"/>
    <s v="Statewide Library Services"/>
    <x v="85"/>
    <s v="GF"/>
    <n v="10"/>
    <x v="0"/>
    <n v="2986105"/>
    <n v="3021105"/>
    <n v="3092325"/>
    <n v="3292325"/>
    <n v="3804863"/>
    <n v="3530025"/>
    <n v="9143082"/>
    <n v="8834078.0700000003"/>
  </r>
  <r>
    <x v="6"/>
    <n v="7"/>
    <n v="202"/>
    <s v="111000"/>
    <s v="The Library Of Virginia"/>
    <s v="No"/>
    <x v="96"/>
    <n v="142"/>
    <s v="Statewide Library Services"/>
    <x v="85"/>
    <s v="GF"/>
    <n v="20"/>
    <x v="1"/>
    <n v="2986105"/>
    <n v="2960229.76"/>
    <n v="3092324.29"/>
    <n v="3292270.54"/>
    <n v="3801768.04"/>
    <n v="3493875.12"/>
    <n v="3611147.76"/>
    <n v="4617424.84"/>
  </r>
  <r>
    <x v="6"/>
    <n v="7"/>
    <n v="202"/>
    <s v="111000"/>
    <s v="The Library Of Virginia"/>
    <s v="No"/>
    <x v="96"/>
    <n v="142"/>
    <s v="Statewide Library Services"/>
    <x v="85"/>
    <s v="GF"/>
    <n v="30"/>
    <x v="2"/>
    <n v="0"/>
    <n v="60875.24"/>
    <n v="0.71"/>
    <n v="54.46"/>
    <n v="3094.96"/>
    <n v="36149.879999999997"/>
    <n v="5531934.2400000002"/>
    <n v="4216653.2300000004"/>
  </r>
  <r>
    <x v="6"/>
    <n v="7"/>
    <n v="202"/>
    <s v="111000"/>
    <s v="The Library Of Virginia"/>
    <s v="No"/>
    <x v="96"/>
    <n v="142"/>
    <s v="Statewide Library Services"/>
    <x v="85"/>
    <s v="GF"/>
    <n v="40"/>
    <x v="3"/>
    <n v="0"/>
    <n v="0"/>
    <n v="0"/>
    <n v="0"/>
    <n v="0"/>
    <n v="0"/>
    <n v="5154313"/>
    <n v="4206311.93"/>
  </r>
  <r>
    <x v="6"/>
    <n v="7"/>
    <n v="202"/>
    <s v="111000"/>
    <s v="The Library Of Virginia"/>
    <s v="No"/>
    <x v="96"/>
    <n v="142"/>
    <s v="Statewide Library Services"/>
    <x v="85"/>
    <s v="GF"/>
    <n v="50"/>
    <x v="4"/>
    <n v="0"/>
    <n v="60875.24"/>
    <n v="0.71"/>
    <n v="54.46"/>
    <n v="3094.96"/>
    <n v="36149.879999999997"/>
    <n v="377621.24"/>
    <n v="10341.300000000745"/>
  </r>
  <r>
    <x v="6"/>
    <n v="7"/>
    <n v="202"/>
    <s v="111000"/>
    <s v="The Library Of Virginia"/>
    <s v="No"/>
    <x v="96"/>
    <n v="143"/>
    <s v="Financial Assistance for Educational, Cultural, Community, and Artistic Affairs"/>
    <x v="72"/>
    <s v="GF"/>
    <n v="10"/>
    <x v="0"/>
    <n v="16483584"/>
    <n v="17233584"/>
    <n v="18233584"/>
    <n v="18233584"/>
    <n v="21083584"/>
    <n v="24297584"/>
    <n v="26797584"/>
    <n v="27429726"/>
  </r>
  <r>
    <x v="6"/>
    <n v="7"/>
    <n v="202"/>
    <s v="111000"/>
    <s v="The Library Of Virginia"/>
    <s v="No"/>
    <x v="96"/>
    <n v="143"/>
    <s v="Financial Assistance for Educational, Cultural, Community, and Artistic Affairs"/>
    <x v="72"/>
    <s v="GF"/>
    <n v="20"/>
    <x v="1"/>
    <n v="16483584"/>
    <n v="17233584"/>
    <n v="18233584"/>
    <n v="18233584"/>
    <n v="21083584"/>
    <n v="24297584"/>
    <n v="26797584"/>
    <n v="27429726"/>
  </r>
  <r>
    <x v="6"/>
    <n v="7"/>
    <n v="202"/>
    <s v="111000"/>
    <s v="The Library Of Virginia"/>
    <s v="No"/>
    <x v="96"/>
    <n v="143"/>
    <s v="Financial Assistance for Educational, Cultural, Community, and Artistic Affairs"/>
    <x v="72"/>
    <s v="GF"/>
    <n v="30"/>
    <x v="2"/>
    <n v="0"/>
    <n v="0"/>
    <n v="0"/>
    <n v="0"/>
    <n v="0"/>
    <n v="0"/>
    <n v="0"/>
    <n v="0"/>
  </r>
  <r>
    <x v="6"/>
    <n v="7"/>
    <n v="202"/>
    <s v="111000"/>
    <s v="The Library Of Virginia"/>
    <s v="No"/>
    <x v="96"/>
    <n v="143"/>
    <s v="Financial Assistance for Educational, Cultural, Community, and Artistic Affairs"/>
    <x v="72"/>
    <s v="GF"/>
    <n v="40"/>
    <x v="3"/>
    <n v="0"/>
    <n v="0"/>
    <n v="0"/>
    <n v="0"/>
    <n v="0"/>
    <n v="0"/>
    <n v="0"/>
    <n v="0"/>
  </r>
  <r>
    <x v="6"/>
    <n v="7"/>
    <n v="202"/>
    <s v="111000"/>
    <s v="The Library Of Virginia"/>
    <s v="No"/>
    <x v="96"/>
    <n v="143"/>
    <s v="Financial Assistance for Educational, Cultural, Community, and Artistic Affairs"/>
    <x v="72"/>
    <s v="GF"/>
    <n v="50"/>
    <x v="4"/>
    <n v="0"/>
    <n v="0"/>
    <n v="0"/>
    <n v="0"/>
    <n v="0"/>
    <n v="0"/>
    <n v="0"/>
    <n v="0"/>
  </r>
  <r>
    <x v="6"/>
    <n v="7"/>
    <n v="202"/>
    <s v="111000"/>
    <s v="The Library Of Virginia"/>
    <s v="No"/>
    <x v="96"/>
    <n v="199"/>
    <s v="Administrative and Support Services"/>
    <x v="70"/>
    <s v="GF"/>
    <n v="10"/>
    <x v="0"/>
    <n v="8465714"/>
    <n v="8239961"/>
    <n v="8409229"/>
    <n v="8186178"/>
    <n v="8858388"/>
    <n v="10915213"/>
    <n v="10583353"/>
    <n v="13518184"/>
  </r>
  <r>
    <x v="6"/>
    <n v="7"/>
    <n v="202"/>
    <s v="111000"/>
    <s v="The Library Of Virginia"/>
    <s v="No"/>
    <x v="96"/>
    <n v="199"/>
    <s v="Administrative and Support Services"/>
    <x v="70"/>
    <s v="GF"/>
    <n v="20"/>
    <x v="1"/>
    <n v="8465714"/>
    <n v="7841104.4800000004"/>
    <n v="8409228.8399999999"/>
    <n v="8184557.7800000003"/>
    <n v="8856183.8800000008"/>
    <n v="10848733.51"/>
    <n v="9261019.1099999994"/>
    <n v="13431654.33"/>
  </r>
  <r>
    <x v="6"/>
    <n v="7"/>
    <n v="202"/>
    <s v="111000"/>
    <s v="The Library Of Virginia"/>
    <s v="No"/>
    <x v="96"/>
    <n v="199"/>
    <s v="Administrative and Support Services"/>
    <x v="70"/>
    <s v="GF"/>
    <n v="30"/>
    <x v="2"/>
    <n v="0"/>
    <n v="398856.52"/>
    <n v="0.16"/>
    <n v="1620.22"/>
    <n v="2204.12"/>
    <n v="66479.490000000005"/>
    <n v="1322333.8899999999"/>
    <n v="86529.67"/>
  </r>
  <r>
    <x v="6"/>
    <n v="7"/>
    <n v="202"/>
    <s v="111000"/>
    <s v="The Library Of Virginia"/>
    <s v="No"/>
    <x v="96"/>
    <n v="199"/>
    <s v="Administrative and Support Services"/>
    <x v="70"/>
    <s v="GF"/>
    <n v="40"/>
    <x v="3"/>
    <n v="0"/>
    <n v="0"/>
    <n v="0"/>
    <n v="0"/>
    <n v="0"/>
    <n v="0"/>
    <n v="0"/>
    <n v="0"/>
  </r>
  <r>
    <x v="6"/>
    <n v="7"/>
    <n v="202"/>
    <s v="111000"/>
    <s v="The Library Of Virginia"/>
    <s v="No"/>
    <x v="96"/>
    <n v="199"/>
    <s v="Administrative and Support Services"/>
    <x v="70"/>
    <s v="GF"/>
    <n v="50"/>
    <x v="4"/>
    <n v="0"/>
    <n v="398856.52"/>
    <n v="0.16"/>
    <n v="1620.22"/>
    <n v="2204.12"/>
    <n v="66479.490000000005"/>
    <n v="1322333.8899999999"/>
    <n v="86529.67"/>
  </r>
  <r>
    <x v="6"/>
    <n v="7"/>
    <n v="146"/>
    <s v="112000"/>
    <s v="The Science Museum of Virginia"/>
    <s v="No"/>
    <x v="97"/>
    <n v="145"/>
    <s v="Museum and Cultural Services"/>
    <x v="81"/>
    <s v="GF"/>
    <n v="10"/>
    <x v="0"/>
    <n v="5311373"/>
    <n v="5407403"/>
    <n v="5425409.2199999997"/>
    <n v="5755916"/>
    <n v="6490840"/>
    <n v="6696777"/>
    <n v="6926992"/>
    <n v="7385304"/>
  </r>
  <r>
    <x v="6"/>
    <n v="7"/>
    <n v="146"/>
    <s v="112000"/>
    <s v="The Science Museum of Virginia"/>
    <s v="No"/>
    <x v="97"/>
    <n v="145"/>
    <s v="Museum and Cultural Services"/>
    <x v="81"/>
    <s v="GF"/>
    <n v="20"/>
    <x v="1"/>
    <n v="5279504.84"/>
    <n v="5338508.78"/>
    <n v="5419976.5999999996"/>
    <n v="5755913.3399999999"/>
    <n v="6490740"/>
    <n v="6696677"/>
    <n v="6926972.4900000002"/>
    <n v="7385090.8600000003"/>
  </r>
  <r>
    <x v="6"/>
    <n v="7"/>
    <n v="146"/>
    <s v="112000"/>
    <s v="The Science Museum of Virginia"/>
    <s v="No"/>
    <x v="97"/>
    <n v="145"/>
    <s v="Museum and Cultural Services"/>
    <x v="81"/>
    <s v="GF"/>
    <n v="30"/>
    <x v="2"/>
    <n v="31868.16"/>
    <n v="68894.22"/>
    <n v="5432.62"/>
    <n v="2.66"/>
    <n v="100"/>
    <n v="100"/>
    <n v="19.510000000000002"/>
    <n v="213.14"/>
  </r>
  <r>
    <x v="6"/>
    <n v="7"/>
    <n v="146"/>
    <s v="112000"/>
    <s v="The Science Museum of Virginia"/>
    <s v="No"/>
    <x v="97"/>
    <n v="145"/>
    <s v="Museum and Cultural Services"/>
    <x v="81"/>
    <s v="GF"/>
    <n v="40"/>
    <x v="3"/>
    <n v="0"/>
    <n v="0"/>
    <n v="0"/>
    <n v="0"/>
    <n v="0"/>
    <n v="0"/>
    <n v="0"/>
    <n v="0"/>
  </r>
  <r>
    <x v="6"/>
    <n v="7"/>
    <n v="146"/>
    <s v="112000"/>
    <s v="The Science Museum of Virginia"/>
    <s v="No"/>
    <x v="97"/>
    <n v="145"/>
    <s v="Museum and Cultural Services"/>
    <x v="81"/>
    <s v="GF"/>
    <n v="50"/>
    <x v="4"/>
    <n v="31868.16"/>
    <n v="68894.22"/>
    <n v="5432.62"/>
    <n v="2.66"/>
    <n v="100"/>
    <n v="100"/>
    <n v="19.510000000000002"/>
    <n v="213.14"/>
  </r>
  <r>
    <x v="6"/>
    <n v="7"/>
    <n v="942"/>
    <s v="112010"/>
    <s v="Virginia Museum of Natural History"/>
    <s v="No"/>
    <x v="98"/>
    <n v="145"/>
    <s v="Museum and Cultural Services"/>
    <x v="81"/>
    <s v="GF"/>
    <n v="10"/>
    <x v="0"/>
    <n v="2839999"/>
    <n v="3006162"/>
    <n v="2939376"/>
    <n v="3052037"/>
    <n v="3356314"/>
    <n v="3486014"/>
    <n v="3615602"/>
    <n v="3829848"/>
  </r>
  <r>
    <x v="6"/>
    <n v="7"/>
    <n v="942"/>
    <s v="112010"/>
    <s v="Virginia Museum of Natural History"/>
    <s v="No"/>
    <x v="98"/>
    <n v="145"/>
    <s v="Museum and Cultural Services"/>
    <x v="81"/>
    <s v="GF"/>
    <n v="20"/>
    <x v="1"/>
    <n v="2839999"/>
    <n v="2642880.87"/>
    <n v="2825777.83"/>
    <n v="3052037"/>
    <n v="3350640.88"/>
    <n v="3485691.93"/>
    <n v="3615602"/>
    <n v="3829848"/>
  </r>
  <r>
    <x v="6"/>
    <n v="7"/>
    <n v="942"/>
    <s v="112010"/>
    <s v="Virginia Museum of Natural History"/>
    <s v="No"/>
    <x v="98"/>
    <n v="145"/>
    <s v="Museum and Cultural Services"/>
    <x v="81"/>
    <s v="GF"/>
    <n v="30"/>
    <x v="2"/>
    <n v="0"/>
    <n v="363281.13"/>
    <n v="113598.17"/>
    <n v="0"/>
    <n v="5673.12"/>
    <n v="322.07"/>
    <n v="0"/>
    <n v="0"/>
  </r>
  <r>
    <x v="6"/>
    <n v="7"/>
    <n v="942"/>
    <s v="112010"/>
    <s v="Virginia Museum of Natural History"/>
    <s v="No"/>
    <x v="98"/>
    <n v="145"/>
    <s v="Museum and Cultural Services"/>
    <x v="81"/>
    <s v="GF"/>
    <n v="40"/>
    <x v="3"/>
    <n v="0"/>
    <n v="0"/>
    <n v="0"/>
    <n v="0"/>
    <n v="0"/>
    <n v="0"/>
    <n v="0"/>
    <n v="0"/>
  </r>
  <r>
    <x v="6"/>
    <n v="7"/>
    <n v="942"/>
    <s v="112010"/>
    <s v="Virginia Museum of Natural History"/>
    <s v="No"/>
    <x v="98"/>
    <n v="145"/>
    <s v="Museum and Cultural Services"/>
    <x v="81"/>
    <s v="GF"/>
    <n v="50"/>
    <x v="4"/>
    <n v="0"/>
    <n v="363281.13"/>
    <n v="113598.17"/>
    <n v="0"/>
    <n v="5673.12"/>
    <n v="322.07"/>
    <n v="0"/>
    <n v="0"/>
  </r>
  <r>
    <x v="6"/>
    <n v="7"/>
    <n v="148"/>
    <s v="113000"/>
    <s v="Virginia Commission for the Arts"/>
    <s v="No"/>
    <x v="99"/>
    <n v="143"/>
    <s v="Financial Assistance for Educational, Cultural, Community, and Artistic Affairs"/>
    <x v="72"/>
    <s v="GF"/>
    <n v="10"/>
    <x v="0"/>
    <n v="3160237"/>
    <n v="3256110.89"/>
    <n v="3285237"/>
    <n v="3422632.99"/>
    <n v="4585237"/>
    <n v="5517226.25"/>
    <n v="7696086.46"/>
    <n v="7043104.3700000001"/>
  </r>
  <r>
    <x v="6"/>
    <n v="7"/>
    <n v="148"/>
    <s v="113000"/>
    <s v="Virginia Commission for the Arts"/>
    <s v="No"/>
    <x v="99"/>
    <n v="143"/>
    <s v="Financial Assistance for Educational, Cultural, Community, and Artistic Affairs"/>
    <x v="72"/>
    <s v="GF"/>
    <n v="20"/>
    <x v="1"/>
    <n v="3160237"/>
    <n v="3161253.01"/>
    <n v="3147841.01"/>
    <n v="3081489.35"/>
    <n v="4573747.75"/>
    <n v="5386758.79"/>
    <n v="5148154.09"/>
    <n v="4717303.55"/>
  </r>
  <r>
    <x v="6"/>
    <n v="7"/>
    <n v="148"/>
    <s v="113000"/>
    <s v="Virginia Commission for the Arts"/>
    <s v="No"/>
    <x v="99"/>
    <n v="143"/>
    <s v="Financial Assistance for Educational, Cultural, Community, and Artistic Affairs"/>
    <x v="72"/>
    <s v="GF"/>
    <n v="30"/>
    <x v="2"/>
    <n v="0"/>
    <n v="94857.88"/>
    <n v="137395.99"/>
    <n v="341143.64"/>
    <n v="11489.25"/>
    <n v="130467.46"/>
    <n v="2547932.37"/>
    <n v="2325800.8199999998"/>
  </r>
  <r>
    <x v="6"/>
    <n v="7"/>
    <n v="148"/>
    <s v="113000"/>
    <s v="Virginia Commission for the Arts"/>
    <s v="No"/>
    <x v="99"/>
    <n v="143"/>
    <s v="Financial Assistance for Educational, Cultural, Community, and Artistic Affairs"/>
    <x v="72"/>
    <s v="GF"/>
    <n v="40"/>
    <x v="3"/>
    <n v="0"/>
    <n v="0"/>
    <n v="0"/>
    <n v="0"/>
    <n v="0"/>
    <n v="130467.46"/>
    <n v="2547932.37"/>
    <n v="2325800.8199999998"/>
  </r>
  <r>
    <x v="6"/>
    <n v="7"/>
    <n v="148"/>
    <s v="113000"/>
    <s v="Virginia Commission for the Arts"/>
    <s v="No"/>
    <x v="99"/>
    <n v="143"/>
    <s v="Financial Assistance for Educational, Cultural, Community, and Artistic Affairs"/>
    <x v="72"/>
    <s v="GF"/>
    <n v="50"/>
    <x v="4"/>
    <n v="0"/>
    <n v="94857.88"/>
    <n v="137395.99"/>
    <n v="341143.64"/>
    <n v="11489.25"/>
    <n v="0"/>
    <n v="0"/>
    <n v="0"/>
  </r>
  <r>
    <x v="6"/>
    <n v="7"/>
    <n v="148"/>
    <s v="113000"/>
    <s v="Virginia Commission for the Arts"/>
    <s v="No"/>
    <x v="99"/>
    <n v="145"/>
    <s v="Museum and Cultural Services"/>
    <x v="81"/>
    <s v="GF"/>
    <n v="10"/>
    <x v="0"/>
    <n v="540341"/>
    <n v="600826.11"/>
    <n v="662155"/>
    <n v="739027"/>
    <n v="949788.2"/>
    <n v="803176.26"/>
    <n v="882589.61"/>
    <n v="923106.89"/>
  </r>
  <r>
    <x v="6"/>
    <n v="7"/>
    <n v="148"/>
    <s v="113000"/>
    <s v="Virginia Commission for the Arts"/>
    <s v="No"/>
    <x v="99"/>
    <n v="145"/>
    <s v="Museum and Cultural Services"/>
    <x v="81"/>
    <s v="GF"/>
    <n v="20"/>
    <x v="1"/>
    <n v="540341"/>
    <n v="598852.61"/>
    <n v="492108.52"/>
    <n v="569436.80000000005"/>
    <n v="945145.94"/>
    <n v="775016.65"/>
    <n v="879181.72"/>
    <n v="904528.69"/>
  </r>
  <r>
    <x v="6"/>
    <n v="7"/>
    <n v="148"/>
    <s v="113000"/>
    <s v="Virginia Commission for the Arts"/>
    <s v="No"/>
    <x v="99"/>
    <n v="145"/>
    <s v="Museum and Cultural Services"/>
    <x v="81"/>
    <s v="GF"/>
    <n v="30"/>
    <x v="2"/>
    <n v="0"/>
    <n v="1973.5"/>
    <n v="170046.48"/>
    <n v="169590.2"/>
    <n v="4642.26"/>
    <n v="28159.61"/>
    <n v="3407.89"/>
    <n v="18578.2"/>
  </r>
  <r>
    <x v="6"/>
    <n v="7"/>
    <n v="148"/>
    <s v="113000"/>
    <s v="Virginia Commission for the Arts"/>
    <s v="No"/>
    <x v="99"/>
    <n v="145"/>
    <s v="Museum and Cultural Services"/>
    <x v="81"/>
    <s v="GF"/>
    <n v="40"/>
    <x v="3"/>
    <n v="0"/>
    <n v="0"/>
    <n v="0"/>
    <n v="0"/>
    <n v="0"/>
    <n v="28159.61"/>
    <n v="3407.89"/>
    <n v="18578.2"/>
  </r>
  <r>
    <x v="6"/>
    <n v="7"/>
    <n v="148"/>
    <s v="113000"/>
    <s v="Virginia Commission for the Arts"/>
    <s v="No"/>
    <x v="99"/>
    <n v="145"/>
    <s v="Museum and Cultural Services"/>
    <x v="81"/>
    <s v="GF"/>
    <n v="50"/>
    <x v="4"/>
    <n v="0"/>
    <n v="1973.5"/>
    <n v="170046.48"/>
    <n v="169590.2"/>
    <n v="4642.26"/>
    <n v="0"/>
    <n v="0"/>
    <n v="0"/>
  </r>
  <r>
    <x v="6"/>
    <n v="7"/>
    <n v="238"/>
    <s v="114000"/>
    <s v="Virginia Museum of Fine Arts"/>
    <s v="No"/>
    <x v="100"/>
    <n v="145"/>
    <s v="Museum and Cultural Services"/>
    <x v="81"/>
    <s v="GF"/>
    <n v="10"/>
    <x v="0"/>
    <n v="10180739"/>
    <n v="10871872"/>
    <n v="11176217"/>
    <n v="12859687"/>
    <n v="13890787"/>
    <n v="13692017.1"/>
    <n v="13971324"/>
    <n v="14247431"/>
  </r>
  <r>
    <x v="6"/>
    <n v="7"/>
    <n v="238"/>
    <s v="114000"/>
    <s v="Virginia Museum of Fine Arts"/>
    <s v="No"/>
    <x v="100"/>
    <n v="145"/>
    <s v="Museum and Cultural Services"/>
    <x v="81"/>
    <s v="GF"/>
    <n v="20"/>
    <x v="1"/>
    <n v="10180739"/>
    <n v="10871872"/>
    <n v="10968217"/>
    <n v="11878321.98"/>
    <n v="13405371.9"/>
    <n v="13692016.76"/>
    <n v="13971323.800000001"/>
    <n v="14247417.619999999"/>
  </r>
  <r>
    <x v="6"/>
    <n v="7"/>
    <n v="238"/>
    <s v="114000"/>
    <s v="Virginia Museum of Fine Arts"/>
    <s v="No"/>
    <x v="100"/>
    <n v="145"/>
    <s v="Museum and Cultural Services"/>
    <x v="81"/>
    <s v="GF"/>
    <n v="30"/>
    <x v="2"/>
    <n v="0"/>
    <n v="0"/>
    <n v="208000"/>
    <n v="981365.02"/>
    <n v="485415.1"/>
    <n v="0.34"/>
    <n v="0.2"/>
    <n v="13.38"/>
  </r>
  <r>
    <x v="6"/>
    <n v="7"/>
    <n v="238"/>
    <s v="114000"/>
    <s v="Virginia Museum of Fine Arts"/>
    <s v="No"/>
    <x v="100"/>
    <n v="145"/>
    <s v="Museum and Cultural Services"/>
    <x v="81"/>
    <s v="GF"/>
    <n v="40"/>
    <x v="3"/>
    <n v="0"/>
    <n v="0"/>
    <n v="0"/>
    <n v="0"/>
    <n v="0"/>
    <n v="0"/>
    <n v="0"/>
    <n v="0"/>
  </r>
  <r>
    <x v="6"/>
    <n v="7"/>
    <n v="238"/>
    <s v="114000"/>
    <s v="Virginia Museum of Fine Arts"/>
    <s v="No"/>
    <x v="100"/>
    <n v="145"/>
    <s v="Museum and Cultural Services"/>
    <x v="81"/>
    <s v="GF"/>
    <n v="50"/>
    <x v="4"/>
    <n v="0"/>
    <n v="0"/>
    <n v="208000"/>
    <n v="981365.02"/>
    <n v="485415.1"/>
    <n v="0.34"/>
    <n v="0.2"/>
    <n v="13.38"/>
  </r>
  <r>
    <x v="6"/>
    <n v="7"/>
    <n v="938"/>
    <s v="116000"/>
    <s v="West Piedmont Higher Education Center"/>
    <s v="No"/>
    <x v="101"/>
    <n v="199"/>
    <s v="Administrative and Support Services"/>
    <x v="70"/>
    <s v="GF"/>
    <n v="10"/>
    <x v="0"/>
    <n v="2613807"/>
    <n v="2639873"/>
    <n v="2708389"/>
    <n v="2945153"/>
    <n v="4025809"/>
    <n v="3090730"/>
    <n v="3148187"/>
    <n v="3210009"/>
  </r>
  <r>
    <x v="6"/>
    <n v="7"/>
    <n v="938"/>
    <s v="116000"/>
    <s v="West Piedmont Higher Education Center"/>
    <s v="No"/>
    <x v="101"/>
    <n v="199"/>
    <s v="Administrative and Support Services"/>
    <x v="70"/>
    <s v="GF"/>
    <n v="20"/>
    <x v="1"/>
    <n v="2611016.3199999998"/>
    <n v="2619433.92"/>
    <n v="2668355.5699999998"/>
    <n v="2943680.11"/>
    <n v="4019581.17"/>
    <n v="3090507.93"/>
    <n v="3148176.65"/>
    <n v="3210009"/>
  </r>
  <r>
    <x v="6"/>
    <n v="7"/>
    <n v="938"/>
    <s v="116000"/>
    <s v="West Piedmont Higher Education Center"/>
    <s v="No"/>
    <x v="101"/>
    <n v="199"/>
    <s v="Administrative and Support Services"/>
    <x v="70"/>
    <s v="GF"/>
    <n v="30"/>
    <x v="2"/>
    <n v="2790.68"/>
    <n v="20439.080000000002"/>
    <n v="40033.43"/>
    <n v="1472.89"/>
    <n v="6227.83"/>
    <n v="222.07"/>
    <n v="10.35"/>
    <n v="0"/>
  </r>
  <r>
    <x v="6"/>
    <n v="7"/>
    <n v="938"/>
    <s v="116000"/>
    <s v="West Piedmont Higher Education Center"/>
    <s v="No"/>
    <x v="101"/>
    <n v="199"/>
    <s v="Administrative and Support Services"/>
    <x v="70"/>
    <s v="GF"/>
    <n v="40"/>
    <x v="3"/>
    <n v="0"/>
    <n v="0"/>
    <n v="0"/>
    <n v="0"/>
    <n v="0"/>
    <n v="0"/>
    <n v="0"/>
    <n v="0"/>
  </r>
  <r>
    <x v="6"/>
    <n v="7"/>
    <n v="938"/>
    <s v="116000"/>
    <s v="West Piedmont Higher Education Center"/>
    <s v="No"/>
    <x v="101"/>
    <n v="199"/>
    <s v="Administrative and Support Services"/>
    <x v="70"/>
    <s v="GF"/>
    <n v="50"/>
    <x v="4"/>
    <n v="2790.68"/>
    <n v="20439.080000000002"/>
    <n v="40033.43"/>
    <n v="1472.89"/>
    <n v="6227.83"/>
    <n v="222.07"/>
    <n v="10.35"/>
    <n v="0"/>
  </r>
  <r>
    <x v="6"/>
    <n v="7"/>
    <n v="885"/>
    <s v="117000"/>
    <s v="Institute for Advanced Learning and Research"/>
    <s v="No"/>
    <x v="102"/>
    <n v="534"/>
    <s v="Economic Development Services"/>
    <x v="9"/>
    <s v="GF"/>
    <n v="10"/>
    <x v="0"/>
    <n v="6415174"/>
    <n v="6415193"/>
    <n v="6415127"/>
    <n v="6510115"/>
    <n v="7326276"/>
    <n v="7326336"/>
    <n v="8041232"/>
    <n v="8246322"/>
  </r>
  <r>
    <x v="6"/>
    <n v="7"/>
    <n v="885"/>
    <s v="117000"/>
    <s v="Institute for Advanced Learning and Research"/>
    <s v="No"/>
    <x v="102"/>
    <n v="534"/>
    <s v="Economic Development Services"/>
    <x v="9"/>
    <s v="GF"/>
    <n v="20"/>
    <x v="1"/>
    <n v="6415174"/>
    <n v="6415193"/>
    <n v="6415127"/>
    <n v="6510115"/>
    <n v="7326276"/>
    <n v="7326336"/>
    <n v="8041232"/>
    <n v="8246322"/>
  </r>
  <r>
    <x v="6"/>
    <n v="7"/>
    <n v="885"/>
    <s v="117000"/>
    <s v="Institute for Advanced Learning and Research"/>
    <s v="No"/>
    <x v="102"/>
    <n v="534"/>
    <s v="Economic Development Services"/>
    <x v="9"/>
    <s v="GF"/>
    <n v="30"/>
    <x v="2"/>
    <n v="0"/>
    <n v="0"/>
    <n v="0"/>
    <n v="0"/>
    <n v="0"/>
    <n v="0"/>
    <n v="0"/>
    <n v="0"/>
  </r>
  <r>
    <x v="6"/>
    <n v="7"/>
    <n v="885"/>
    <s v="117000"/>
    <s v="Institute for Advanced Learning and Research"/>
    <s v="No"/>
    <x v="102"/>
    <n v="534"/>
    <s v="Economic Development Services"/>
    <x v="9"/>
    <s v="GF"/>
    <n v="40"/>
    <x v="3"/>
    <n v="0"/>
    <n v="0"/>
    <n v="0"/>
    <n v="0"/>
    <n v="0"/>
    <n v="0"/>
    <n v="0"/>
    <n v="0"/>
  </r>
  <r>
    <x v="6"/>
    <n v="7"/>
    <n v="885"/>
    <s v="117000"/>
    <s v="Institute for Advanced Learning and Research"/>
    <s v="No"/>
    <x v="102"/>
    <n v="534"/>
    <s v="Economic Development Services"/>
    <x v="9"/>
    <s v="GF"/>
    <n v="50"/>
    <x v="4"/>
    <n v="0"/>
    <n v="0"/>
    <n v="0"/>
    <n v="0"/>
    <n v="0"/>
    <n v="0"/>
    <n v="0"/>
    <n v="0"/>
  </r>
  <r>
    <x v="6"/>
    <n v="7"/>
    <n v="935"/>
    <s v="118000"/>
    <s v="Roanoke Higher Education Authority"/>
    <s v="No"/>
    <x v="103"/>
    <n v="199"/>
    <s v="Administrative and Support Services"/>
    <x v="70"/>
    <s v="GF"/>
    <n v="10"/>
    <x v="0"/>
    <n v="1478905"/>
    <n v="1478890"/>
    <n v="1479286"/>
    <n v="1791535"/>
    <n v="2238970"/>
    <n v="2444050"/>
    <n v="3448771"/>
    <n v="2904001"/>
  </r>
  <r>
    <x v="6"/>
    <n v="7"/>
    <n v="935"/>
    <s v="118000"/>
    <s v="Roanoke Higher Education Authority"/>
    <s v="No"/>
    <x v="103"/>
    <n v="199"/>
    <s v="Administrative and Support Services"/>
    <x v="70"/>
    <s v="GF"/>
    <n v="20"/>
    <x v="1"/>
    <n v="1478905"/>
    <n v="1478890"/>
    <n v="1479286"/>
    <n v="1791535"/>
    <n v="2238970"/>
    <n v="2444050"/>
    <n v="3448771"/>
    <n v="2904001"/>
  </r>
  <r>
    <x v="6"/>
    <n v="7"/>
    <n v="935"/>
    <s v="118000"/>
    <s v="Roanoke Higher Education Authority"/>
    <s v="No"/>
    <x v="103"/>
    <n v="199"/>
    <s v="Administrative and Support Services"/>
    <x v="70"/>
    <s v="GF"/>
    <n v="30"/>
    <x v="2"/>
    <n v="0"/>
    <n v="0"/>
    <n v="0"/>
    <n v="0"/>
    <n v="0"/>
    <n v="0"/>
    <n v="0"/>
    <n v="0"/>
  </r>
  <r>
    <x v="6"/>
    <n v="7"/>
    <n v="935"/>
    <s v="118000"/>
    <s v="Roanoke Higher Education Authority"/>
    <s v="No"/>
    <x v="103"/>
    <n v="199"/>
    <s v="Administrative and Support Services"/>
    <x v="70"/>
    <s v="GF"/>
    <n v="40"/>
    <x v="3"/>
    <n v="0"/>
    <n v="0"/>
    <n v="0"/>
    <n v="0"/>
    <n v="0"/>
    <n v="0"/>
    <n v="0"/>
    <n v="0"/>
  </r>
  <r>
    <x v="6"/>
    <n v="7"/>
    <n v="935"/>
    <s v="118000"/>
    <s v="Roanoke Higher Education Authority"/>
    <s v="No"/>
    <x v="103"/>
    <n v="199"/>
    <s v="Administrative and Support Services"/>
    <x v="70"/>
    <s v="GF"/>
    <n v="50"/>
    <x v="4"/>
    <n v="0"/>
    <n v="0"/>
    <n v="0"/>
    <n v="0"/>
    <n v="0"/>
    <n v="0"/>
    <n v="0"/>
    <n v="0"/>
  </r>
  <r>
    <x v="6"/>
    <n v="7"/>
    <n v="937"/>
    <s v="119000"/>
    <s v="Southern Virginia Higher Education Center"/>
    <s v="No"/>
    <x v="104"/>
    <n v="199"/>
    <s v="Administrative and Support Services"/>
    <x v="70"/>
    <s v="GF"/>
    <n v="10"/>
    <x v="0"/>
    <n v="3789103"/>
    <n v="3842509"/>
    <n v="3928148"/>
    <n v="4520637"/>
    <n v="5352260"/>
    <n v="5511329"/>
    <n v="5919678"/>
    <n v="6046238"/>
  </r>
  <r>
    <x v="6"/>
    <n v="7"/>
    <n v="937"/>
    <s v="119000"/>
    <s v="Southern Virginia Higher Education Center"/>
    <s v="No"/>
    <x v="104"/>
    <n v="199"/>
    <s v="Administrative and Support Services"/>
    <x v="70"/>
    <s v="GF"/>
    <n v="20"/>
    <x v="1"/>
    <n v="3786912.29"/>
    <n v="3664699.46"/>
    <n v="3847407.88"/>
    <n v="4458458.1399999997"/>
    <n v="5345219.4800000004"/>
    <n v="5511329"/>
    <n v="5919678"/>
    <n v="6045913.5300000003"/>
  </r>
  <r>
    <x v="6"/>
    <n v="7"/>
    <n v="937"/>
    <s v="119000"/>
    <s v="Southern Virginia Higher Education Center"/>
    <s v="No"/>
    <x v="104"/>
    <n v="199"/>
    <s v="Administrative and Support Services"/>
    <x v="70"/>
    <s v="GF"/>
    <n v="30"/>
    <x v="2"/>
    <n v="2190.71"/>
    <n v="177809.54"/>
    <n v="80740.12"/>
    <n v="62178.86"/>
    <n v="7040.52"/>
    <n v="0"/>
    <n v="0"/>
    <n v="324.47000000000003"/>
  </r>
  <r>
    <x v="6"/>
    <n v="7"/>
    <n v="937"/>
    <s v="119000"/>
    <s v="Southern Virginia Higher Education Center"/>
    <s v="No"/>
    <x v="104"/>
    <n v="199"/>
    <s v="Administrative and Support Services"/>
    <x v="70"/>
    <s v="GF"/>
    <n v="40"/>
    <x v="3"/>
    <n v="0"/>
    <n v="0"/>
    <n v="0"/>
    <n v="0"/>
    <n v="0"/>
    <n v="0"/>
    <n v="0"/>
    <n v="0"/>
  </r>
  <r>
    <x v="6"/>
    <n v="7"/>
    <n v="937"/>
    <s v="119000"/>
    <s v="Southern Virginia Higher Education Center"/>
    <s v="No"/>
    <x v="104"/>
    <n v="199"/>
    <s v="Administrative and Support Services"/>
    <x v="70"/>
    <s v="GF"/>
    <n v="50"/>
    <x v="4"/>
    <n v="2190.71"/>
    <n v="177809.54"/>
    <n v="80740.12"/>
    <n v="62178.86"/>
    <n v="7040.52"/>
    <n v="0"/>
    <n v="0"/>
    <n v="324.47000000000003"/>
  </r>
  <r>
    <x v="6"/>
    <n v="7"/>
    <n v="948"/>
    <s v="120000"/>
    <s v="Southwest Virginia Higher Education Center"/>
    <s v="No"/>
    <x v="105"/>
    <n v="199"/>
    <s v="Administrative and Support Services"/>
    <x v="70"/>
    <s v="GF"/>
    <n v="10"/>
    <x v="0"/>
    <n v="2113567"/>
    <n v="2153349"/>
    <n v="2192423"/>
    <n v="3365995"/>
    <n v="4132311"/>
    <n v="4203851"/>
    <n v="2901213"/>
    <n v="2989638"/>
  </r>
  <r>
    <x v="6"/>
    <n v="7"/>
    <n v="948"/>
    <s v="120000"/>
    <s v="Southwest Virginia Higher Education Center"/>
    <s v="No"/>
    <x v="105"/>
    <n v="199"/>
    <s v="Administrative and Support Services"/>
    <x v="70"/>
    <s v="GF"/>
    <n v="20"/>
    <x v="1"/>
    <n v="2113567"/>
    <n v="2141307.6800000002"/>
    <n v="2192423"/>
    <n v="3365995"/>
    <n v="4122009.13"/>
    <n v="4203851"/>
    <n v="2901159.9"/>
    <n v="2989638"/>
  </r>
  <r>
    <x v="6"/>
    <n v="7"/>
    <n v="948"/>
    <s v="120000"/>
    <s v="Southwest Virginia Higher Education Center"/>
    <s v="No"/>
    <x v="105"/>
    <n v="199"/>
    <s v="Administrative and Support Services"/>
    <x v="70"/>
    <s v="GF"/>
    <n v="30"/>
    <x v="2"/>
    <n v="0"/>
    <n v="12041.32"/>
    <n v="0"/>
    <n v="0"/>
    <n v="10301.870000000001"/>
    <n v="0"/>
    <n v="53.1"/>
    <n v="0"/>
  </r>
  <r>
    <x v="6"/>
    <n v="7"/>
    <n v="948"/>
    <s v="120000"/>
    <s v="Southwest Virginia Higher Education Center"/>
    <s v="No"/>
    <x v="105"/>
    <n v="199"/>
    <s v="Administrative and Support Services"/>
    <x v="70"/>
    <s v="GF"/>
    <n v="40"/>
    <x v="3"/>
    <n v="0"/>
    <n v="0"/>
    <n v="0"/>
    <n v="0"/>
    <n v="0"/>
    <n v="0"/>
    <n v="0"/>
    <n v="0"/>
  </r>
  <r>
    <x v="6"/>
    <n v="7"/>
    <n v="948"/>
    <s v="120000"/>
    <s v="Southwest Virginia Higher Education Center"/>
    <s v="No"/>
    <x v="105"/>
    <n v="199"/>
    <s v="Administrative and Support Services"/>
    <x v="70"/>
    <s v="GF"/>
    <n v="50"/>
    <x v="4"/>
    <n v="0"/>
    <n v="12041.32"/>
    <n v="0"/>
    <n v="0"/>
    <n v="10301.870000000001"/>
    <n v="0"/>
    <n v="53.1"/>
    <n v="0"/>
  </r>
  <r>
    <x v="6"/>
    <n v="7"/>
    <n v="936"/>
    <s v="121000"/>
    <s v="Southeastern Universities Research Association Doing Business for Jefferson Science Associates, LLC"/>
    <s v="No"/>
    <x v="106"/>
    <n v="110"/>
    <s v="Financial Assistance For Educational and General Services"/>
    <x v="78"/>
    <s v="GF"/>
    <n v="10"/>
    <x v="0"/>
    <n v="1775424"/>
    <n v="1775439"/>
    <n v="3047692"/>
    <n v="3047676"/>
    <n v="4547632"/>
    <n v="1547651"/>
    <n v="1547600"/>
    <n v="1547627"/>
  </r>
  <r>
    <x v="6"/>
    <n v="7"/>
    <n v="936"/>
    <s v="121000"/>
    <s v="Southeastern Universities Research Association Doing Business for Jefferson Science Associates, LLC"/>
    <s v="No"/>
    <x v="106"/>
    <n v="110"/>
    <s v="Financial Assistance For Educational and General Services"/>
    <x v="78"/>
    <s v="GF"/>
    <n v="20"/>
    <x v="1"/>
    <n v="1775424"/>
    <n v="1775439"/>
    <n v="3047692"/>
    <n v="3047676"/>
    <n v="4547632"/>
    <n v="1547651"/>
    <n v="1547600"/>
    <n v="1547627"/>
  </r>
  <r>
    <x v="6"/>
    <n v="7"/>
    <n v="936"/>
    <s v="121000"/>
    <s v="Southeastern Universities Research Association Doing Business for Jefferson Science Associates, LLC"/>
    <s v="No"/>
    <x v="106"/>
    <n v="110"/>
    <s v="Financial Assistance For Educational and General Services"/>
    <x v="78"/>
    <s v="GF"/>
    <n v="30"/>
    <x v="2"/>
    <n v="0"/>
    <n v="0"/>
    <n v="0"/>
    <n v="0"/>
    <n v="0"/>
    <n v="0"/>
    <n v="0"/>
    <n v="0"/>
  </r>
  <r>
    <x v="6"/>
    <n v="7"/>
    <n v="936"/>
    <s v="121000"/>
    <s v="Southeastern Universities Research Association Doing Business for Jefferson Science Associates, LLC"/>
    <s v="No"/>
    <x v="106"/>
    <n v="110"/>
    <s v="Financial Assistance For Educational and General Services"/>
    <x v="78"/>
    <s v="GF"/>
    <n v="40"/>
    <x v="3"/>
    <n v="0"/>
    <n v="0"/>
    <n v="0"/>
    <n v="0"/>
    <n v="0"/>
    <n v="0"/>
    <n v="0"/>
    <n v="0"/>
  </r>
  <r>
    <x v="6"/>
    <n v="7"/>
    <n v="936"/>
    <s v="121000"/>
    <s v="Southeastern Universities Research Association Doing Business for Jefferson Science Associates, LLC"/>
    <s v="No"/>
    <x v="106"/>
    <n v="110"/>
    <s v="Financial Assistance For Educational and General Services"/>
    <x v="78"/>
    <s v="GF"/>
    <n v="50"/>
    <x v="4"/>
    <n v="0"/>
    <n v="0"/>
    <n v="0"/>
    <n v="0"/>
    <n v="0"/>
    <n v="0"/>
    <n v="0"/>
    <n v="0"/>
  </r>
  <r>
    <x v="6"/>
    <n v="7"/>
    <n v="989"/>
    <s v="122000"/>
    <s v="Higher Education Research Initiative"/>
    <s v="No"/>
    <x v="107"/>
    <n v="110"/>
    <s v="Financial Assistance For Educational and General Services"/>
    <x v="78"/>
    <s v="GF"/>
    <n v="10"/>
    <x v="0"/>
    <n v="0"/>
    <n v="0"/>
    <n v="0"/>
    <n v="0"/>
    <n v="0"/>
    <n v="0"/>
    <n v="0"/>
    <m/>
  </r>
  <r>
    <x v="6"/>
    <n v="7"/>
    <n v="989"/>
    <s v="122000"/>
    <s v="Higher Education Research Initiative"/>
    <s v="No"/>
    <x v="107"/>
    <n v="110"/>
    <s v="Financial Assistance For Educational and General Services"/>
    <x v="78"/>
    <s v="GF"/>
    <n v="20"/>
    <x v="1"/>
    <n v="0"/>
    <n v="0"/>
    <n v="0"/>
    <n v="0"/>
    <n v="0"/>
    <n v="0"/>
    <n v="0"/>
    <m/>
  </r>
  <r>
    <x v="6"/>
    <n v="7"/>
    <n v="989"/>
    <s v="122000"/>
    <s v="Higher Education Research Initiative"/>
    <s v="No"/>
    <x v="107"/>
    <n v="110"/>
    <s v="Financial Assistance For Educational and General Services"/>
    <x v="78"/>
    <s v="GF"/>
    <n v="30"/>
    <x v="2"/>
    <n v="0"/>
    <n v="0"/>
    <n v="0"/>
    <n v="0"/>
    <n v="0"/>
    <n v="0"/>
    <n v="0"/>
    <m/>
  </r>
  <r>
    <x v="6"/>
    <n v="7"/>
    <n v="989"/>
    <s v="122000"/>
    <s v="Higher Education Research Initiative"/>
    <s v="No"/>
    <x v="107"/>
    <n v="110"/>
    <s v="Financial Assistance For Educational and General Services"/>
    <x v="78"/>
    <s v="GF"/>
    <n v="40"/>
    <x v="3"/>
    <n v="0"/>
    <n v="0"/>
    <n v="0"/>
    <n v="0"/>
    <n v="0"/>
    <n v="0"/>
    <n v="0"/>
    <m/>
  </r>
  <r>
    <x v="6"/>
    <n v="7"/>
    <n v="989"/>
    <s v="122000"/>
    <s v="Higher Education Research Initiative"/>
    <s v="No"/>
    <x v="107"/>
    <n v="110"/>
    <s v="Financial Assistance For Educational and General Services"/>
    <x v="78"/>
    <s v="GF"/>
    <n v="50"/>
    <x v="4"/>
    <n v="0"/>
    <n v="0"/>
    <n v="0"/>
    <n v="0"/>
    <n v="0"/>
    <n v="0"/>
    <n v="0"/>
    <m/>
  </r>
  <r>
    <x v="6"/>
    <n v="7"/>
    <n v="244"/>
    <s v="122250"/>
    <s v="Online Virginia Network Authority"/>
    <s v="No"/>
    <x v="108"/>
    <n v="100"/>
    <s v="Educational and General Programs"/>
    <x v="80"/>
    <s v="GF"/>
    <n v="10"/>
    <x v="0"/>
    <n v="0"/>
    <n v="0"/>
    <n v="0"/>
    <n v="0"/>
    <n v="0"/>
    <n v="0"/>
    <n v="0"/>
    <m/>
  </r>
  <r>
    <x v="6"/>
    <n v="7"/>
    <n v="244"/>
    <s v="122250"/>
    <s v="Online Virginia Network Authority"/>
    <s v="No"/>
    <x v="108"/>
    <n v="100"/>
    <s v="Educational and General Programs"/>
    <x v="80"/>
    <s v="GF"/>
    <n v="20"/>
    <x v="1"/>
    <n v="0"/>
    <n v="0"/>
    <n v="0"/>
    <n v="0"/>
    <n v="0"/>
    <n v="0"/>
    <n v="0"/>
    <m/>
  </r>
  <r>
    <x v="6"/>
    <n v="7"/>
    <n v="244"/>
    <s v="122250"/>
    <s v="Online Virginia Network Authority"/>
    <s v="No"/>
    <x v="108"/>
    <n v="100"/>
    <s v="Educational and General Programs"/>
    <x v="80"/>
    <s v="GF"/>
    <n v="30"/>
    <x v="2"/>
    <n v="0"/>
    <n v="0"/>
    <n v="0"/>
    <n v="0"/>
    <n v="0"/>
    <n v="0"/>
    <n v="0"/>
    <m/>
  </r>
  <r>
    <x v="6"/>
    <n v="7"/>
    <n v="244"/>
    <s v="122250"/>
    <s v="Online Virginia Network Authority"/>
    <s v="No"/>
    <x v="108"/>
    <n v="100"/>
    <s v="Educational and General Programs"/>
    <x v="80"/>
    <s v="GF"/>
    <n v="40"/>
    <x v="3"/>
    <n v="0"/>
    <n v="0"/>
    <n v="0"/>
    <n v="0"/>
    <n v="0"/>
    <n v="0"/>
    <n v="0"/>
    <m/>
  </r>
  <r>
    <x v="6"/>
    <n v="7"/>
    <n v="244"/>
    <s v="122250"/>
    <s v="Online Virginia Network Authority"/>
    <s v="No"/>
    <x v="108"/>
    <n v="100"/>
    <s v="Educational and General Programs"/>
    <x v="80"/>
    <s v="GF"/>
    <n v="50"/>
    <x v="4"/>
    <n v="0"/>
    <n v="0"/>
    <n v="0"/>
    <n v="0"/>
    <n v="0"/>
    <n v="0"/>
    <n v="0"/>
    <m/>
  </r>
  <r>
    <x v="7"/>
    <n v="8"/>
    <n v="190"/>
    <s v="124000"/>
    <s v="Secretary of Finance"/>
    <s v="No"/>
    <x v="109"/>
    <n v="799"/>
    <s v="Administrative and Support Services"/>
    <x v="28"/>
    <s v="GF"/>
    <n v="10"/>
    <x v="0"/>
    <n v="837763"/>
    <n v="797138.35"/>
    <n v="728582"/>
    <n v="814026.06"/>
    <n v="1921256.29"/>
    <n v="2540681.33"/>
    <n v="1351076.24"/>
    <n v="1839355.11"/>
  </r>
  <r>
    <x v="7"/>
    <n v="8"/>
    <n v="190"/>
    <s v="124000"/>
    <s v="Secretary of Finance"/>
    <s v="No"/>
    <x v="109"/>
    <n v="799"/>
    <s v="Administrative and Support Services"/>
    <x v="28"/>
    <s v="GF"/>
    <n v="20"/>
    <x v="1"/>
    <n v="722853.65"/>
    <n v="737544.83"/>
    <n v="712801.27"/>
    <n v="810300.77"/>
    <n v="988646.96"/>
    <n v="1943067.09"/>
    <n v="658060.5"/>
    <n v="871362.07"/>
  </r>
  <r>
    <x v="7"/>
    <n v="8"/>
    <n v="190"/>
    <s v="124000"/>
    <s v="Secretary of Finance"/>
    <s v="No"/>
    <x v="109"/>
    <n v="799"/>
    <s v="Administrative and Support Services"/>
    <x v="28"/>
    <s v="GF"/>
    <n v="30"/>
    <x v="2"/>
    <n v="114909.35"/>
    <n v="59593.52"/>
    <n v="15780.73"/>
    <n v="3725.29"/>
    <n v="932609.33"/>
    <n v="597614.24"/>
    <n v="693015.74"/>
    <n v="967993.04"/>
  </r>
  <r>
    <x v="7"/>
    <n v="8"/>
    <n v="190"/>
    <s v="124000"/>
    <s v="Secretary of Finance"/>
    <s v="No"/>
    <x v="109"/>
    <n v="799"/>
    <s v="Administrative and Support Services"/>
    <x v="28"/>
    <s v="GF"/>
    <n v="40"/>
    <x v="3"/>
    <n v="0"/>
    <n v="0"/>
    <n v="0"/>
    <n v="0"/>
    <n v="0"/>
    <n v="0"/>
    <n v="0"/>
    <n v="0"/>
  </r>
  <r>
    <x v="7"/>
    <n v="8"/>
    <n v="190"/>
    <s v="124000"/>
    <s v="Secretary of Finance"/>
    <s v="No"/>
    <x v="109"/>
    <n v="799"/>
    <s v="Administrative and Support Services"/>
    <x v="28"/>
    <s v="GF"/>
    <n v="50"/>
    <x v="4"/>
    <n v="114909.35"/>
    <n v="59593.52"/>
    <n v="15780.73"/>
    <n v="3725.29"/>
    <n v="932609.33"/>
    <n v="597614.24"/>
    <n v="693015.74"/>
    <n v="967993.04"/>
  </r>
  <r>
    <x v="7"/>
    <n v="8"/>
    <n v="151"/>
    <s v="125000"/>
    <s v="Department of Accounts"/>
    <s v="No"/>
    <x v="110"/>
    <n v="724"/>
    <s v="Financial Systems Development and Management"/>
    <x v="86"/>
    <s v="GF"/>
    <n v="10"/>
    <x v="0"/>
    <n v="3921555"/>
    <n v="3921555"/>
    <n v="3243212"/>
    <n v="2972091"/>
    <n v="3250099"/>
    <n v="3096099"/>
    <n v="2474054"/>
    <n v="4333574"/>
  </r>
  <r>
    <x v="7"/>
    <n v="8"/>
    <n v="151"/>
    <s v="125000"/>
    <s v="Department of Accounts"/>
    <s v="No"/>
    <x v="110"/>
    <n v="724"/>
    <s v="Financial Systems Development and Management"/>
    <x v="86"/>
    <s v="GF"/>
    <n v="20"/>
    <x v="1"/>
    <n v="3642757.9"/>
    <n v="3633228.78"/>
    <n v="2341023.7799999998"/>
    <n v="2961280.24"/>
    <n v="2321935.25"/>
    <n v="2176909.6"/>
    <n v="1146128.1399999999"/>
    <n v="4074880.54"/>
  </r>
  <r>
    <x v="7"/>
    <n v="8"/>
    <n v="151"/>
    <s v="125000"/>
    <s v="Department of Accounts"/>
    <s v="No"/>
    <x v="110"/>
    <n v="724"/>
    <s v="Financial Systems Development and Management"/>
    <x v="86"/>
    <s v="GF"/>
    <n v="30"/>
    <x v="2"/>
    <n v="278797.09999999998"/>
    <n v="288326.21999999997"/>
    <n v="902188.22"/>
    <n v="10810.76"/>
    <n v="928163.75"/>
    <n v="919189.4"/>
    <n v="1327925.8600000001"/>
    <n v="258693.46"/>
  </r>
  <r>
    <x v="7"/>
    <n v="8"/>
    <n v="151"/>
    <s v="125000"/>
    <s v="Department of Accounts"/>
    <s v="No"/>
    <x v="110"/>
    <n v="724"/>
    <s v="Financial Systems Development and Management"/>
    <x v="86"/>
    <s v="GF"/>
    <n v="40"/>
    <x v="3"/>
    <n v="0"/>
    <n v="0"/>
    <n v="0"/>
    <n v="0"/>
    <n v="0"/>
    <n v="0"/>
    <n v="0"/>
    <n v="0"/>
  </r>
  <r>
    <x v="7"/>
    <n v="8"/>
    <n v="151"/>
    <s v="125000"/>
    <s v="Department of Accounts"/>
    <s v="No"/>
    <x v="110"/>
    <n v="724"/>
    <s v="Financial Systems Development and Management"/>
    <x v="86"/>
    <s v="GF"/>
    <n v="50"/>
    <x v="4"/>
    <n v="278797.09999999998"/>
    <n v="288326.21999999997"/>
    <n v="902188.22"/>
    <n v="10810.76"/>
    <n v="928163.75"/>
    <n v="919189.4"/>
    <n v="1327925.8600000001"/>
    <n v="258693.46"/>
  </r>
  <r>
    <x v="7"/>
    <n v="8"/>
    <n v="151"/>
    <s v="125000"/>
    <s v="Department of Accounts"/>
    <s v="No"/>
    <x v="110"/>
    <n v="737"/>
    <s v="Accounting Services"/>
    <x v="87"/>
    <s v="GF"/>
    <n v="10"/>
    <x v="0"/>
    <n v="8080478"/>
    <n v="8080478"/>
    <n v="8386409"/>
    <n v="9855409"/>
    <n v="9395477"/>
    <n v="11168021"/>
    <n v="13561849"/>
    <n v="13401386"/>
  </r>
  <r>
    <x v="7"/>
    <n v="8"/>
    <n v="151"/>
    <s v="125000"/>
    <s v="Department of Accounts"/>
    <s v="No"/>
    <x v="110"/>
    <n v="737"/>
    <s v="Accounting Services"/>
    <x v="87"/>
    <s v="GF"/>
    <n v="20"/>
    <x v="1"/>
    <n v="7929801.9100000001"/>
    <n v="7983187.2300000004"/>
    <n v="8235850.21"/>
    <n v="9853646.3399999999"/>
    <n v="9309932.1799999997"/>
    <n v="8960290.9600000009"/>
    <n v="9908241.9800000004"/>
    <n v="11311109.77"/>
  </r>
  <r>
    <x v="7"/>
    <n v="8"/>
    <n v="151"/>
    <s v="125000"/>
    <s v="Department of Accounts"/>
    <s v="No"/>
    <x v="110"/>
    <n v="737"/>
    <s v="Accounting Services"/>
    <x v="87"/>
    <s v="GF"/>
    <n v="30"/>
    <x v="2"/>
    <n v="150676.09"/>
    <n v="97290.77"/>
    <n v="150558.79"/>
    <n v="1762.66"/>
    <n v="85544.82"/>
    <n v="2207730.04"/>
    <n v="3653607.02"/>
    <n v="2090276.23"/>
  </r>
  <r>
    <x v="7"/>
    <n v="8"/>
    <n v="151"/>
    <s v="125000"/>
    <s v="Department of Accounts"/>
    <s v="No"/>
    <x v="110"/>
    <n v="737"/>
    <s v="Accounting Services"/>
    <x v="87"/>
    <s v="GF"/>
    <n v="40"/>
    <x v="3"/>
    <n v="0"/>
    <n v="0"/>
    <n v="0"/>
    <n v="0"/>
    <n v="0"/>
    <n v="0"/>
    <n v="0"/>
    <n v="0"/>
  </r>
  <r>
    <x v="7"/>
    <n v="8"/>
    <n v="151"/>
    <s v="125000"/>
    <s v="Department of Accounts"/>
    <s v="No"/>
    <x v="110"/>
    <n v="737"/>
    <s v="Accounting Services"/>
    <x v="87"/>
    <s v="GF"/>
    <n v="50"/>
    <x v="4"/>
    <n v="150676.09"/>
    <n v="97290.77"/>
    <n v="150558.79"/>
    <n v="1762.66"/>
    <n v="85544.82"/>
    <n v="2207730.04"/>
    <n v="3653607.02"/>
    <n v="2090276.23"/>
  </r>
  <r>
    <x v="7"/>
    <n v="8"/>
    <n v="151"/>
    <s v="125000"/>
    <s v="Department of Accounts"/>
    <s v="No"/>
    <x v="110"/>
    <n v="799"/>
    <s v="Administrative and Support Services"/>
    <x v="28"/>
    <s v="GF"/>
    <n v="10"/>
    <x v="0"/>
    <n v="2218010"/>
    <n v="1613515"/>
    <n v="1702788"/>
    <n v="1754078"/>
    <n v="2474631"/>
    <n v="1455563"/>
    <n v="1399070"/>
    <n v="1711939"/>
  </r>
  <r>
    <x v="7"/>
    <n v="8"/>
    <n v="151"/>
    <s v="125000"/>
    <s v="Department of Accounts"/>
    <s v="No"/>
    <x v="110"/>
    <n v="799"/>
    <s v="Administrative and Support Services"/>
    <x v="28"/>
    <s v="GF"/>
    <n v="20"/>
    <x v="1"/>
    <n v="1660841.08"/>
    <n v="1439197.5"/>
    <n v="1390364.22"/>
    <n v="1735394.1"/>
    <n v="1489000.89"/>
    <n v="1004699.7"/>
    <n v="1138376.8899999999"/>
    <n v="1498963.55"/>
  </r>
  <r>
    <x v="7"/>
    <n v="8"/>
    <n v="151"/>
    <s v="125000"/>
    <s v="Department of Accounts"/>
    <s v="No"/>
    <x v="110"/>
    <n v="799"/>
    <s v="Administrative and Support Services"/>
    <x v="28"/>
    <s v="GF"/>
    <n v="30"/>
    <x v="2"/>
    <n v="557168.92000000004"/>
    <n v="174317.5"/>
    <n v="312423.78000000003"/>
    <n v="18683.900000000001"/>
    <n v="985630.11"/>
    <n v="450863.3"/>
    <n v="260693.11"/>
    <n v="212975.45"/>
  </r>
  <r>
    <x v="7"/>
    <n v="8"/>
    <n v="151"/>
    <s v="125000"/>
    <s v="Department of Accounts"/>
    <s v="No"/>
    <x v="110"/>
    <n v="799"/>
    <s v="Administrative and Support Services"/>
    <x v="28"/>
    <s v="GF"/>
    <n v="40"/>
    <x v="3"/>
    <n v="0"/>
    <n v="0"/>
    <n v="0"/>
    <n v="0"/>
    <n v="0"/>
    <n v="0"/>
    <n v="0"/>
    <n v="0"/>
  </r>
  <r>
    <x v="7"/>
    <n v="8"/>
    <n v="151"/>
    <s v="125000"/>
    <s v="Department of Accounts"/>
    <s v="No"/>
    <x v="110"/>
    <n v="799"/>
    <s v="Administrative and Support Services"/>
    <x v="28"/>
    <s v="GF"/>
    <n v="50"/>
    <x v="4"/>
    <n v="557168.92000000004"/>
    <n v="174317.5"/>
    <n v="312423.78000000003"/>
    <n v="18683.900000000001"/>
    <n v="985630.11"/>
    <n v="450863.3"/>
    <n v="260693.11"/>
    <n v="212975.45"/>
  </r>
  <r>
    <x v="7"/>
    <n v="8"/>
    <n v="162"/>
    <s v="126000"/>
    <s v="Department of Accounts Transfer Payments"/>
    <s v="No"/>
    <x v="111"/>
    <n v="237"/>
    <s v="Revenue Cash Reserve"/>
    <x v="88"/>
    <s v="GF"/>
    <n v="10"/>
    <x v="0"/>
    <n v="0"/>
    <n v="0"/>
    <n v="0"/>
    <n v="0"/>
    <n v="0"/>
    <n v="0"/>
    <n v="0"/>
    <m/>
  </r>
  <r>
    <x v="7"/>
    <n v="8"/>
    <n v="162"/>
    <s v="126000"/>
    <s v="Department of Accounts Transfer Payments"/>
    <s v="No"/>
    <x v="111"/>
    <n v="237"/>
    <s v="Revenue Cash Reserve"/>
    <x v="88"/>
    <s v="GF"/>
    <n v="20"/>
    <x v="1"/>
    <n v="0"/>
    <n v="0"/>
    <n v="0"/>
    <n v="0"/>
    <n v="0"/>
    <n v="0"/>
    <n v="0"/>
    <m/>
  </r>
  <r>
    <x v="7"/>
    <n v="8"/>
    <n v="162"/>
    <s v="126000"/>
    <s v="Department of Accounts Transfer Payments"/>
    <s v="No"/>
    <x v="111"/>
    <n v="237"/>
    <s v="Revenue Cash Reserve"/>
    <x v="88"/>
    <s v="GF"/>
    <n v="30"/>
    <x v="2"/>
    <n v="0"/>
    <n v="0"/>
    <n v="0"/>
    <n v="0"/>
    <n v="0"/>
    <n v="0"/>
    <n v="0"/>
    <m/>
  </r>
  <r>
    <x v="7"/>
    <n v="8"/>
    <n v="162"/>
    <s v="126000"/>
    <s v="Department of Accounts Transfer Payments"/>
    <s v="No"/>
    <x v="111"/>
    <n v="237"/>
    <s v="Revenue Cash Reserve"/>
    <x v="88"/>
    <s v="GF"/>
    <n v="40"/>
    <x v="3"/>
    <n v="0"/>
    <n v="0"/>
    <n v="0"/>
    <n v="0"/>
    <n v="0"/>
    <n v="0"/>
    <n v="0"/>
    <m/>
  </r>
  <r>
    <x v="7"/>
    <n v="8"/>
    <n v="162"/>
    <s v="126000"/>
    <s v="Department of Accounts Transfer Payments"/>
    <s v="No"/>
    <x v="111"/>
    <n v="237"/>
    <s v="Revenue Cash Reserve"/>
    <x v="88"/>
    <s v="GF"/>
    <n v="50"/>
    <x v="4"/>
    <n v="0"/>
    <n v="0"/>
    <n v="0"/>
    <n v="0"/>
    <n v="0"/>
    <n v="0"/>
    <n v="0"/>
    <m/>
  </r>
  <r>
    <x v="7"/>
    <n v="8"/>
    <n v="162"/>
    <s v="126000"/>
    <s v="Department of Accounts Transfer Payments"/>
    <s v="No"/>
    <x v="111"/>
    <n v="704"/>
    <s v="Personnel Management Services"/>
    <x v="18"/>
    <s v="GF"/>
    <n v="10"/>
    <x v="0"/>
    <n v="0"/>
    <n v="0"/>
    <n v="100000000"/>
    <n v="750000000"/>
    <n v="275309001"/>
    <n v="55100000"/>
    <n v="0"/>
    <m/>
  </r>
  <r>
    <x v="7"/>
    <n v="8"/>
    <n v="162"/>
    <s v="126000"/>
    <s v="Department of Accounts Transfer Payments"/>
    <s v="No"/>
    <x v="111"/>
    <n v="704"/>
    <s v="Personnel Management Services"/>
    <x v="18"/>
    <s v="GF"/>
    <n v="20"/>
    <x v="1"/>
    <n v="0"/>
    <n v="0"/>
    <n v="100000000"/>
    <n v="750000000"/>
    <n v="275309001"/>
    <n v="55100000"/>
    <n v="0"/>
    <m/>
  </r>
  <r>
    <x v="7"/>
    <n v="8"/>
    <n v="162"/>
    <s v="126000"/>
    <s v="Department of Accounts Transfer Payments"/>
    <s v="No"/>
    <x v="111"/>
    <n v="704"/>
    <s v="Personnel Management Services"/>
    <x v="18"/>
    <s v="GF"/>
    <n v="30"/>
    <x v="2"/>
    <n v="0"/>
    <n v="0"/>
    <n v="0"/>
    <n v="0"/>
    <n v="0"/>
    <n v="0"/>
    <n v="0"/>
    <m/>
  </r>
  <r>
    <x v="7"/>
    <n v="8"/>
    <n v="162"/>
    <s v="126000"/>
    <s v="Department of Accounts Transfer Payments"/>
    <s v="No"/>
    <x v="111"/>
    <n v="704"/>
    <s v="Personnel Management Services"/>
    <x v="18"/>
    <s v="GF"/>
    <n v="40"/>
    <x v="3"/>
    <n v="0"/>
    <n v="0"/>
    <n v="0"/>
    <n v="0"/>
    <n v="0"/>
    <n v="0"/>
    <n v="0"/>
    <m/>
  </r>
  <r>
    <x v="7"/>
    <n v="8"/>
    <n v="162"/>
    <s v="126000"/>
    <s v="Department of Accounts Transfer Payments"/>
    <s v="No"/>
    <x v="111"/>
    <n v="704"/>
    <s v="Personnel Management Services"/>
    <x v="18"/>
    <s v="GF"/>
    <n v="50"/>
    <x v="4"/>
    <n v="0"/>
    <n v="0"/>
    <n v="0"/>
    <n v="0"/>
    <n v="0"/>
    <n v="0"/>
    <n v="0"/>
    <m/>
  </r>
  <r>
    <x v="7"/>
    <n v="8"/>
    <n v="162"/>
    <s v="126000"/>
    <s v="Department of Accounts Transfer Payments"/>
    <s v="No"/>
    <x v="111"/>
    <n v="728"/>
    <s v="Financial Assistance to Localities - General"/>
    <x v="46"/>
    <s v="GF"/>
    <n v="10"/>
    <x v="0"/>
    <n v="31539550.170000002"/>
    <n v="31264440.640000001"/>
    <n v="9601076"/>
    <n v="10469104.119999999"/>
    <n v="11438481.51"/>
    <n v="12507784.51"/>
    <n v="13966355"/>
    <n v="13903656.380000001"/>
  </r>
  <r>
    <x v="7"/>
    <n v="8"/>
    <n v="162"/>
    <s v="126000"/>
    <s v="Department of Accounts Transfer Payments"/>
    <s v="No"/>
    <x v="111"/>
    <n v="728"/>
    <s v="Financial Assistance to Localities - General"/>
    <x v="46"/>
    <s v="GF"/>
    <n v="20"/>
    <x v="1"/>
    <n v="31539550.170000002"/>
    <n v="31264440.640000001"/>
    <n v="9413061.2400000002"/>
    <n v="10469104.119999999"/>
    <n v="11202797.18"/>
    <n v="12205966.470000001"/>
    <n v="13315462.99"/>
    <n v="13457422.16"/>
  </r>
  <r>
    <x v="7"/>
    <n v="8"/>
    <n v="162"/>
    <s v="126000"/>
    <s v="Department of Accounts Transfer Payments"/>
    <s v="No"/>
    <x v="111"/>
    <n v="728"/>
    <s v="Financial Assistance to Localities - General"/>
    <x v="46"/>
    <s v="GF"/>
    <n v="30"/>
    <x v="2"/>
    <n v="0"/>
    <n v="0"/>
    <n v="188014.76"/>
    <n v="0"/>
    <n v="235684.33"/>
    <n v="301818.03999999998"/>
    <n v="650892.01"/>
    <n v="446234.22"/>
  </r>
  <r>
    <x v="7"/>
    <n v="8"/>
    <n v="162"/>
    <s v="126000"/>
    <s v="Department of Accounts Transfer Payments"/>
    <s v="No"/>
    <x v="111"/>
    <n v="728"/>
    <s v="Financial Assistance to Localities - General"/>
    <x v="46"/>
    <s v="GF"/>
    <n v="40"/>
    <x v="3"/>
    <n v="0"/>
    <n v="0"/>
    <n v="0"/>
    <n v="0"/>
    <n v="0"/>
    <n v="0"/>
    <n v="0"/>
    <n v="0"/>
  </r>
  <r>
    <x v="7"/>
    <n v="8"/>
    <n v="162"/>
    <s v="126000"/>
    <s v="Department of Accounts Transfer Payments"/>
    <s v="No"/>
    <x v="111"/>
    <n v="728"/>
    <s v="Financial Assistance to Localities - General"/>
    <x v="46"/>
    <s v="GF"/>
    <n v="50"/>
    <x v="4"/>
    <n v="0"/>
    <n v="0"/>
    <n v="188014.76"/>
    <n v="0"/>
    <n v="235684.33"/>
    <n v="301818.03999999998"/>
    <n v="650892.01"/>
    <n v="446234.22"/>
  </r>
  <r>
    <x v="7"/>
    <n v="8"/>
    <n v="162"/>
    <s v="126000"/>
    <s v="Department of Accounts Transfer Payments"/>
    <s v="No"/>
    <x v="111"/>
    <n v="746"/>
    <s v="Personal Property Tax Relief Program"/>
    <x v="89"/>
    <s v="GF"/>
    <n v="10"/>
    <x v="0"/>
    <n v="950000000"/>
    <n v="950000000"/>
    <n v="950000000"/>
    <n v="950000000"/>
    <n v="950000000"/>
    <n v="950000000"/>
    <n v="950000000"/>
    <n v="950000000"/>
  </r>
  <r>
    <x v="7"/>
    <n v="8"/>
    <n v="162"/>
    <s v="126000"/>
    <s v="Department of Accounts Transfer Payments"/>
    <s v="No"/>
    <x v="111"/>
    <n v="746"/>
    <s v="Personal Property Tax Relief Program"/>
    <x v="89"/>
    <s v="GF"/>
    <n v="20"/>
    <x v="1"/>
    <n v="950000000"/>
    <n v="950000000"/>
    <n v="950000000"/>
    <n v="950000000"/>
    <n v="950000000"/>
    <n v="950000000"/>
    <n v="949796904.27999997"/>
    <n v="950000000"/>
  </r>
  <r>
    <x v="7"/>
    <n v="8"/>
    <n v="162"/>
    <s v="126000"/>
    <s v="Department of Accounts Transfer Payments"/>
    <s v="No"/>
    <x v="111"/>
    <n v="746"/>
    <s v="Personal Property Tax Relief Program"/>
    <x v="89"/>
    <s v="GF"/>
    <n v="30"/>
    <x v="2"/>
    <n v="0"/>
    <n v="0"/>
    <n v="0"/>
    <n v="0"/>
    <n v="0"/>
    <n v="0"/>
    <n v="203095.72"/>
    <n v="0"/>
  </r>
  <r>
    <x v="7"/>
    <n v="8"/>
    <n v="162"/>
    <s v="126000"/>
    <s v="Department of Accounts Transfer Payments"/>
    <s v="No"/>
    <x v="111"/>
    <n v="746"/>
    <s v="Personal Property Tax Relief Program"/>
    <x v="89"/>
    <s v="GF"/>
    <n v="40"/>
    <x v="3"/>
    <n v="0"/>
    <n v="0"/>
    <n v="0"/>
    <n v="0"/>
    <n v="0"/>
    <n v="0"/>
    <n v="0"/>
    <n v="0"/>
  </r>
  <r>
    <x v="7"/>
    <n v="8"/>
    <n v="162"/>
    <s v="126000"/>
    <s v="Department of Accounts Transfer Payments"/>
    <s v="No"/>
    <x v="111"/>
    <n v="746"/>
    <s v="Personal Property Tax Relief Program"/>
    <x v="89"/>
    <s v="GF"/>
    <n v="50"/>
    <x v="4"/>
    <n v="0"/>
    <n v="0"/>
    <n v="0"/>
    <n v="0"/>
    <n v="0"/>
    <n v="0"/>
    <n v="203095.72"/>
    <n v="0"/>
  </r>
  <r>
    <x v="7"/>
    <n v="8"/>
    <n v="122"/>
    <s v="127000"/>
    <s v="Department of Planning and Budget"/>
    <s v="No"/>
    <x v="112"/>
    <n v="715"/>
    <s v="Planning, Budgeting, and Evaluation Services"/>
    <x v="90"/>
    <s v="GF"/>
    <n v="10"/>
    <x v="0"/>
    <n v="8002335"/>
    <n v="8584557"/>
    <n v="8133754"/>
    <n v="8487499"/>
    <n v="8865940"/>
    <n v="9724536"/>
    <n v="10103291"/>
    <n v="11807134.32"/>
  </r>
  <r>
    <x v="7"/>
    <n v="8"/>
    <n v="122"/>
    <s v="127000"/>
    <s v="Department of Planning and Budget"/>
    <s v="No"/>
    <x v="112"/>
    <n v="715"/>
    <s v="Planning, Budgeting, and Evaluation Services"/>
    <x v="90"/>
    <s v="GF"/>
    <n v="20"/>
    <x v="1"/>
    <n v="6723473.8600000003"/>
    <n v="6283622.1200000001"/>
    <n v="5922784.54"/>
    <n v="7008374.9199999999"/>
    <n v="7446461.1799999997"/>
    <n v="8112168.4500000002"/>
    <n v="8400386.6799999997"/>
    <n v="10204006.779999999"/>
  </r>
  <r>
    <x v="7"/>
    <n v="8"/>
    <n v="122"/>
    <s v="127000"/>
    <s v="Department of Planning and Budget"/>
    <s v="No"/>
    <x v="112"/>
    <n v="715"/>
    <s v="Planning, Budgeting, and Evaluation Services"/>
    <x v="90"/>
    <s v="GF"/>
    <n v="30"/>
    <x v="2"/>
    <n v="1278861.1399999999"/>
    <n v="2300934.88"/>
    <n v="2210969.46"/>
    <n v="1479124.08"/>
    <n v="1419478.82"/>
    <n v="1612367.55"/>
    <n v="1702904.32"/>
    <n v="1603127.54"/>
  </r>
  <r>
    <x v="7"/>
    <n v="8"/>
    <n v="122"/>
    <s v="127000"/>
    <s v="Department of Planning and Budget"/>
    <s v="No"/>
    <x v="112"/>
    <n v="715"/>
    <s v="Planning, Budgeting, and Evaluation Services"/>
    <x v="90"/>
    <s v="GF"/>
    <n v="40"/>
    <x v="3"/>
    <n v="0"/>
    <n v="0"/>
    <n v="0"/>
    <n v="0"/>
    <n v="0"/>
    <n v="0"/>
    <n v="0"/>
    <n v="0"/>
  </r>
  <r>
    <x v="7"/>
    <n v="8"/>
    <n v="122"/>
    <s v="127000"/>
    <s v="Department of Planning and Budget"/>
    <s v="No"/>
    <x v="112"/>
    <n v="715"/>
    <s v="Planning, Budgeting, and Evaluation Services"/>
    <x v="90"/>
    <s v="GF"/>
    <n v="50"/>
    <x v="4"/>
    <n v="1278861.1399999999"/>
    <n v="2300934.88"/>
    <n v="2210969.46"/>
    <n v="1479124.08"/>
    <n v="1419478.82"/>
    <n v="1612367.55"/>
    <n v="1702904.32"/>
    <n v="1603127.54"/>
  </r>
  <r>
    <x v="7"/>
    <n v="8"/>
    <n v="161"/>
    <s v="128000"/>
    <s v="Department of Taxation"/>
    <s v="No"/>
    <x v="113"/>
    <n v="715"/>
    <s v="Planning, Budgeting, and Evaluation Services"/>
    <x v="90"/>
    <s v="GF"/>
    <n v="10"/>
    <x v="0"/>
    <n v="4390520"/>
    <n v="4532129.91"/>
    <n v="4212549"/>
    <n v="4417772"/>
    <n v="4567772"/>
    <n v="5167772"/>
    <n v="6176511"/>
    <n v="8446893"/>
  </r>
  <r>
    <x v="7"/>
    <n v="8"/>
    <n v="161"/>
    <s v="128000"/>
    <s v="Department of Taxation"/>
    <s v="No"/>
    <x v="113"/>
    <n v="715"/>
    <s v="Planning, Budgeting, and Evaluation Services"/>
    <x v="90"/>
    <s v="GF"/>
    <n v="20"/>
    <x v="1"/>
    <n v="4387603.17"/>
    <n v="4532077.97"/>
    <n v="4206599.4400000004"/>
    <n v="4272472.38"/>
    <n v="4541304.24"/>
    <n v="5167145.42"/>
    <n v="6146058.0800000001"/>
    <n v="8446892.6699999999"/>
  </r>
  <r>
    <x v="7"/>
    <n v="8"/>
    <n v="161"/>
    <s v="128000"/>
    <s v="Department of Taxation"/>
    <s v="No"/>
    <x v="113"/>
    <n v="715"/>
    <s v="Planning, Budgeting, and Evaluation Services"/>
    <x v="90"/>
    <s v="GF"/>
    <n v="30"/>
    <x v="2"/>
    <n v="2916.83"/>
    <n v="51.94"/>
    <n v="5949.56"/>
    <n v="145299.62"/>
    <n v="26467.759999999998"/>
    <n v="626.58000000000004"/>
    <n v="30452.92"/>
    <n v="0.33"/>
  </r>
  <r>
    <x v="7"/>
    <n v="8"/>
    <n v="161"/>
    <s v="128000"/>
    <s v="Department of Taxation"/>
    <s v="No"/>
    <x v="113"/>
    <n v="715"/>
    <s v="Planning, Budgeting, and Evaluation Services"/>
    <x v="90"/>
    <s v="GF"/>
    <n v="40"/>
    <x v="3"/>
    <n v="0"/>
    <n v="0"/>
    <n v="0"/>
    <n v="0"/>
    <n v="0"/>
    <n v="0"/>
    <n v="0"/>
    <n v="0"/>
  </r>
  <r>
    <x v="7"/>
    <n v="8"/>
    <n v="161"/>
    <s v="128000"/>
    <s v="Department of Taxation"/>
    <s v="No"/>
    <x v="113"/>
    <n v="715"/>
    <s v="Planning, Budgeting, and Evaluation Services"/>
    <x v="90"/>
    <s v="GF"/>
    <n v="50"/>
    <x v="4"/>
    <n v="2916.83"/>
    <n v="51.94"/>
    <n v="5949.56"/>
    <n v="145299.62"/>
    <n v="26467.759999999998"/>
    <n v="626.58000000000004"/>
    <n v="30452.92"/>
    <n v="0.33"/>
  </r>
  <r>
    <x v="7"/>
    <n v="8"/>
    <n v="161"/>
    <s v="128000"/>
    <s v="Department of Taxation"/>
    <s v="No"/>
    <x v="113"/>
    <n v="732"/>
    <s v="Revenue Administration Services"/>
    <x v="91"/>
    <s v="GF"/>
    <n v="10"/>
    <x v="0"/>
    <n v="47468680"/>
    <n v="48536729"/>
    <n v="49790983"/>
    <n v="53648795"/>
    <n v="53935517"/>
    <n v="52714557"/>
    <n v="59355613"/>
    <n v="62530772"/>
  </r>
  <r>
    <x v="7"/>
    <n v="8"/>
    <n v="161"/>
    <s v="128000"/>
    <s v="Department of Taxation"/>
    <s v="No"/>
    <x v="113"/>
    <n v="732"/>
    <s v="Revenue Administration Services"/>
    <x v="91"/>
    <s v="GF"/>
    <n v="20"/>
    <x v="1"/>
    <n v="47419427.090000004"/>
    <n v="46141801.780000001"/>
    <n v="49790482.079999998"/>
    <n v="53009157.850000001"/>
    <n v="53865800.609999999"/>
    <n v="52714447.130000003"/>
    <n v="47502555.960000001"/>
    <n v="62523325.210000001"/>
  </r>
  <r>
    <x v="7"/>
    <n v="8"/>
    <n v="161"/>
    <s v="128000"/>
    <s v="Department of Taxation"/>
    <s v="No"/>
    <x v="113"/>
    <n v="732"/>
    <s v="Revenue Administration Services"/>
    <x v="91"/>
    <s v="GF"/>
    <n v="30"/>
    <x v="2"/>
    <n v="49252.91"/>
    <n v="2394927.2200000002"/>
    <n v="500.92"/>
    <n v="639637.15"/>
    <n v="69716.39"/>
    <n v="109.87"/>
    <n v="11853057.039999999"/>
    <n v="7446.79"/>
  </r>
  <r>
    <x v="7"/>
    <n v="8"/>
    <n v="161"/>
    <s v="128000"/>
    <s v="Department of Taxation"/>
    <s v="No"/>
    <x v="113"/>
    <n v="732"/>
    <s v="Revenue Administration Services"/>
    <x v="91"/>
    <s v="GF"/>
    <n v="40"/>
    <x v="3"/>
    <n v="0"/>
    <n v="0"/>
    <n v="0"/>
    <n v="0"/>
    <n v="0"/>
    <n v="0"/>
    <n v="0"/>
    <n v="0"/>
  </r>
  <r>
    <x v="7"/>
    <n v="8"/>
    <n v="161"/>
    <s v="128000"/>
    <s v="Department of Taxation"/>
    <s v="No"/>
    <x v="113"/>
    <n v="732"/>
    <s v="Revenue Administration Services"/>
    <x v="91"/>
    <s v="GF"/>
    <n v="50"/>
    <x v="4"/>
    <n v="49252.91"/>
    <n v="2394927.2200000002"/>
    <n v="500.92"/>
    <n v="639637.15"/>
    <n v="69716.39"/>
    <n v="109.87"/>
    <n v="11853057.039999999"/>
    <n v="7446.79"/>
  </r>
  <r>
    <x v="7"/>
    <n v="8"/>
    <n v="161"/>
    <s v="128000"/>
    <s v="Department of Taxation"/>
    <s v="No"/>
    <x v="113"/>
    <n v="734"/>
    <s v="Tax Value Assistance to Localities"/>
    <x v="92"/>
    <s v="GF"/>
    <n v="10"/>
    <x v="0"/>
    <n v="685095"/>
    <n v="756936"/>
    <n v="698453"/>
    <n v="721193"/>
    <n v="796193"/>
    <n v="796193"/>
    <n v="835047"/>
    <n v="971085"/>
  </r>
  <r>
    <x v="7"/>
    <n v="8"/>
    <n v="161"/>
    <s v="128000"/>
    <s v="Department of Taxation"/>
    <s v="No"/>
    <x v="113"/>
    <n v="734"/>
    <s v="Tax Value Assistance to Localities"/>
    <x v="92"/>
    <s v="GF"/>
    <n v="20"/>
    <x v="1"/>
    <n v="670526.47"/>
    <n v="754884.83"/>
    <n v="690221.06"/>
    <n v="673492.44"/>
    <n v="660968.89"/>
    <n v="795331.98"/>
    <n v="800544.51"/>
    <n v="946085.41"/>
  </r>
  <r>
    <x v="7"/>
    <n v="8"/>
    <n v="161"/>
    <s v="128000"/>
    <s v="Department of Taxation"/>
    <s v="No"/>
    <x v="113"/>
    <n v="734"/>
    <s v="Tax Value Assistance to Localities"/>
    <x v="92"/>
    <s v="GF"/>
    <n v="30"/>
    <x v="2"/>
    <n v="14568.53"/>
    <n v="2051.17"/>
    <n v="8231.94"/>
    <n v="47700.56"/>
    <n v="135224.10999999999"/>
    <n v="861.02"/>
    <n v="34502.49"/>
    <n v="24999.59"/>
  </r>
  <r>
    <x v="7"/>
    <n v="8"/>
    <n v="161"/>
    <s v="128000"/>
    <s v="Department of Taxation"/>
    <s v="No"/>
    <x v="113"/>
    <n v="734"/>
    <s v="Tax Value Assistance to Localities"/>
    <x v="92"/>
    <s v="GF"/>
    <n v="40"/>
    <x v="3"/>
    <n v="0"/>
    <n v="0"/>
    <n v="0"/>
    <n v="0"/>
    <n v="0"/>
    <n v="0"/>
    <n v="0"/>
    <n v="0"/>
  </r>
  <r>
    <x v="7"/>
    <n v="8"/>
    <n v="161"/>
    <s v="128000"/>
    <s v="Department of Taxation"/>
    <s v="No"/>
    <x v="113"/>
    <n v="734"/>
    <s v="Tax Value Assistance to Localities"/>
    <x v="92"/>
    <s v="GF"/>
    <n v="50"/>
    <x v="4"/>
    <n v="14568.53"/>
    <n v="2051.17"/>
    <n v="8231.94"/>
    <n v="47700.56"/>
    <n v="135224.10999999999"/>
    <n v="861.02"/>
    <n v="34502.49"/>
    <n v="24999.59"/>
  </r>
  <r>
    <x v="7"/>
    <n v="8"/>
    <n v="161"/>
    <s v="128000"/>
    <s v="Department of Taxation"/>
    <s v="No"/>
    <x v="113"/>
    <n v="799"/>
    <s v="Administrative and Support Services"/>
    <x v="28"/>
    <s v="GF"/>
    <n v="10"/>
    <x v="0"/>
    <n v="54212397"/>
    <n v="51090328"/>
    <n v="45007546"/>
    <n v="50408688"/>
    <n v="55752281"/>
    <n v="59208537"/>
    <n v="194485818"/>
    <n v="66411005"/>
  </r>
  <r>
    <x v="7"/>
    <n v="8"/>
    <n v="161"/>
    <s v="128000"/>
    <s v="Department of Taxation"/>
    <s v="No"/>
    <x v="113"/>
    <n v="799"/>
    <s v="Administrative and Support Services"/>
    <x v="28"/>
    <s v="GF"/>
    <n v="20"/>
    <x v="1"/>
    <n v="54180385.009999998"/>
    <n v="50055446.57"/>
    <n v="45005355.57"/>
    <n v="50107750.920000002"/>
    <n v="55521996.640000001"/>
    <n v="59205687.380000003"/>
    <n v="63480437.210000001"/>
    <n v="66329262.869999997"/>
  </r>
  <r>
    <x v="7"/>
    <n v="8"/>
    <n v="161"/>
    <s v="128000"/>
    <s v="Department of Taxation"/>
    <s v="No"/>
    <x v="113"/>
    <n v="799"/>
    <s v="Administrative and Support Services"/>
    <x v="28"/>
    <s v="GF"/>
    <n v="30"/>
    <x v="2"/>
    <n v="32011.99"/>
    <n v="1034881.43"/>
    <n v="2190.4299999999998"/>
    <n v="300937.08"/>
    <n v="230284.36"/>
    <n v="2849.62"/>
    <n v="131005380.79000001"/>
    <n v="81742.13"/>
  </r>
  <r>
    <x v="7"/>
    <n v="8"/>
    <n v="161"/>
    <s v="128000"/>
    <s v="Department of Taxation"/>
    <s v="No"/>
    <x v="113"/>
    <n v="799"/>
    <s v="Administrative and Support Services"/>
    <x v="28"/>
    <s v="GF"/>
    <n v="40"/>
    <x v="3"/>
    <n v="0"/>
    <n v="0"/>
    <n v="0"/>
    <n v="0"/>
    <n v="0"/>
    <n v="0"/>
    <n v="131000000"/>
    <n v="0"/>
  </r>
  <r>
    <x v="7"/>
    <n v="8"/>
    <n v="161"/>
    <s v="128000"/>
    <s v="Department of Taxation"/>
    <s v="No"/>
    <x v="113"/>
    <n v="799"/>
    <s v="Administrative and Support Services"/>
    <x v="28"/>
    <s v="GF"/>
    <n v="50"/>
    <x v="4"/>
    <n v="32011.99"/>
    <n v="1034881.43"/>
    <n v="2190.4299999999998"/>
    <n v="300937.08"/>
    <n v="230284.36"/>
    <n v="2849.62"/>
    <n v="5380.79"/>
    <n v="81742.13"/>
  </r>
  <r>
    <x v="7"/>
    <n v="8"/>
    <n v="152"/>
    <s v="129000"/>
    <s v="Department of the Treasury"/>
    <s v="No"/>
    <x v="114"/>
    <n v="725"/>
    <s v="Investment, Trust, and Insurance Services"/>
    <x v="93"/>
    <s v="GF"/>
    <n v="10"/>
    <x v="0"/>
    <n v="8360998"/>
    <n v="5479700"/>
    <n v="4462500"/>
    <n v="4101892"/>
    <n v="10951606"/>
    <n v="12427393"/>
    <n v="16625609"/>
    <n v="26706839"/>
  </r>
  <r>
    <x v="7"/>
    <n v="8"/>
    <n v="152"/>
    <s v="129000"/>
    <s v="Department of the Treasury"/>
    <s v="No"/>
    <x v="114"/>
    <n v="725"/>
    <s v="Investment, Trust, and Insurance Services"/>
    <x v="93"/>
    <s v="GF"/>
    <n v="20"/>
    <x v="1"/>
    <n v="8359943.25"/>
    <n v="5478240.4100000001"/>
    <n v="4460419.3099999996"/>
    <n v="4097217.83"/>
    <n v="10604030.939999999"/>
    <n v="10731554.27"/>
    <n v="13378209.369999999"/>
    <n v="26518540.899999999"/>
  </r>
  <r>
    <x v="7"/>
    <n v="8"/>
    <n v="152"/>
    <s v="129000"/>
    <s v="Department of the Treasury"/>
    <s v="No"/>
    <x v="114"/>
    <n v="725"/>
    <s v="Investment, Trust, and Insurance Services"/>
    <x v="93"/>
    <s v="GF"/>
    <n v="30"/>
    <x v="2"/>
    <n v="1054.75"/>
    <n v="1459.59"/>
    <n v="2080.69"/>
    <n v="4674.17"/>
    <n v="347575.06"/>
    <n v="1695838.73"/>
    <n v="3247399.63"/>
    <n v="188298.1"/>
  </r>
  <r>
    <x v="7"/>
    <n v="8"/>
    <n v="152"/>
    <s v="129000"/>
    <s v="Department of the Treasury"/>
    <s v="No"/>
    <x v="114"/>
    <n v="725"/>
    <s v="Investment, Trust, and Insurance Services"/>
    <x v="93"/>
    <s v="GF"/>
    <n v="40"/>
    <x v="3"/>
    <n v="0"/>
    <n v="0"/>
    <n v="0"/>
    <n v="0"/>
    <n v="0"/>
    <n v="0"/>
    <n v="0"/>
    <n v="0"/>
  </r>
  <r>
    <x v="7"/>
    <n v="8"/>
    <n v="152"/>
    <s v="129000"/>
    <s v="Department of the Treasury"/>
    <s v="No"/>
    <x v="114"/>
    <n v="725"/>
    <s v="Investment, Trust, and Insurance Services"/>
    <x v="93"/>
    <s v="GF"/>
    <n v="50"/>
    <x v="4"/>
    <n v="1054.75"/>
    <n v="1459.59"/>
    <n v="2080.69"/>
    <n v="4674.17"/>
    <n v="347575.06"/>
    <n v="1695838.73"/>
    <n v="3247399.63"/>
    <n v="188298.1"/>
  </r>
  <r>
    <x v="7"/>
    <n v="8"/>
    <n v="152"/>
    <s v="129000"/>
    <s v="Department of the Treasury"/>
    <s v="No"/>
    <x v="114"/>
    <n v="732"/>
    <s v="Revenue Administration Services"/>
    <x v="91"/>
    <s v="GF"/>
    <n v="10"/>
    <x v="0"/>
    <n v="3886106"/>
    <n v="5410980"/>
    <n v="4262629"/>
    <n v="4536077"/>
    <n v="5289564"/>
    <n v="4589317"/>
    <n v="5189487"/>
    <n v="6540794"/>
  </r>
  <r>
    <x v="7"/>
    <n v="8"/>
    <n v="152"/>
    <s v="129000"/>
    <s v="Department of the Treasury"/>
    <s v="No"/>
    <x v="114"/>
    <n v="732"/>
    <s v="Revenue Administration Services"/>
    <x v="91"/>
    <s v="GF"/>
    <n v="20"/>
    <x v="1"/>
    <n v="3885575.78"/>
    <n v="5009787"/>
    <n v="3964126.74"/>
    <n v="4530581.71"/>
    <n v="5279298.88"/>
    <n v="4503584.5199999996"/>
    <n v="4475036.95"/>
    <n v="6478220.4500000002"/>
  </r>
  <r>
    <x v="7"/>
    <n v="8"/>
    <n v="152"/>
    <s v="129000"/>
    <s v="Department of the Treasury"/>
    <s v="No"/>
    <x v="114"/>
    <n v="732"/>
    <s v="Revenue Administration Services"/>
    <x v="91"/>
    <s v="GF"/>
    <n v="30"/>
    <x v="2"/>
    <n v="530.22"/>
    <n v="401193"/>
    <n v="298502.26"/>
    <n v="5495.29"/>
    <n v="10265.120000000001"/>
    <n v="85732.479999999996"/>
    <n v="714450.05"/>
    <n v="62573.55"/>
  </r>
  <r>
    <x v="7"/>
    <n v="8"/>
    <n v="152"/>
    <s v="129000"/>
    <s v="Department of the Treasury"/>
    <s v="No"/>
    <x v="114"/>
    <n v="732"/>
    <s v="Revenue Administration Services"/>
    <x v="91"/>
    <s v="GF"/>
    <n v="40"/>
    <x v="3"/>
    <n v="0"/>
    <n v="0"/>
    <n v="0"/>
    <n v="0"/>
    <n v="0"/>
    <n v="0"/>
    <n v="0"/>
    <n v="0"/>
  </r>
  <r>
    <x v="7"/>
    <n v="8"/>
    <n v="152"/>
    <s v="129000"/>
    <s v="Department of the Treasury"/>
    <s v="No"/>
    <x v="114"/>
    <n v="732"/>
    <s v="Revenue Administration Services"/>
    <x v="91"/>
    <s v="GF"/>
    <n v="50"/>
    <x v="4"/>
    <n v="530.22"/>
    <n v="401193"/>
    <n v="298502.26"/>
    <n v="5495.29"/>
    <n v="10265.120000000001"/>
    <n v="85732.479999999996"/>
    <n v="714450.05"/>
    <n v="62573.55"/>
  </r>
  <r>
    <x v="7"/>
    <n v="8"/>
    <n v="155"/>
    <s v="130000"/>
    <s v="Treasury Board"/>
    <s v="No"/>
    <x v="115"/>
    <n v="743"/>
    <s v="Bond and Loan Retirement and Redemption"/>
    <x v="94"/>
    <s v="GF"/>
    <n v="10"/>
    <x v="0"/>
    <n v="735190499"/>
    <n v="764913338"/>
    <n v="815557436"/>
    <n v="853483113"/>
    <n v="954233341"/>
    <n v="973117692"/>
    <n v="1006876637"/>
    <n v="992960761"/>
  </r>
  <r>
    <x v="7"/>
    <n v="8"/>
    <n v="155"/>
    <s v="130000"/>
    <s v="Treasury Board"/>
    <s v="No"/>
    <x v="115"/>
    <n v="743"/>
    <s v="Bond and Loan Retirement and Redemption"/>
    <x v="94"/>
    <s v="GF"/>
    <n v="20"/>
    <x v="1"/>
    <n v="728837740.24000001"/>
    <n v="764115794.20000005"/>
    <n v="809685903.20000005"/>
    <n v="853068942.89999998"/>
    <n v="941424226.32000005"/>
    <n v="967131335.42999995"/>
    <n v="1001305218.9299999"/>
    <n v="987638980.85000002"/>
  </r>
  <r>
    <x v="7"/>
    <n v="8"/>
    <n v="155"/>
    <s v="130000"/>
    <s v="Treasury Board"/>
    <s v="No"/>
    <x v="115"/>
    <n v="743"/>
    <s v="Bond and Loan Retirement and Redemption"/>
    <x v="94"/>
    <s v="GF"/>
    <n v="30"/>
    <x v="2"/>
    <n v="6352758.7599999998"/>
    <n v="797543.76"/>
    <n v="5871532.7999999998"/>
    <n v="414170.1"/>
    <n v="12809114.68"/>
    <n v="5986356.5700000003"/>
    <n v="5571418.0700000003"/>
    <n v="5321780.1500000004"/>
  </r>
  <r>
    <x v="7"/>
    <n v="8"/>
    <n v="155"/>
    <s v="130000"/>
    <s v="Treasury Board"/>
    <s v="No"/>
    <x v="115"/>
    <n v="743"/>
    <s v="Bond and Loan Retirement and Redemption"/>
    <x v="94"/>
    <s v="GF"/>
    <n v="40"/>
    <x v="3"/>
    <n v="0"/>
    <n v="0"/>
    <n v="0"/>
    <n v="0"/>
    <n v="0"/>
    <n v="0"/>
    <n v="0"/>
    <n v="0"/>
  </r>
  <r>
    <x v="7"/>
    <n v="8"/>
    <n v="155"/>
    <s v="130000"/>
    <s v="Treasury Board"/>
    <s v="No"/>
    <x v="115"/>
    <n v="743"/>
    <s v="Bond and Loan Retirement and Redemption"/>
    <x v="94"/>
    <s v="GF"/>
    <n v="50"/>
    <x v="4"/>
    <n v="6352758.7599999998"/>
    <n v="797543.76"/>
    <n v="5871532.7999999998"/>
    <n v="414170.1"/>
    <n v="12809114.68"/>
    <n v="5986356.5700000003"/>
    <n v="5571418.0700000003"/>
    <n v="5321780.1500000004"/>
  </r>
  <r>
    <x v="8"/>
    <n v="9"/>
    <n v="188"/>
    <s v="131000"/>
    <s v="Secretary of Health and Human Resources"/>
    <s v="No"/>
    <x v="116"/>
    <n v="799"/>
    <s v="Administrative and Support Services"/>
    <x v="28"/>
    <s v="GF"/>
    <n v="10"/>
    <x v="0"/>
    <n v="1464057"/>
    <n v="1619517.05"/>
    <n v="1197014"/>
    <n v="1540955.19"/>
    <n v="2241431.36"/>
    <n v="1067875.74"/>
    <n v="1085158.3799999999"/>
    <n v="1384174.12"/>
  </r>
  <r>
    <x v="8"/>
    <n v="9"/>
    <n v="188"/>
    <s v="131000"/>
    <s v="Secretary of Health and Human Resources"/>
    <s v="No"/>
    <x v="116"/>
    <n v="799"/>
    <s v="Administrative and Support Services"/>
    <x v="28"/>
    <s v="GF"/>
    <n v="20"/>
    <x v="1"/>
    <n v="719331.95"/>
    <n v="726013.99"/>
    <n v="567836.56999999995"/>
    <n v="686301.83"/>
    <n v="2132879.62"/>
    <n v="972751.35999999999"/>
    <n v="834499.14"/>
    <n v="1006304.96"/>
  </r>
  <r>
    <x v="8"/>
    <n v="9"/>
    <n v="188"/>
    <s v="131000"/>
    <s v="Secretary of Health and Human Resources"/>
    <s v="No"/>
    <x v="116"/>
    <n v="799"/>
    <s v="Administrative and Support Services"/>
    <x v="28"/>
    <s v="GF"/>
    <n v="30"/>
    <x v="2"/>
    <n v="744725.05"/>
    <n v="893503.06"/>
    <n v="629177.43000000005"/>
    <n v="854653.36"/>
    <n v="108551.74"/>
    <n v="95124.38"/>
    <n v="250659.24"/>
    <n v="377869.16"/>
  </r>
  <r>
    <x v="8"/>
    <n v="9"/>
    <n v="188"/>
    <s v="131000"/>
    <s v="Secretary of Health and Human Resources"/>
    <s v="No"/>
    <x v="116"/>
    <n v="799"/>
    <s v="Administrative and Support Services"/>
    <x v="28"/>
    <s v="GF"/>
    <n v="40"/>
    <x v="3"/>
    <n v="0"/>
    <n v="0"/>
    <n v="0"/>
    <n v="0"/>
    <n v="0"/>
    <n v="0"/>
    <n v="0"/>
    <n v="0"/>
  </r>
  <r>
    <x v="8"/>
    <n v="9"/>
    <n v="188"/>
    <s v="131000"/>
    <s v="Secretary of Health and Human Resources"/>
    <s v="No"/>
    <x v="116"/>
    <n v="799"/>
    <s v="Administrative and Support Services"/>
    <x v="28"/>
    <s v="GF"/>
    <n v="50"/>
    <x v="4"/>
    <n v="744725.05"/>
    <n v="893503.06"/>
    <n v="629177.43000000005"/>
    <n v="854653.36"/>
    <n v="108551.74"/>
    <n v="95124.38"/>
    <n v="250659.24"/>
    <n v="377869.16"/>
  </r>
  <r>
    <x v="8"/>
    <n v="9"/>
    <n v="200"/>
    <s v="132000"/>
    <s v="Children's Services Act"/>
    <s v="No"/>
    <x v="117"/>
    <n v="453"/>
    <s v="Protective Services"/>
    <x v="95"/>
    <s v="GF"/>
    <n v="10"/>
    <x v="0"/>
    <n v="248717661"/>
    <n v="272566290"/>
    <n v="277195733"/>
    <n v="296245094"/>
    <n v="323468650.81999999"/>
    <n v="325686234"/>
    <n v="360231237.93000001"/>
    <n v="401285687.75"/>
  </r>
  <r>
    <x v="8"/>
    <n v="9"/>
    <n v="200"/>
    <s v="132000"/>
    <s v="Children's Services Act"/>
    <s v="No"/>
    <x v="117"/>
    <n v="453"/>
    <s v="Protective Services"/>
    <x v="95"/>
    <s v="GF"/>
    <n v="20"/>
    <x v="1"/>
    <n v="244948809.66999999"/>
    <n v="261315370.59999999"/>
    <n v="270746315.13"/>
    <n v="267021537.18000001"/>
    <n v="282757414.17000002"/>
    <n v="323794861.69"/>
    <n v="360161361.18000001"/>
    <n v="401167197.52999997"/>
  </r>
  <r>
    <x v="8"/>
    <n v="9"/>
    <n v="200"/>
    <s v="132000"/>
    <s v="Children's Services Act"/>
    <s v="No"/>
    <x v="117"/>
    <n v="453"/>
    <s v="Protective Services"/>
    <x v="95"/>
    <s v="GF"/>
    <n v="30"/>
    <x v="2"/>
    <n v="3768851.33"/>
    <n v="11250919.390000001"/>
    <n v="6449417.8700000001"/>
    <n v="29223556.82"/>
    <n v="40711236.649999999"/>
    <n v="1891372.31"/>
    <n v="69876.75"/>
    <n v="118490.22"/>
  </r>
  <r>
    <x v="8"/>
    <n v="9"/>
    <n v="200"/>
    <s v="132000"/>
    <s v="Children's Services Act"/>
    <s v="No"/>
    <x v="117"/>
    <n v="453"/>
    <s v="Protective Services"/>
    <x v="95"/>
    <s v="GF"/>
    <n v="40"/>
    <x v="3"/>
    <n v="3000"/>
    <n v="0"/>
    <n v="0"/>
    <n v="29223556.82"/>
    <n v="0"/>
    <n v="0"/>
    <n v="0"/>
    <n v="0"/>
  </r>
  <r>
    <x v="8"/>
    <n v="9"/>
    <n v="200"/>
    <s v="132000"/>
    <s v="Children's Services Act"/>
    <s v="No"/>
    <x v="117"/>
    <n v="453"/>
    <s v="Protective Services"/>
    <x v="95"/>
    <s v="GF"/>
    <n v="50"/>
    <x v="4"/>
    <n v="3765851.33"/>
    <n v="11250919.390000001"/>
    <n v="6449417.8700000001"/>
    <n v="0"/>
    <n v="40711236.649999999"/>
    <n v="1891372.31"/>
    <n v="69876.75"/>
    <n v="118490.22"/>
  </r>
  <r>
    <x v="8"/>
    <n v="9"/>
    <n v="200"/>
    <s v="132000"/>
    <s v="Children's Services Act"/>
    <s v="No"/>
    <x v="117"/>
    <n v="499"/>
    <s v="Administrative and Support Services"/>
    <x v="96"/>
    <s v="GF"/>
    <n v="10"/>
    <x v="0"/>
    <n v="1936654"/>
    <n v="1994902"/>
    <n v="2252701"/>
    <n v="2412119"/>
    <n v="2873757"/>
    <n v="2824077"/>
    <n v="2970097.72"/>
    <n v="3051692.28"/>
  </r>
  <r>
    <x v="8"/>
    <n v="9"/>
    <n v="200"/>
    <s v="132000"/>
    <s v="Children's Services Act"/>
    <s v="No"/>
    <x v="117"/>
    <n v="499"/>
    <s v="Administrative and Support Services"/>
    <x v="96"/>
    <s v="GF"/>
    <n v="20"/>
    <x v="1"/>
    <n v="1897691.91"/>
    <n v="1931664.74"/>
    <n v="2060223.34"/>
    <n v="2238616.69"/>
    <n v="2620897.87"/>
    <n v="2823603.07"/>
    <n v="2928708.63"/>
    <n v="3003430.29"/>
  </r>
  <r>
    <x v="8"/>
    <n v="9"/>
    <n v="200"/>
    <s v="132000"/>
    <s v="Children's Services Act"/>
    <s v="No"/>
    <x v="117"/>
    <n v="499"/>
    <s v="Administrative and Support Services"/>
    <x v="96"/>
    <s v="GF"/>
    <n v="30"/>
    <x v="2"/>
    <n v="38962.089999999997"/>
    <n v="63237.26"/>
    <n v="192477.66"/>
    <n v="173502.31"/>
    <n v="252859.13"/>
    <n v="473.93"/>
    <n v="41389.089999999997"/>
    <n v="48261.99"/>
  </r>
  <r>
    <x v="8"/>
    <n v="9"/>
    <n v="200"/>
    <s v="132000"/>
    <s v="Children's Services Act"/>
    <s v="No"/>
    <x v="117"/>
    <n v="499"/>
    <s v="Administrative and Support Services"/>
    <x v="96"/>
    <s v="GF"/>
    <n v="40"/>
    <x v="3"/>
    <n v="0"/>
    <n v="0"/>
    <n v="150000"/>
    <n v="0"/>
    <n v="0"/>
    <n v="0"/>
    <n v="0"/>
    <n v="0"/>
  </r>
  <r>
    <x v="8"/>
    <n v="9"/>
    <n v="200"/>
    <s v="132000"/>
    <s v="Children's Services Act"/>
    <s v="No"/>
    <x v="117"/>
    <n v="499"/>
    <s v="Administrative and Support Services"/>
    <x v="96"/>
    <s v="GF"/>
    <n v="50"/>
    <x v="4"/>
    <n v="38962.089999999997"/>
    <n v="63237.26"/>
    <n v="42477.66"/>
    <n v="173502.31"/>
    <n v="252859.13"/>
    <n v="473.93"/>
    <n v="41389.089999999997"/>
    <n v="48261.99"/>
  </r>
  <r>
    <x v="8"/>
    <n v="9"/>
    <n v="751"/>
    <s v="134000"/>
    <s v="Department for the Deaf and Hard-Of-Hearing"/>
    <s v="No"/>
    <x v="118"/>
    <n v="450"/>
    <s v="Social Services Research, Planning, and Coordination"/>
    <x v="6"/>
    <s v="GF"/>
    <n v="10"/>
    <x v="0"/>
    <n v="1018367"/>
    <n v="1033320"/>
    <n v="1044387"/>
    <n v="1080422"/>
    <n v="1376186"/>
    <n v="1407673"/>
    <n v="1484534"/>
    <n v="1768758.6"/>
  </r>
  <r>
    <x v="8"/>
    <n v="9"/>
    <n v="751"/>
    <s v="134000"/>
    <s v="Department for the Deaf and Hard-Of-Hearing"/>
    <s v="No"/>
    <x v="118"/>
    <n v="450"/>
    <s v="Social Services Research, Planning, and Coordination"/>
    <x v="6"/>
    <s v="GF"/>
    <n v="20"/>
    <x v="1"/>
    <n v="1018367"/>
    <n v="927547.01"/>
    <n v="970384.98"/>
    <n v="958080.97"/>
    <n v="1116530.6100000001"/>
    <n v="1126736.8700000001"/>
    <n v="1013815.05"/>
    <n v="1534924"/>
  </r>
  <r>
    <x v="8"/>
    <n v="9"/>
    <n v="751"/>
    <s v="134000"/>
    <s v="Department for the Deaf and Hard-Of-Hearing"/>
    <s v="No"/>
    <x v="118"/>
    <n v="450"/>
    <s v="Social Services Research, Planning, and Coordination"/>
    <x v="6"/>
    <s v="GF"/>
    <n v="30"/>
    <x v="2"/>
    <n v="0"/>
    <n v="105772.99"/>
    <n v="74002.02"/>
    <n v="122341.03"/>
    <n v="259655.39"/>
    <n v="280936.13"/>
    <n v="470718.95"/>
    <n v="233834.6"/>
  </r>
  <r>
    <x v="8"/>
    <n v="9"/>
    <n v="751"/>
    <s v="134000"/>
    <s v="Department for the Deaf and Hard-Of-Hearing"/>
    <s v="No"/>
    <x v="118"/>
    <n v="450"/>
    <s v="Social Services Research, Planning, and Coordination"/>
    <x v="6"/>
    <s v="GF"/>
    <n v="40"/>
    <x v="3"/>
    <n v="0"/>
    <n v="0"/>
    <n v="0"/>
    <n v="0"/>
    <n v="0"/>
    <n v="0"/>
    <n v="50000"/>
    <n v="0"/>
  </r>
  <r>
    <x v="8"/>
    <n v="9"/>
    <n v="751"/>
    <s v="134000"/>
    <s v="Department for the Deaf and Hard-Of-Hearing"/>
    <s v="No"/>
    <x v="118"/>
    <n v="450"/>
    <s v="Social Services Research, Planning, and Coordination"/>
    <x v="6"/>
    <s v="GF"/>
    <n v="50"/>
    <x v="4"/>
    <n v="0"/>
    <n v="105772.99"/>
    <n v="74002.02"/>
    <n v="122341.03"/>
    <n v="259655.39"/>
    <n v="280936.13"/>
    <n v="420718.95"/>
    <n v="233834.6"/>
  </r>
  <r>
    <x v="8"/>
    <n v="9"/>
    <n v="601"/>
    <s v="135000"/>
    <s v="Department of Health"/>
    <s v="No"/>
    <x v="119"/>
    <n v="108"/>
    <s v="Higher Education Student Financial Assistance"/>
    <x v="77"/>
    <s v="GF"/>
    <n v="10"/>
    <x v="0"/>
    <n v="300000"/>
    <n v="300000"/>
    <n v="300000"/>
    <n v="2435000"/>
    <n v="6629500"/>
    <n v="13950159.01"/>
    <n v="31507426.329999998"/>
    <n v="45854429.420000002"/>
  </r>
  <r>
    <x v="8"/>
    <n v="9"/>
    <n v="601"/>
    <s v="135000"/>
    <s v="Department of Health"/>
    <s v="No"/>
    <x v="119"/>
    <n v="108"/>
    <s v="Higher Education Student Financial Assistance"/>
    <x v="77"/>
    <s v="GF"/>
    <n v="20"/>
    <x v="1"/>
    <n v="300000"/>
    <n v="300000"/>
    <n v="298000"/>
    <n v="377686"/>
    <n v="1814340.99"/>
    <n v="763732.68"/>
    <n v="4073996.91"/>
    <n v="6626783.0599999996"/>
  </r>
  <r>
    <x v="8"/>
    <n v="9"/>
    <n v="601"/>
    <s v="135000"/>
    <s v="Department of Health"/>
    <s v="No"/>
    <x v="119"/>
    <n v="108"/>
    <s v="Higher Education Student Financial Assistance"/>
    <x v="77"/>
    <s v="GF"/>
    <n v="30"/>
    <x v="2"/>
    <n v="0"/>
    <n v="0"/>
    <n v="2000"/>
    <n v="2057314"/>
    <n v="4815159.01"/>
    <n v="13186426.33"/>
    <n v="27433429.420000002"/>
    <n v="39227646.359999999"/>
  </r>
  <r>
    <x v="8"/>
    <n v="9"/>
    <n v="601"/>
    <s v="135000"/>
    <s v="Department of Health"/>
    <s v="No"/>
    <x v="119"/>
    <n v="108"/>
    <s v="Higher Education Student Financial Assistance"/>
    <x v="77"/>
    <s v="GF"/>
    <n v="40"/>
    <x v="3"/>
    <n v="0"/>
    <n v="0"/>
    <n v="0"/>
    <n v="0"/>
    <n v="0"/>
    <n v="13186426.33"/>
    <n v="27433429.420000002"/>
    <n v="39227646.359999999"/>
  </r>
  <r>
    <x v="8"/>
    <n v="9"/>
    <n v="601"/>
    <s v="135000"/>
    <s v="Department of Health"/>
    <s v="No"/>
    <x v="119"/>
    <n v="108"/>
    <s v="Higher Education Student Financial Assistance"/>
    <x v="77"/>
    <s v="GF"/>
    <n v="50"/>
    <x v="4"/>
    <n v="0"/>
    <n v="0"/>
    <n v="2000"/>
    <n v="2057314"/>
    <n v="4815159.01"/>
    <n v="0"/>
    <n v="0"/>
    <n v="0"/>
  </r>
  <r>
    <x v="8"/>
    <n v="9"/>
    <n v="601"/>
    <s v="135000"/>
    <s v="Department of Health"/>
    <s v="No"/>
    <x v="119"/>
    <n v="402"/>
    <s v="Emergency Medical Services"/>
    <x v="97"/>
    <s v="GF"/>
    <n v="10"/>
    <x v="0"/>
    <n v="0"/>
    <n v="0"/>
    <n v="0"/>
    <n v="0"/>
    <n v="0"/>
    <n v="8163245.5899999999"/>
    <n v="430000"/>
    <n v="626973.64"/>
  </r>
  <r>
    <x v="8"/>
    <n v="9"/>
    <n v="601"/>
    <s v="135000"/>
    <s v="Department of Health"/>
    <s v="No"/>
    <x v="119"/>
    <n v="402"/>
    <s v="Emergency Medical Services"/>
    <x v="97"/>
    <s v="GF"/>
    <n v="20"/>
    <x v="1"/>
    <n v="0"/>
    <n v="0"/>
    <n v="0"/>
    <n v="0"/>
    <n v="0"/>
    <n v="8163199.7000000002"/>
    <n v="233026.36"/>
    <n v="602630.6"/>
  </r>
  <r>
    <x v="8"/>
    <n v="9"/>
    <n v="601"/>
    <s v="135000"/>
    <s v="Department of Health"/>
    <s v="No"/>
    <x v="119"/>
    <n v="402"/>
    <s v="Emergency Medical Services"/>
    <x v="97"/>
    <s v="GF"/>
    <n v="30"/>
    <x v="2"/>
    <n v="0"/>
    <n v="0"/>
    <n v="0"/>
    <n v="0"/>
    <n v="0"/>
    <n v="45.89"/>
    <n v="196973.64"/>
    <n v="24343.040000000001"/>
  </r>
  <r>
    <x v="8"/>
    <n v="9"/>
    <n v="601"/>
    <s v="135000"/>
    <s v="Department of Health"/>
    <s v="No"/>
    <x v="119"/>
    <n v="402"/>
    <s v="Emergency Medical Services"/>
    <x v="97"/>
    <s v="GF"/>
    <n v="40"/>
    <x v="3"/>
    <n v="0"/>
    <n v="0"/>
    <n v="0"/>
    <n v="0"/>
    <n v="0"/>
    <n v="0"/>
    <n v="196973.64"/>
    <n v="0"/>
  </r>
  <r>
    <x v="8"/>
    <n v="9"/>
    <n v="601"/>
    <s v="135000"/>
    <s v="Department of Health"/>
    <s v="No"/>
    <x v="119"/>
    <n v="402"/>
    <s v="Emergency Medical Services"/>
    <x v="97"/>
    <s v="GF"/>
    <n v="50"/>
    <x v="4"/>
    <n v="0"/>
    <n v="0"/>
    <n v="0"/>
    <n v="0"/>
    <n v="0"/>
    <n v="45.89"/>
    <n v="0"/>
    <n v="24343.040000000001"/>
  </r>
  <r>
    <x v="8"/>
    <n v="9"/>
    <n v="601"/>
    <s v="135000"/>
    <s v="Department of Health"/>
    <s v="No"/>
    <x v="119"/>
    <n v="403"/>
    <s v="Medical Examiner and Anatomical Services"/>
    <x v="98"/>
    <s v="GF"/>
    <n v="10"/>
    <x v="0"/>
    <n v="12550364"/>
    <n v="13040056"/>
    <n v="12860366"/>
    <n v="13522288"/>
    <n v="15582938"/>
    <n v="16872619"/>
    <n v="18278632"/>
    <n v="19292595.940000001"/>
  </r>
  <r>
    <x v="8"/>
    <n v="9"/>
    <n v="601"/>
    <s v="135000"/>
    <s v="Department of Health"/>
    <s v="No"/>
    <x v="119"/>
    <n v="403"/>
    <s v="Medical Examiner and Anatomical Services"/>
    <x v="98"/>
    <s v="GF"/>
    <n v="20"/>
    <x v="1"/>
    <n v="12165597.26"/>
    <n v="12653861.18"/>
    <n v="12859289.5"/>
    <n v="13490642.289999999"/>
    <n v="15534357.050000001"/>
    <n v="16871800.600000001"/>
    <n v="17478300.059999999"/>
    <n v="19233552.07"/>
  </r>
  <r>
    <x v="8"/>
    <n v="9"/>
    <n v="601"/>
    <s v="135000"/>
    <s v="Department of Health"/>
    <s v="No"/>
    <x v="119"/>
    <n v="403"/>
    <s v="Medical Examiner and Anatomical Services"/>
    <x v="98"/>
    <s v="GF"/>
    <n v="30"/>
    <x v="2"/>
    <n v="384766.74"/>
    <n v="386194.82"/>
    <n v="1076.5"/>
    <n v="31645.71"/>
    <n v="48580.95"/>
    <n v="818.4"/>
    <n v="800331.94"/>
    <n v="59043.87"/>
  </r>
  <r>
    <x v="8"/>
    <n v="9"/>
    <n v="601"/>
    <s v="135000"/>
    <s v="Department of Health"/>
    <s v="No"/>
    <x v="119"/>
    <n v="403"/>
    <s v="Medical Examiner and Anatomical Services"/>
    <x v="98"/>
    <s v="GF"/>
    <n v="40"/>
    <x v="3"/>
    <n v="0"/>
    <n v="0"/>
    <n v="0"/>
    <n v="0"/>
    <n v="0"/>
    <n v="0"/>
    <n v="800331.94"/>
    <n v="59043.87"/>
  </r>
  <r>
    <x v="8"/>
    <n v="9"/>
    <n v="601"/>
    <s v="135000"/>
    <s v="Department of Health"/>
    <s v="No"/>
    <x v="119"/>
    <n v="403"/>
    <s v="Medical Examiner and Anatomical Services"/>
    <x v="98"/>
    <s v="GF"/>
    <n v="50"/>
    <x v="4"/>
    <n v="384766.74"/>
    <n v="386194.82"/>
    <n v="1076.5"/>
    <n v="31645.71"/>
    <n v="48580.95"/>
    <n v="818.4"/>
    <n v="0"/>
    <n v="0"/>
  </r>
  <r>
    <x v="8"/>
    <n v="9"/>
    <n v="601"/>
    <s v="135000"/>
    <s v="Department of Health"/>
    <s v="No"/>
    <x v="119"/>
    <n v="405"/>
    <s v="Communicable Disease Prevention and Control"/>
    <x v="99"/>
    <s v="GF"/>
    <n v="10"/>
    <x v="0"/>
    <n v="10051925"/>
    <n v="9789839"/>
    <n v="9816263"/>
    <n v="13261004"/>
    <n v="15196844"/>
    <n v="15577828"/>
    <n v="15643882"/>
    <n v="16825289"/>
  </r>
  <r>
    <x v="8"/>
    <n v="9"/>
    <n v="601"/>
    <s v="135000"/>
    <s v="Department of Health"/>
    <s v="No"/>
    <x v="119"/>
    <n v="405"/>
    <s v="Communicable Disease Prevention and Control"/>
    <x v="99"/>
    <s v="GF"/>
    <n v="20"/>
    <x v="1"/>
    <n v="10051090.43"/>
    <n v="8298420.0599999996"/>
    <n v="9600396.4600000009"/>
    <n v="13002998.02"/>
    <n v="15143824.09"/>
    <n v="15172027.890000001"/>
    <n v="15573081.140000001"/>
    <n v="16805946.809999999"/>
  </r>
  <r>
    <x v="8"/>
    <n v="9"/>
    <n v="601"/>
    <s v="135000"/>
    <s v="Department of Health"/>
    <s v="No"/>
    <x v="119"/>
    <n v="405"/>
    <s v="Communicable Disease Prevention and Control"/>
    <x v="99"/>
    <s v="GF"/>
    <n v="30"/>
    <x v="2"/>
    <n v="834.57"/>
    <n v="1491418.94"/>
    <n v="215866.54"/>
    <n v="258005.98"/>
    <n v="53019.91"/>
    <n v="405800.11"/>
    <n v="70800.86"/>
    <n v="19342.189999999999"/>
  </r>
  <r>
    <x v="8"/>
    <n v="9"/>
    <n v="601"/>
    <s v="135000"/>
    <s v="Department of Health"/>
    <s v="No"/>
    <x v="119"/>
    <n v="405"/>
    <s v="Communicable Disease Prevention and Control"/>
    <x v="99"/>
    <s v="GF"/>
    <n v="40"/>
    <x v="3"/>
    <n v="0"/>
    <n v="0"/>
    <n v="0"/>
    <n v="0"/>
    <n v="0"/>
    <n v="0"/>
    <n v="0"/>
    <n v="0"/>
  </r>
  <r>
    <x v="8"/>
    <n v="9"/>
    <n v="601"/>
    <s v="135000"/>
    <s v="Department of Health"/>
    <s v="No"/>
    <x v="119"/>
    <n v="405"/>
    <s v="Communicable Disease Prevention and Control"/>
    <x v="99"/>
    <s v="GF"/>
    <n v="50"/>
    <x v="4"/>
    <n v="834.57"/>
    <n v="1491418.94"/>
    <n v="215866.54"/>
    <n v="258005.98"/>
    <n v="53019.91"/>
    <n v="405800.11"/>
    <n v="70800.86"/>
    <n v="19342.189999999999"/>
  </r>
  <r>
    <x v="8"/>
    <n v="9"/>
    <n v="601"/>
    <s v="135000"/>
    <s v="Department of Health"/>
    <s v="No"/>
    <x v="119"/>
    <n v="406"/>
    <s v="Health Research, Planning, and Coordination"/>
    <x v="5"/>
    <s v="GF"/>
    <n v="10"/>
    <x v="0"/>
    <n v="3950779"/>
    <n v="3830741"/>
    <n v="3729320"/>
    <n v="4200709"/>
    <n v="6451942"/>
    <n v="6328816"/>
    <n v="6580793"/>
    <n v="7489141"/>
  </r>
  <r>
    <x v="8"/>
    <n v="9"/>
    <n v="601"/>
    <s v="135000"/>
    <s v="Department of Health"/>
    <s v="No"/>
    <x v="119"/>
    <n v="406"/>
    <s v="Health Research, Planning, and Coordination"/>
    <x v="5"/>
    <s v="GF"/>
    <n v="20"/>
    <x v="1"/>
    <n v="3950779"/>
    <n v="3141007.43"/>
    <n v="3038747.07"/>
    <n v="3548472.14"/>
    <n v="4871062.0599999996"/>
    <n v="6043457.5599999996"/>
    <n v="6352226.2800000003"/>
    <n v="6738221.5899999999"/>
  </r>
  <r>
    <x v="8"/>
    <n v="9"/>
    <n v="601"/>
    <s v="135000"/>
    <s v="Department of Health"/>
    <s v="No"/>
    <x v="119"/>
    <n v="406"/>
    <s v="Health Research, Planning, and Coordination"/>
    <x v="5"/>
    <s v="GF"/>
    <n v="30"/>
    <x v="2"/>
    <n v="0"/>
    <n v="689733.57"/>
    <n v="690572.93"/>
    <n v="652236.86"/>
    <n v="1580879.94"/>
    <n v="285358.44"/>
    <n v="228566.72"/>
    <n v="750919.41"/>
  </r>
  <r>
    <x v="8"/>
    <n v="9"/>
    <n v="601"/>
    <s v="135000"/>
    <s v="Department of Health"/>
    <s v="No"/>
    <x v="119"/>
    <n v="406"/>
    <s v="Health Research, Planning, and Coordination"/>
    <x v="5"/>
    <s v="GF"/>
    <n v="40"/>
    <x v="3"/>
    <n v="0"/>
    <n v="0"/>
    <n v="0"/>
    <n v="0"/>
    <n v="0"/>
    <n v="0"/>
    <n v="0"/>
    <n v="0"/>
  </r>
  <r>
    <x v="8"/>
    <n v="9"/>
    <n v="601"/>
    <s v="135000"/>
    <s v="Department of Health"/>
    <s v="No"/>
    <x v="119"/>
    <n v="406"/>
    <s v="Health Research, Planning, and Coordination"/>
    <x v="5"/>
    <s v="GF"/>
    <n v="50"/>
    <x v="4"/>
    <n v="0"/>
    <n v="689733.57"/>
    <n v="690572.93"/>
    <n v="652236.86"/>
    <n v="1580879.94"/>
    <n v="285358.44"/>
    <n v="228566.72"/>
    <n v="750919.41"/>
  </r>
  <r>
    <x v="8"/>
    <n v="9"/>
    <n v="601"/>
    <s v="135000"/>
    <s v="Department of Health"/>
    <s v="No"/>
    <x v="119"/>
    <n v="430"/>
    <s v="State Health Services"/>
    <x v="82"/>
    <s v="GF"/>
    <n v="10"/>
    <x v="0"/>
    <n v="5282530"/>
    <n v="6068017"/>
    <n v="6160716"/>
    <n v="7174531"/>
    <n v="7575587"/>
    <n v="8091893"/>
    <n v="9099113"/>
    <n v="12492935"/>
  </r>
  <r>
    <x v="8"/>
    <n v="9"/>
    <n v="601"/>
    <s v="135000"/>
    <s v="Department of Health"/>
    <s v="No"/>
    <x v="119"/>
    <n v="430"/>
    <s v="State Health Services"/>
    <x v="82"/>
    <s v="GF"/>
    <n v="20"/>
    <x v="1"/>
    <n v="5282530"/>
    <n v="5498856.9000000004"/>
    <n v="5667352.2999999998"/>
    <n v="6405340.9800000004"/>
    <n v="6990240.3600000003"/>
    <n v="8085323.0700000003"/>
    <n v="8618698.4499999993"/>
    <n v="9954195.6500000004"/>
  </r>
  <r>
    <x v="8"/>
    <n v="9"/>
    <n v="601"/>
    <s v="135000"/>
    <s v="Department of Health"/>
    <s v="No"/>
    <x v="119"/>
    <n v="430"/>
    <s v="State Health Services"/>
    <x v="82"/>
    <s v="GF"/>
    <n v="30"/>
    <x v="2"/>
    <n v="0"/>
    <n v="569160.1"/>
    <n v="493363.7"/>
    <n v="769190.02"/>
    <n v="585346.64"/>
    <n v="6569.93"/>
    <n v="480414.55"/>
    <n v="2538739.35"/>
  </r>
  <r>
    <x v="8"/>
    <n v="9"/>
    <n v="601"/>
    <s v="135000"/>
    <s v="Department of Health"/>
    <s v="No"/>
    <x v="119"/>
    <n v="430"/>
    <s v="State Health Services"/>
    <x v="82"/>
    <s v="GF"/>
    <n v="40"/>
    <x v="3"/>
    <n v="0"/>
    <n v="0"/>
    <n v="0"/>
    <n v="0"/>
    <n v="0"/>
    <n v="0"/>
    <n v="0"/>
    <n v="0"/>
  </r>
  <r>
    <x v="8"/>
    <n v="9"/>
    <n v="601"/>
    <s v="135000"/>
    <s v="Department of Health"/>
    <s v="No"/>
    <x v="119"/>
    <n v="430"/>
    <s v="State Health Services"/>
    <x v="82"/>
    <s v="GF"/>
    <n v="50"/>
    <x v="4"/>
    <n v="0"/>
    <n v="569160.1"/>
    <n v="493363.7"/>
    <n v="769190.02"/>
    <n v="585346.64"/>
    <n v="6569.93"/>
    <n v="480414.55"/>
    <n v="2538739.35"/>
  </r>
  <r>
    <x v="8"/>
    <n v="9"/>
    <n v="601"/>
    <s v="135000"/>
    <s v="Department of Health"/>
    <s v="No"/>
    <x v="119"/>
    <n v="440"/>
    <s v="Community Health Services"/>
    <x v="100"/>
    <s v="GF"/>
    <n v="10"/>
    <x v="0"/>
    <n v="104941945"/>
    <n v="106615674"/>
    <n v="106897111.09"/>
    <n v="120621287.14"/>
    <n v="136669713"/>
    <n v="136988844"/>
    <n v="147250155"/>
    <n v="156741893"/>
  </r>
  <r>
    <x v="8"/>
    <n v="9"/>
    <n v="601"/>
    <s v="135000"/>
    <s v="Department of Health"/>
    <s v="No"/>
    <x v="119"/>
    <n v="440"/>
    <s v="Community Health Services"/>
    <x v="100"/>
    <s v="GF"/>
    <n v="20"/>
    <x v="1"/>
    <n v="104941945"/>
    <n v="105160171.8"/>
    <n v="106897111.09"/>
    <n v="105275545.31"/>
    <n v="134538193.09"/>
    <n v="136731128.19"/>
    <n v="144021861.43000001"/>
    <n v="154801222.25"/>
  </r>
  <r>
    <x v="8"/>
    <n v="9"/>
    <n v="601"/>
    <s v="135000"/>
    <s v="Department of Health"/>
    <s v="No"/>
    <x v="119"/>
    <n v="440"/>
    <s v="Community Health Services"/>
    <x v="100"/>
    <s v="GF"/>
    <n v="30"/>
    <x v="2"/>
    <n v="0"/>
    <n v="1455502.2"/>
    <n v="0"/>
    <n v="15345741.83"/>
    <n v="2131519.91"/>
    <n v="257715.81"/>
    <n v="3228293.57"/>
    <n v="1940670.75"/>
  </r>
  <r>
    <x v="8"/>
    <n v="9"/>
    <n v="601"/>
    <s v="135000"/>
    <s v="Department of Health"/>
    <s v="No"/>
    <x v="119"/>
    <n v="440"/>
    <s v="Community Health Services"/>
    <x v="100"/>
    <s v="GF"/>
    <n v="40"/>
    <x v="3"/>
    <n v="0"/>
    <n v="0"/>
    <n v="0"/>
    <n v="0"/>
    <n v="0"/>
    <n v="0"/>
    <n v="0"/>
    <n v="0"/>
  </r>
  <r>
    <x v="8"/>
    <n v="9"/>
    <n v="601"/>
    <s v="135000"/>
    <s v="Department of Health"/>
    <s v="No"/>
    <x v="119"/>
    <n v="440"/>
    <s v="Community Health Services"/>
    <x v="100"/>
    <s v="GF"/>
    <n v="50"/>
    <x v="4"/>
    <n v="0"/>
    <n v="1455502.2"/>
    <n v="0"/>
    <n v="15345741.83"/>
    <n v="2131519.91"/>
    <n v="257715.81"/>
    <n v="3228293.57"/>
    <n v="1940670.75"/>
  </r>
  <r>
    <x v="8"/>
    <n v="9"/>
    <n v="601"/>
    <s v="135000"/>
    <s v="Department of Health"/>
    <s v="No"/>
    <x v="119"/>
    <n v="492"/>
    <s v="Financial Assistance to Community Human Services Organizations"/>
    <x v="101"/>
    <s v="GF"/>
    <n v="10"/>
    <x v="0"/>
    <n v="20839583"/>
    <n v="20439583"/>
    <n v="20439583"/>
    <n v="19883384"/>
    <n v="24532423"/>
    <n v="23865423"/>
    <n v="39872390.390000001"/>
    <n v="39051103.479999997"/>
  </r>
  <r>
    <x v="8"/>
    <n v="9"/>
    <n v="601"/>
    <s v="135000"/>
    <s v="Department of Health"/>
    <s v="No"/>
    <x v="119"/>
    <n v="492"/>
    <s v="Financial Assistance to Community Human Services Organizations"/>
    <x v="101"/>
    <s v="GF"/>
    <n v="20"/>
    <x v="1"/>
    <n v="20839456.739999998"/>
    <n v="20209426.800000001"/>
    <n v="20420344.27"/>
    <n v="19489533.32"/>
    <n v="23400221.510000002"/>
    <n v="22946455"/>
    <n v="34733574.200000003"/>
    <n v="37921922.25"/>
  </r>
  <r>
    <x v="8"/>
    <n v="9"/>
    <n v="601"/>
    <s v="135000"/>
    <s v="Department of Health"/>
    <s v="No"/>
    <x v="119"/>
    <n v="492"/>
    <s v="Financial Assistance to Community Human Services Organizations"/>
    <x v="101"/>
    <s v="GF"/>
    <n v="30"/>
    <x v="2"/>
    <n v="126.26"/>
    <n v="230156.2"/>
    <n v="19238.73"/>
    <n v="393850.68"/>
    <n v="1132201.49"/>
    <n v="918968"/>
    <n v="5138816.1900000004"/>
    <n v="1129181.23"/>
  </r>
  <r>
    <x v="8"/>
    <n v="9"/>
    <n v="601"/>
    <s v="135000"/>
    <s v="Department of Health"/>
    <s v="No"/>
    <x v="119"/>
    <n v="492"/>
    <s v="Financial Assistance to Community Human Services Organizations"/>
    <x v="101"/>
    <s v="GF"/>
    <n v="40"/>
    <x v="3"/>
    <n v="0"/>
    <n v="0"/>
    <n v="0"/>
    <n v="0"/>
    <n v="0"/>
    <n v="0"/>
    <n v="4700000"/>
    <n v="0"/>
  </r>
  <r>
    <x v="8"/>
    <n v="9"/>
    <n v="601"/>
    <s v="135000"/>
    <s v="Department of Health"/>
    <s v="No"/>
    <x v="119"/>
    <n v="492"/>
    <s v="Financial Assistance to Community Human Services Organizations"/>
    <x v="101"/>
    <s v="GF"/>
    <n v="50"/>
    <x v="4"/>
    <n v="126.26"/>
    <n v="230156.2"/>
    <n v="19238.73"/>
    <n v="393850.68"/>
    <n v="1132201.49"/>
    <n v="918968"/>
    <n v="438816.19"/>
    <n v="1129181.23"/>
  </r>
  <r>
    <x v="8"/>
    <n v="9"/>
    <n v="601"/>
    <s v="135000"/>
    <s v="Department of Health"/>
    <s v="No"/>
    <x v="119"/>
    <n v="499"/>
    <s v="Administrative and Support Services"/>
    <x v="96"/>
    <s v="GF"/>
    <n v="10"/>
    <x v="0"/>
    <n v="17532242"/>
    <n v="20676758"/>
    <n v="18787655"/>
    <n v="18487764"/>
    <n v="25441266"/>
    <n v="25433929"/>
    <n v="25395772.32"/>
    <n v="29342175.52"/>
  </r>
  <r>
    <x v="8"/>
    <n v="9"/>
    <n v="601"/>
    <s v="135000"/>
    <s v="Department of Health"/>
    <s v="No"/>
    <x v="119"/>
    <n v="499"/>
    <s v="Administrative and Support Services"/>
    <x v="96"/>
    <s v="GF"/>
    <n v="20"/>
    <x v="1"/>
    <n v="17532242"/>
    <n v="20154920.609999999"/>
    <n v="18787655"/>
    <n v="18487649.199999999"/>
    <n v="25219717.34"/>
    <n v="25252863.23"/>
    <n v="24869798.879999999"/>
    <n v="29149948.539999999"/>
  </r>
  <r>
    <x v="8"/>
    <n v="9"/>
    <n v="601"/>
    <s v="135000"/>
    <s v="Department of Health"/>
    <s v="No"/>
    <x v="119"/>
    <n v="499"/>
    <s v="Administrative and Support Services"/>
    <x v="96"/>
    <s v="GF"/>
    <n v="30"/>
    <x v="2"/>
    <n v="0"/>
    <n v="521837.39"/>
    <n v="0"/>
    <n v="114.8"/>
    <n v="221548.66"/>
    <n v="181065.77"/>
    <n v="525973.43999999994"/>
    <n v="192226.98"/>
  </r>
  <r>
    <x v="8"/>
    <n v="9"/>
    <n v="601"/>
    <s v="135000"/>
    <s v="Department of Health"/>
    <s v="No"/>
    <x v="119"/>
    <n v="499"/>
    <s v="Administrative and Support Services"/>
    <x v="96"/>
    <s v="GF"/>
    <n v="40"/>
    <x v="3"/>
    <n v="0"/>
    <n v="0"/>
    <n v="0"/>
    <n v="0"/>
    <n v="0"/>
    <n v="0"/>
    <n v="0"/>
    <n v="0"/>
  </r>
  <r>
    <x v="8"/>
    <n v="9"/>
    <n v="601"/>
    <s v="135000"/>
    <s v="Department of Health"/>
    <s v="No"/>
    <x v="119"/>
    <n v="499"/>
    <s v="Administrative and Support Services"/>
    <x v="96"/>
    <s v="GF"/>
    <n v="50"/>
    <x v="4"/>
    <n v="0"/>
    <n v="521837.39"/>
    <n v="0"/>
    <n v="114.8"/>
    <n v="221548.66"/>
    <n v="181065.77"/>
    <n v="525973.43999999994"/>
    <n v="192226.98"/>
  </r>
  <r>
    <x v="8"/>
    <n v="9"/>
    <n v="601"/>
    <s v="135000"/>
    <s v="Department of Health"/>
    <s v="No"/>
    <x v="119"/>
    <n v="508"/>
    <s v="Drinking Water Improvement"/>
    <x v="102"/>
    <s v="GF"/>
    <n v="10"/>
    <x v="0"/>
    <n v="1448517"/>
    <n v="1650653"/>
    <n v="1731452"/>
    <n v="3027181"/>
    <n v="4595854"/>
    <n v="6748012"/>
    <n v="32471000"/>
    <n v="33969001"/>
  </r>
  <r>
    <x v="8"/>
    <n v="9"/>
    <n v="601"/>
    <s v="135000"/>
    <s v="Department of Health"/>
    <s v="No"/>
    <x v="119"/>
    <n v="508"/>
    <s v="Drinking Water Improvement"/>
    <x v="102"/>
    <s v="GF"/>
    <n v="20"/>
    <x v="1"/>
    <n v="1448517"/>
    <n v="1646132.61"/>
    <n v="1610452.41"/>
    <n v="2679638.19"/>
    <n v="3105845.73"/>
    <n v="6701999.8700000001"/>
    <n v="7469768.9900000002"/>
    <n v="8951696.3100000005"/>
  </r>
  <r>
    <x v="8"/>
    <n v="9"/>
    <n v="601"/>
    <s v="135000"/>
    <s v="Department of Health"/>
    <s v="No"/>
    <x v="119"/>
    <n v="508"/>
    <s v="Drinking Water Improvement"/>
    <x v="102"/>
    <s v="GF"/>
    <n v="30"/>
    <x v="2"/>
    <n v="0"/>
    <n v="4520.3900000000003"/>
    <n v="120999.59"/>
    <n v="347542.81"/>
    <n v="1490008.27"/>
    <n v="46012.13"/>
    <n v="25001231.010000002"/>
    <n v="25017304.690000001"/>
  </r>
  <r>
    <x v="8"/>
    <n v="9"/>
    <n v="601"/>
    <s v="135000"/>
    <s v="Department of Health"/>
    <s v="No"/>
    <x v="119"/>
    <n v="508"/>
    <s v="Drinking Water Improvement"/>
    <x v="102"/>
    <s v="GF"/>
    <n v="40"/>
    <x v="3"/>
    <n v="0"/>
    <n v="0"/>
    <n v="0"/>
    <n v="0"/>
    <n v="0"/>
    <n v="0"/>
    <n v="25000000"/>
    <n v="25000000"/>
  </r>
  <r>
    <x v="8"/>
    <n v="9"/>
    <n v="601"/>
    <s v="135000"/>
    <s v="Department of Health"/>
    <s v="No"/>
    <x v="119"/>
    <n v="508"/>
    <s v="Drinking Water Improvement"/>
    <x v="102"/>
    <s v="GF"/>
    <n v="50"/>
    <x v="4"/>
    <n v="0"/>
    <n v="4520.3900000000003"/>
    <n v="120999.59"/>
    <n v="347542.81"/>
    <n v="1490008.27"/>
    <n v="46012.13"/>
    <n v="1231.01"/>
    <n v="17304.690000001341"/>
  </r>
  <r>
    <x v="8"/>
    <n v="9"/>
    <n v="601"/>
    <s v="135000"/>
    <s v="Department of Health"/>
    <s v="No"/>
    <x v="119"/>
    <n v="565"/>
    <s v="Environmental Health Hazards Control"/>
    <x v="103"/>
    <s v="GF"/>
    <n v="10"/>
    <x v="0"/>
    <n v="5999159"/>
    <n v="5953848"/>
    <n v="5994106"/>
    <n v="6418945"/>
    <n v="8285607"/>
    <n v="8545875"/>
    <n v="8864388"/>
    <n v="9001388"/>
  </r>
  <r>
    <x v="8"/>
    <n v="9"/>
    <n v="601"/>
    <s v="135000"/>
    <s v="Department of Health"/>
    <s v="No"/>
    <x v="119"/>
    <n v="565"/>
    <s v="Environmental Health Hazards Control"/>
    <x v="103"/>
    <s v="GF"/>
    <n v="20"/>
    <x v="1"/>
    <n v="5999159"/>
    <n v="5952535.7800000003"/>
    <n v="5887810.3300000001"/>
    <n v="5847736.9900000002"/>
    <n v="7365467.1799999997"/>
    <n v="8213302.3200000003"/>
    <n v="8522107.7400000002"/>
    <n v="8921572.9700000007"/>
  </r>
  <r>
    <x v="8"/>
    <n v="9"/>
    <n v="601"/>
    <s v="135000"/>
    <s v="Department of Health"/>
    <s v="No"/>
    <x v="119"/>
    <n v="565"/>
    <s v="Environmental Health Hazards Control"/>
    <x v="103"/>
    <s v="GF"/>
    <n v="30"/>
    <x v="2"/>
    <n v="0"/>
    <n v="1312.22"/>
    <n v="106295.67"/>
    <n v="571208.01"/>
    <n v="920139.82"/>
    <n v="332572.68"/>
    <n v="342280.26"/>
    <n v="79815.03"/>
  </r>
  <r>
    <x v="8"/>
    <n v="9"/>
    <n v="601"/>
    <s v="135000"/>
    <s v="Department of Health"/>
    <s v="No"/>
    <x v="119"/>
    <n v="565"/>
    <s v="Environmental Health Hazards Control"/>
    <x v="103"/>
    <s v="GF"/>
    <n v="40"/>
    <x v="3"/>
    <n v="0"/>
    <n v="0"/>
    <n v="0"/>
    <n v="0"/>
    <n v="0"/>
    <n v="0"/>
    <n v="0"/>
    <n v="0"/>
  </r>
  <r>
    <x v="8"/>
    <n v="9"/>
    <n v="601"/>
    <s v="135000"/>
    <s v="Department of Health"/>
    <s v="No"/>
    <x v="119"/>
    <n v="565"/>
    <s v="Environmental Health Hazards Control"/>
    <x v="103"/>
    <s v="GF"/>
    <n v="50"/>
    <x v="4"/>
    <n v="0"/>
    <n v="1312.22"/>
    <n v="106295.67"/>
    <n v="571208.01"/>
    <n v="920139.82"/>
    <n v="332572.68"/>
    <n v="342280.26"/>
    <n v="79815.03"/>
  </r>
  <r>
    <x v="8"/>
    <n v="9"/>
    <n v="601"/>
    <s v="135000"/>
    <s v="Department of Health"/>
    <s v="No"/>
    <x v="119"/>
    <n v="775"/>
    <s v="Emergency Preparedness"/>
    <x v="104"/>
    <s v="GF"/>
    <n v="10"/>
    <x v="0"/>
    <n v="0"/>
    <n v="0"/>
    <n v="0"/>
    <n v="3300000"/>
    <n v="0"/>
    <n v="0"/>
    <n v="0"/>
    <m/>
  </r>
  <r>
    <x v="8"/>
    <n v="9"/>
    <n v="601"/>
    <s v="135000"/>
    <s v="Department of Health"/>
    <s v="No"/>
    <x v="119"/>
    <n v="775"/>
    <s v="Emergency Preparedness"/>
    <x v="104"/>
    <s v="GF"/>
    <n v="20"/>
    <x v="1"/>
    <n v="0"/>
    <n v="0"/>
    <n v="0"/>
    <n v="579098.81999999995"/>
    <n v="0"/>
    <n v="0"/>
    <n v="0"/>
    <m/>
  </r>
  <r>
    <x v="8"/>
    <n v="9"/>
    <n v="601"/>
    <s v="135000"/>
    <s v="Department of Health"/>
    <s v="No"/>
    <x v="119"/>
    <n v="775"/>
    <s v="Emergency Preparedness"/>
    <x v="104"/>
    <s v="GF"/>
    <n v="30"/>
    <x v="2"/>
    <n v="0"/>
    <n v="0"/>
    <n v="0"/>
    <n v="2720901.18"/>
    <n v="0"/>
    <n v="0"/>
    <n v="0"/>
    <m/>
  </r>
  <r>
    <x v="8"/>
    <n v="9"/>
    <n v="601"/>
    <s v="135000"/>
    <s v="Department of Health"/>
    <s v="No"/>
    <x v="119"/>
    <n v="775"/>
    <s v="Emergency Preparedness"/>
    <x v="104"/>
    <s v="GF"/>
    <n v="40"/>
    <x v="3"/>
    <n v="0"/>
    <n v="0"/>
    <n v="0"/>
    <n v="0"/>
    <n v="0"/>
    <n v="0"/>
    <n v="0"/>
    <m/>
  </r>
  <r>
    <x v="8"/>
    <n v="9"/>
    <n v="601"/>
    <s v="135000"/>
    <s v="Department of Health"/>
    <s v="No"/>
    <x v="119"/>
    <n v="775"/>
    <s v="Emergency Preparedness"/>
    <x v="104"/>
    <s v="GF"/>
    <n v="50"/>
    <x v="4"/>
    <n v="0"/>
    <n v="0"/>
    <n v="0"/>
    <n v="2720901.18"/>
    <n v="0"/>
    <n v="0"/>
    <n v="0"/>
    <m/>
  </r>
  <r>
    <x v="8"/>
    <n v="9"/>
    <n v="602"/>
    <s v="137000"/>
    <s v="Department of Medical Assistance Services"/>
    <s v="No"/>
    <x v="120"/>
    <n v="321"/>
    <s v="Pre-Trial, Trial, and Appellate Processes"/>
    <x v="22"/>
    <s v="GF"/>
    <n v="10"/>
    <x v="0"/>
    <n v="18239618"/>
    <n v="17991740"/>
    <n v="15287716"/>
    <n v="15654501"/>
    <n v="15654501"/>
    <n v="11755894"/>
    <n v="12824436"/>
    <n v="15678267"/>
  </r>
  <r>
    <x v="8"/>
    <n v="9"/>
    <n v="602"/>
    <s v="137000"/>
    <s v="Department of Medical Assistance Services"/>
    <s v="No"/>
    <x v="120"/>
    <n v="321"/>
    <s v="Pre-Trial, Trial, and Appellate Processes"/>
    <x v="22"/>
    <s v="GF"/>
    <n v="20"/>
    <x v="1"/>
    <n v="17749930.559999999"/>
    <n v="11832729.6"/>
    <n v="13880167.66"/>
    <n v="11058938.32"/>
    <n v="10762979.6"/>
    <n v="11251421.949999999"/>
    <n v="12732269.869999999"/>
    <n v="15238641.699999999"/>
  </r>
  <r>
    <x v="8"/>
    <n v="9"/>
    <n v="602"/>
    <s v="137000"/>
    <s v="Department of Medical Assistance Services"/>
    <s v="No"/>
    <x v="120"/>
    <n v="321"/>
    <s v="Pre-Trial, Trial, and Appellate Processes"/>
    <x v="22"/>
    <s v="GF"/>
    <n v="30"/>
    <x v="2"/>
    <n v="489687.44"/>
    <n v="6159010.4000000004"/>
    <n v="1407548.34"/>
    <n v="4595562.68"/>
    <n v="4891521.4000000004"/>
    <n v="504472.05"/>
    <n v="92166.13"/>
    <n v="439625.3"/>
  </r>
  <r>
    <x v="8"/>
    <n v="9"/>
    <n v="602"/>
    <s v="137000"/>
    <s v="Department of Medical Assistance Services"/>
    <s v="No"/>
    <x v="120"/>
    <n v="321"/>
    <s v="Pre-Trial, Trial, and Appellate Processes"/>
    <x v="22"/>
    <s v="GF"/>
    <n v="40"/>
    <x v="3"/>
    <n v="0"/>
    <n v="0"/>
    <n v="0"/>
    <n v="0"/>
    <n v="0"/>
    <n v="0"/>
    <n v="0"/>
    <n v="0"/>
  </r>
  <r>
    <x v="8"/>
    <n v="9"/>
    <n v="602"/>
    <s v="137000"/>
    <s v="Department of Medical Assistance Services"/>
    <s v="No"/>
    <x v="120"/>
    <n v="321"/>
    <s v="Pre-Trial, Trial, and Appellate Processes"/>
    <x v="22"/>
    <s v="GF"/>
    <n v="50"/>
    <x v="4"/>
    <n v="489687.44"/>
    <n v="6159010.4000000004"/>
    <n v="1407548.34"/>
    <n v="4595562.68"/>
    <n v="4891521.4000000004"/>
    <n v="504472.05"/>
    <n v="92166.13"/>
    <n v="439625.3"/>
  </r>
  <r>
    <x v="8"/>
    <n v="9"/>
    <n v="602"/>
    <s v="137000"/>
    <s v="Department of Medical Assistance Services"/>
    <s v="No"/>
    <x v="120"/>
    <n v="446"/>
    <s v="Children's Health Insurance Program Delivery"/>
    <x v="105"/>
    <s v="GF"/>
    <n v="10"/>
    <x v="0"/>
    <n v="11387749"/>
    <n v="33417135"/>
    <n v="48582983"/>
    <n v="69162009"/>
    <n v="87215998"/>
    <n v="105229318"/>
    <n v="136850003"/>
    <n v="173616577"/>
  </r>
  <r>
    <x v="8"/>
    <n v="9"/>
    <n v="602"/>
    <s v="137000"/>
    <s v="Department of Medical Assistance Services"/>
    <s v="No"/>
    <x v="120"/>
    <n v="446"/>
    <s v="Children's Health Insurance Program Delivery"/>
    <x v="105"/>
    <s v="GF"/>
    <n v="20"/>
    <x v="1"/>
    <n v="9879198.5600000005"/>
    <n v="26233021.66"/>
    <n v="47871374.039999999"/>
    <n v="66549988.25"/>
    <n v="85517411.590000004"/>
    <n v="105146614.40000001"/>
    <n v="136268478.59"/>
    <n v="166053893.75"/>
  </r>
  <r>
    <x v="8"/>
    <n v="9"/>
    <n v="602"/>
    <s v="137000"/>
    <s v="Department of Medical Assistance Services"/>
    <s v="No"/>
    <x v="120"/>
    <n v="446"/>
    <s v="Children's Health Insurance Program Delivery"/>
    <x v="105"/>
    <s v="GF"/>
    <n v="30"/>
    <x v="2"/>
    <n v="1508550.44"/>
    <n v="7184113.3399999999"/>
    <n v="711608.96"/>
    <n v="2612020.75"/>
    <n v="1698586.41"/>
    <n v="82703.600000000006"/>
    <n v="581524.41"/>
    <n v="7562683.25"/>
  </r>
  <r>
    <x v="8"/>
    <n v="9"/>
    <n v="602"/>
    <s v="137000"/>
    <s v="Department of Medical Assistance Services"/>
    <s v="No"/>
    <x v="120"/>
    <n v="446"/>
    <s v="Children's Health Insurance Program Delivery"/>
    <x v="105"/>
    <s v="GF"/>
    <n v="40"/>
    <x v="3"/>
    <n v="0"/>
    <n v="0"/>
    <n v="0"/>
    <n v="0"/>
    <n v="0"/>
    <n v="0"/>
    <n v="0"/>
    <n v="0"/>
  </r>
  <r>
    <x v="8"/>
    <n v="9"/>
    <n v="602"/>
    <s v="137000"/>
    <s v="Department of Medical Assistance Services"/>
    <s v="No"/>
    <x v="120"/>
    <n v="446"/>
    <s v="Children's Health Insurance Program Delivery"/>
    <x v="105"/>
    <s v="GF"/>
    <n v="50"/>
    <x v="4"/>
    <n v="1508550.44"/>
    <n v="7184113.3399999999"/>
    <n v="711608.96"/>
    <n v="2612020.75"/>
    <n v="1698586.41"/>
    <n v="82703.600000000006"/>
    <n v="581524.41"/>
    <n v="7562683.25"/>
  </r>
  <r>
    <x v="8"/>
    <n v="9"/>
    <n v="602"/>
    <s v="137000"/>
    <s v="Department of Medical Assistance Services"/>
    <s v="No"/>
    <x v="120"/>
    <n v="456"/>
    <s v="Medicaid Program Services"/>
    <x v="106"/>
    <s v="GF"/>
    <n v="10"/>
    <x v="0"/>
    <n v="4917625516"/>
    <n v="4766399364"/>
    <n v="4380976280.9099998"/>
    <n v="4440934227.8599997"/>
    <n v="5764873492"/>
    <n v="5432985030"/>
    <n v="6912437726.0699997"/>
    <n v="7675596716.75"/>
  </r>
  <r>
    <x v="8"/>
    <n v="9"/>
    <n v="602"/>
    <s v="137000"/>
    <s v="Department of Medical Assistance Services"/>
    <s v="No"/>
    <x v="120"/>
    <n v="456"/>
    <s v="Medicaid Program Services"/>
    <x v="106"/>
    <s v="GF"/>
    <n v="20"/>
    <x v="1"/>
    <n v="4880729395.7200003"/>
    <n v="4409800294"/>
    <n v="4318620205.8900003"/>
    <n v="4377084932.4700003"/>
    <n v="5636027660.6400003"/>
    <n v="5410251225.4499998"/>
    <n v="6885920780.4499998"/>
    <n v="7575128939.8299999"/>
  </r>
  <r>
    <x v="8"/>
    <n v="9"/>
    <n v="602"/>
    <s v="137000"/>
    <s v="Department of Medical Assistance Services"/>
    <s v="No"/>
    <x v="120"/>
    <n v="456"/>
    <s v="Medicaid Program Services"/>
    <x v="106"/>
    <s v="GF"/>
    <n v="30"/>
    <x v="2"/>
    <n v="36896120.280000001"/>
    <n v="356599069.68000001"/>
    <n v="62356075.020000003"/>
    <n v="63849295.390000001"/>
    <n v="128845831.36"/>
    <n v="22733804.550000001"/>
    <n v="26516945.620000001"/>
    <n v="100467776.92"/>
  </r>
  <r>
    <x v="8"/>
    <n v="9"/>
    <n v="602"/>
    <s v="137000"/>
    <s v="Department of Medical Assistance Services"/>
    <s v="No"/>
    <x v="120"/>
    <n v="456"/>
    <s v="Medicaid Program Services"/>
    <x v="106"/>
    <s v="GF"/>
    <n v="40"/>
    <x v="3"/>
    <n v="0"/>
    <n v="0"/>
    <n v="0"/>
    <n v="0"/>
    <n v="0"/>
    <n v="0"/>
    <n v="0"/>
    <n v="0"/>
  </r>
  <r>
    <x v="8"/>
    <n v="9"/>
    <n v="602"/>
    <s v="137000"/>
    <s v="Department of Medical Assistance Services"/>
    <s v="No"/>
    <x v="120"/>
    <n v="456"/>
    <s v="Medicaid Program Services"/>
    <x v="106"/>
    <s v="GF"/>
    <n v="50"/>
    <x v="4"/>
    <n v="36896120.280000001"/>
    <n v="356599069.68000001"/>
    <n v="62356075.020000003"/>
    <n v="63849295.390000001"/>
    <n v="128845831.36"/>
    <n v="22733804.550000001"/>
    <n v="26516945.620000001"/>
    <n v="100467776.92"/>
  </r>
  <r>
    <x v="8"/>
    <n v="9"/>
    <n v="602"/>
    <s v="137000"/>
    <s v="Department of Medical Assistance Services"/>
    <s v="No"/>
    <x v="120"/>
    <n v="464"/>
    <s v="Medical Assistance Services (Non-Medicaid)"/>
    <x v="107"/>
    <s v="GF"/>
    <n v="10"/>
    <x v="0"/>
    <n v="556702"/>
    <n v="556702"/>
    <n v="556702"/>
    <n v="556702"/>
    <n v="556702"/>
    <n v="556702"/>
    <n v="781702"/>
    <n v="556702"/>
  </r>
  <r>
    <x v="8"/>
    <n v="9"/>
    <n v="602"/>
    <s v="137000"/>
    <s v="Department of Medical Assistance Services"/>
    <s v="No"/>
    <x v="120"/>
    <n v="464"/>
    <s v="Medical Assistance Services (Non-Medicaid)"/>
    <x v="107"/>
    <s v="GF"/>
    <n v="20"/>
    <x v="1"/>
    <n v="207881.89"/>
    <n v="194165.26"/>
    <n v="157400.68"/>
    <n v="125353.14"/>
    <n v="102984.51"/>
    <n v="78889.47"/>
    <n v="64226.87"/>
    <n v="80538.880000000005"/>
  </r>
  <r>
    <x v="8"/>
    <n v="9"/>
    <n v="602"/>
    <s v="137000"/>
    <s v="Department of Medical Assistance Services"/>
    <s v="No"/>
    <x v="120"/>
    <n v="464"/>
    <s v="Medical Assistance Services (Non-Medicaid)"/>
    <x v="107"/>
    <s v="GF"/>
    <n v="30"/>
    <x v="2"/>
    <n v="348820.11"/>
    <n v="362536.74"/>
    <n v="399301.32"/>
    <n v="431348.86"/>
    <n v="453717.49"/>
    <n v="477812.53"/>
    <n v="717475.13"/>
    <n v="476163.12"/>
  </r>
  <r>
    <x v="8"/>
    <n v="9"/>
    <n v="602"/>
    <s v="137000"/>
    <s v="Department of Medical Assistance Services"/>
    <s v="No"/>
    <x v="120"/>
    <n v="464"/>
    <s v="Medical Assistance Services (Non-Medicaid)"/>
    <x v="107"/>
    <s v="GF"/>
    <n v="40"/>
    <x v="3"/>
    <n v="0"/>
    <n v="0"/>
    <n v="0"/>
    <n v="0"/>
    <n v="0"/>
    <n v="0"/>
    <n v="225000"/>
    <n v="0"/>
  </r>
  <r>
    <x v="8"/>
    <n v="9"/>
    <n v="602"/>
    <s v="137000"/>
    <s v="Department of Medical Assistance Services"/>
    <s v="No"/>
    <x v="120"/>
    <n v="464"/>
    <s v="Medical Assistance Services (Non-Medicaid)"/>
    <x v="107"/>
    <s v="GF"/>
    <n v="50"/>
    <x v="4"/>
    <n v="348820.11"/>
    <n v="362536.74"/>
    <n v="399301.32"/>
    <n v="431348.86"/>
    <n v="453717.49"/>
    <n v="477812.53"/>
    <n v="492475.13"/>
    <n v="476163.12"/>
  </r>
  <r>
    <x v="8"/>
    <n v="9"/>
    <n v="602"/>
    <s v="137000"/>
    <s v="Department of Medical Assistance Services"/>
    <s v="No"/>
    <x v="120"/>
    <n v="466"/>
    <s v="Medical Assistance Services for Low Income Children"/>
    <x v="108"/>
    <s v="GF"/>
    <n v="10"/>
    <x v="0"/>
    <n v="21827581"/>
    <n v="40407173"/>
    <n v="59242911"/>
    <n v="68714391"/>
    <n v="91645119"/>
    <n v="87425005"/>
    <n v="105633632"/>
    <n v="113581244"/>
  </r>
  <r>
    <x v="8"/>
    <n v="9"/>
    <n v="602"/>
    <s v="137000"/>
    <s v="Department of Medical Assistance Services"/>
    <s v="No"/>
    <x v="120"/>
    <n v="466"/>
    <s v="Medical Assistance Services for Low Income Children"/>
    <x v="108"/>
    <s v="GF"/>
    <n v="20"/>
    <x v="1"/>
    <n v="21758919.469999999"/>
    <n v="36077668.909999996"/>
    <n v="54615312.18"/>
    <n v="68255551.939999998"/>
    <n v="87006142.129999995"/>
    <n v="85904438.859999999"/>
    <n v="103866262.2"/>
    <n v="108602930.47"/>
  </r>
  <r>
    <x v="8"/>
    <n v="9"/>
    <n v="602"/>
    <s v="137000"/>
    <s v="Department of Medical Assistance Services"/>
    <s v="No"/>
    <x v="120"/>
    <n v="466"/>
    <s v="Medical Assistance Services for Low Income Children"/>
    <x v="108"/>
    <s v="GF"/>
    <n v="30"/>
    <x v="2"/>
    <n v="68661.53"/>
    <n v="4329504.09"/>
    <n v="4627598.82"/>
    <n v="458839.06"/>
    <n v="4638976.87"/>
    <n v="1520566.14"/>
    <n v="1767369.8"/>
    <n v="4978313.53"/>
  </r>
  <r>
    <x v="8"/>
    <n v="9"/>
    <n v="602"/>
    <s v="137000"/>
    <s v="Department of Medical Assistance Services"/>
    <s v="No"/>
    <x v="120"/>
    <n v="466"/>
    <s v="Medical Assistance Services for Low Income Children"/>
    <x v="108"/>
    <s v="GF"/>
    <n v="40"/>
    <x v="3"/>
    <n v="0"/>
    <n v="0"/>
    <n v="0"/>
    <n v="0"/>
    <n v="0"/>
    <n v="0"/>
    <n v="0"/>
    <n v="0"/>
  </r>
  <r>
    <x v="8"/>
    <n v="9"/>
    <n v="602"/>
    <s v="137000"/>
    <s v="Department of Medical Assistance Services"/>
    <s v="No"/>
    <x v="120"/>
    <n v="466"/>
    <s v="Medical Assistance Services for Low Income Children"/>
    <x v="108"/>
    <s v="GF"/>
    <n v="50"/>
    <x v="4"/>
    <n v="68661.53"/>
    <n v="4329504.09"/>
    <n v="4627598.82"/>
    <n v="458839.06"/>
    <n v="4638976.87"/>
    <n v="1520566.14"/>
    <n v="1767369.8"/>
    <n v="4978313.53"/>
  </r>
  <r>
    <x v="8"/>
    <n v="9"/>
    <n v="602"/>
    <s v="137000"/>
    <s v="Department of Medical Assistance Services"/>
    <s v="No"/>
    <x v="120"/>
    <n v="496"/>
    <s v="Medical Assistance Management Services (Forecasted)"/>
    <x v="109"/>
    <s v="GF"/>
    <n v="10"/>
    <x v="0"/>
    <n v="17324168"/>
    <n v="14377806"/>
    <n v="14377806"/>
    <n v="14392754"/>
    <n v="14392754"/>
    <n v="14392754"/>
    <n v="14392754"/>
    <n v="14709915"/>
  </r>
  <r>
    <x v="8"/>
    <n v="9"/>
    <n v="602"/>
    <s v="137000"/>
    <s v="Department of Medical Assistance Services"/>
    <s v="No"/>
    <x v="120"/>
    <n v="496"/>
    <s v="Medical Assistance Management Services (Forecasted)"/>
    <x v="109"/>
    <s v="GF"/>
    <n v="20"/>
    <x v="1"/>
    <n v="14376705.52"/>
    <n v="9149608.8200000003"/>
    <n v="13187867.609999999"/>
    <n v="13521947.92"/>
    <n v="13276826.640000001"/>
    <n v="14280064.66"/>
    <n v="13098839.609999999"/>
    <n v="14423938.140000001"/>
  </r>
  <r>
    <x v="8"/>
    <n v="9"/>
    <n v="602"/>
    <s v="137000"/>
    <s v="Department of Medical Assistance Services"/>
    <s v="No"/>
    <x v="120"/>
    <n v="496"/>
    <s v="Medical Assistance Management Services (Forecasted)"/>
    <x v="109"/>
    <s v="GF"/>
    <n v="30"/>
    <x v="2"/>
    <n v="2947462.48"/>
    <n v="5228197.18"/>
    <n v="1189938.3899999999"/>
    <n v="870806.08"/>
    <n v="1115927.3600000001"/>
    <n v="112689.34"/>
    <n v="1293914.3899999999"/>
    <n v="285976.86"/>
  </r>
  <r>
    <x v="8"/>
    <n v="9"/>
    <n v="602"/>
    <s v="137000"/>
    <s v="Department of Medical Assistance Services"/>
    <s v="No"/>
    <x v="120"/>
    <n v="496"/>
    <s v="Medical Assistance Management Services (Forecasted)"/>
    <x v="109"/>
    <s v="GF"/>
    <n v="40"/>
    <x v="3"/>
    <n v="0"/>
    <n v="0"/>
    <n v="0"/>
    <n v="0"/>
    <n v="0"/>
    <n v="0"/>
    <n v="0"/>
    <n v="0"/>
  </r>
  <r>
    <x v="8"/>
    <n v="9"/>
    <n v="602"/>
    <s v="137000"/>
    <s v="Department of Medical Assistance Services"/>
    <s v="No"/>
    <x v="120"/>
    <n v="496"/>
    <s v="Medical Assistance Management Services (Forecasted)"/>
    <x v="109"/>
    <s v="GF"/>
    <n v="50"/>
    <x v="4"/>
    <n v="2947462.48"/>
    <n v="5228197.18"/>
    <n v="1189938.3899999999"/>
    <n v="870806.08"/>
    <n v="1115927.3600000001"/>
    <n v="112689.34"/>
    <n v="1293914.3899999999"/>
    <n v="285976.86"/>
  </r>
  <r>
    <x v="8"/>
    <n v="9"/>
    <n v="602"/>
    <s v="137000"/>
    <s v="Department of Medical Assistance Services"/>
    <s v="No"/>
    <x v="120"/>
    <n v="499"/>
    <s v="Administrative and Support Services"/>
    <x v="96"/>
    <s v="GF"/>
    <n v="10"/>
    <x v="0"/>
    <n v="102264424"/>
    <n v="66094812"/>
    <n v="64126618"/>
    <n v="72786941"/>
    <n v="75212931"/>
    <n v="75329538"/>
    <n v="83061274.810000002"/>
    <n v="93641517"/>
  </r>
  <r>
    <x v="8"/>
    <n v="9"/>
    <n v="602"/>
    <s v="137000"/>
    <s v="Department of Medical Assistance Services"/>
    <s v="No"/>
    <x v="120"/>
    <n v="499"/>
    <s v="Administrative and Support Services"/>
    <x v="96"/>
    <s v="GF"/>
    <n v="20"/>
    <x v="1"/>
    <n v="98848079.310000002"/>
    <n v="62061979.82"/>
    <n v="64086520.399999999"/>
    <n v="72076916.439999998"/>
    <n v="73466160.140000001"/>
    <n v="75293254.950000003"/>
    <n v="78551565.680000007"/>
    <n v="87614739.489999995"/>
  </r>
  <r>
    <x v="8"/>
    <n v="9"/>
    <n v="602"/>
    <s v="137000"/>
    <s v="Department of Medical Assistance Services"/>
    <s v="No"/>
    <x v="120"/>
    <n v="499"/>
    <s v="Administrative and Support Services"/>
    <x v="96"/>
    <s v="GF"/>
    <n v="30"/>
    <x v="2"/>
    <n v="3416344.69"/>
    <n v="4032832.18"/>
    <n v="40097.599999999999"/>
    <n v="710024.56"/>
    <n v="1746770.86"/>
    <n v="36283.050000000003"/>
    <n v="4509709.13"/>
    <n v="6026777.5099999998"/>
  </r>
  <r>
    <x v="8"/>
    <n v="9"/>
    <n v="602"/>
    <s v="137000"/>
    <s v="Department of Medical Assistance Services"/>
    <s v="No"/>
    <x v="120"/>
    <n v="499"/>
    <s v="Administrative and Support Services"/>
    <x v="96"/>
    <s v="GF"/>
    <n v="40"/>
    <x v="3"/>
    <n v="0"/>
    <n v="0"/>
    <n v="0"/>
    <n v="0"/>
    <n v="0"/>
    <n v="0"/>
    <n v="2955461"/>
    <n v="0"/>
  </r>
  <r>
    <x v="8"/>
    <n v="9"/>
    <n v="602"/>
    <s v="137000"/>
    <s v="Department of Medical Assistance Services"/>
    <s v="No"/>
    <x v="120"/>
    <n v="499"/>
    <s v="Administrative and Support Services"/>
    <x v="96"/>
    <s v="GF"/>
    <n v="50"/>
    <x v="4"/>
    <n v="3416344.69"/>
    <n v="4032832.18"/>
    <n v="40097.599999999999"/>
    <n v="710024.56"/>
    <n v="1746770.86"/>
    <n v="36283.050000000003"/>
    <n v="1554248.13"/>
    <n v="6026777.5099999998"/>
  </r>
  <r>
    <x v="8"/>
    <n v="9"/>
    <n v="720"/>
    <s v="138000"/>
    <s v="Department of Behavioral Health and Developmental Services"/>
    <s v="No"/>
    <x v="121"/>
    <n v="444"/>
    <s v="Central Office Managed Community and Individual Health Services"/>
    <x v="110"/>
    <s v="GF"/>
    <n v="10"/>
    <x v="0"/>
    <n v="13013679"/>
    <n v="21055993"/>
    <n v="42615126"/>
    <n v="67907094.609999999"/>
    <n v="82352776"/>
    <n v="163117192"/>
    <n v="254234939"/>
    <n v="215957302"/>
  </r>
  <r>
    <x v="8"/>
    <n v="9"/>
    <n v="720"/>
    <s v="138000"/>
    <s v="Department of Behavioral Health and Developmental Services"/>
    <s v="No"/>
    <x v="121"/>
    <n v="444"/>
    <s v="Central Office Managed Community and Individual Health Services"/>
    <x v="110"/>
    <s v="GF"/>
    <n v="20"/>
    <x v="1"/>
    <n v="11113074.810000001"/>
    <n v="14429752.09"/>
    <n v="34450260.219999999"/>
    <n v="54759866.619999997"/>
    <n v="53800071.299999997"/>
    <n v="82133388.280000001"/>
    <n v="126344225.23999999"/>
    <n v="139865631.09999999"/>
  </r>
  <r>
    <x v="8"/>
    <n v="9"/>
    <n v="720"/>
    <s v="138000"/>
    <s v="Department of Behavioral Health and Developmental Services"/>
    <s v="No"/>
    <x v="121"/>
    <n v="444"/>
    <s v="Central Office Managed Community and Individual Health Services"/>
    <x v="110"/>
    <s v="GF"/>
    <n v="30"/>
    <x v="2"/>
    <n v="1900604.19"/>
    <n v="6626240.9100000001"/>
    <n v="8164865.7800000003"/>
    <n v="13147227.99"/>
    <n v="28552704.699999999"/>
    <n v="80983803.719999999"/>
    <n v="127890713.76000001"/>
    <n v="76091670.900000006"/>
  </r>
  <r>
    <x v="8"/>
    <n v="9"/>
    <n v="720"/>
    <s v="138000"/>
    <s v="Department of Behavioral Health and Developmental Services"/>
    <s v="No"/>
    <x v="121"/>
    <n v="444"/>
    <s v="Central Office Managed Community and Individual Health Services"/>
    <x v="110"/>
    <s v="GF"/>
    <n v="40"/>
    <x v="3"/>
    <n v="0"/>
    <n v="0"/>
    <n v="3750000"/>
    <n v="0"/>
    <n v="0"/>
    <n v="52881100"/>
    <n v="84633370"/>
    <n v="53494743.710000001"/>
  </r>
  <r>
    <x v="8"/>
    <n v="9"/>
    <n v="720"/>
    <s v="138000"/>
    <s v="Department of Behavioral Health and Developmental Services"/>
    <s v="No"/>
    <x v="121"/>
    <n v="444"/>
    <s v="Central Office Managed Community and Individual Health Services"/>
    <x v="110"/>
    <s v="GF"/>
    <n v="50"/>
    <x v="4"/>
    <n v="1900604.19"/>
    <n v="6626240.9100000001"/>
    <n v="4414865.78"/>
    <n v="13147227.99"/>
    <n v="28552704.699999999"/>
    <n v="28102703.719999999"/>
    <n v="43257343.759999998"/>
    <n v="22596927.190000005"/>
  </r>
  <r>
    <x v="8"/>
    <n v="9"/>
    <n v="720"/>
    <s v="138000"/>
    <s v="Department of Behavioral Health and Developmental Services"/>
    <s v="No"/>
    <x v="121"/>
    <n v="499"/>
    <s v="Administrative and Support Services"/>
    <x v="96"/>
    <s v="GF"/>
    <n v="10"/>
    <x v="0"/>
    <n v="61584688"/>
    <n v="65283630"/>
    <n v="64512620"/>
    <n v="75133258.719999999"/>
    <n v="89116129"/>
    <n v="107400346"/>
    <n v="129212367"/>
    <n v="124790841.22"/>
  </r>
  <r>
    <x v="8"/>
    <n v="9"/>
    <n v="720"/>
    <s v="138000"/>
    <s v="Department of Behavioral Health and Developmental Services"/>
    <s v="No"/>
    <x v="121"/>
    <n v="499"/>
    <s v="Administrative and Support Services"/>
    <x v="96"/>
    <s v="GF"/>
    <n v="20"/>
    <x v="1"/>
    <n v="57990766.420000002"/>
    <n v="61252717.07"/>
    <n v="59885275.280000001"/>
    <n v="62646943.770000003"/>
    <n v="75308019.450000003"/>
    <n v="86635450.760000005"/>
    <n v="93937038.810000002"/>
    <n v="104687377.52"/>
  </r>
  <r>
    <x v="8"/>
    <n v="9"/>
    <n v="720"/>
    <s v="138000"/>
    <s v="Department of Behavioral Health and Developmental Services"/>
    <s v="No"/>
    <x v="121"/>
    <n v="499"/>
    <s v="Administrative and Support Services"/>
    <x v="96"/>
    <s v="GF"/>
    <n v="30"/>
    <x v="2"/>
    <n v="3593921.58"/>
    <n v="4030912.93"/>
    <n v="4627344.72"/>
    <n v="12486314.949999999"/>
    <n v="13808109.550000001"/>
    <n v="20764895.239999998"/>
    <n v="35275328.189999998"/>
    <n v="20103463.699999999"/>
  </r>
  <r>
    <x v="8"/>
    <n v="9"/>
    <n v="720"/>
    <s v="138000"/>
    <s v="Department of Behavioral Health and Developmental Services"/>
    <s v="No"/>
    <x v="121"/>
    <n v="499"/>
    <s v="Administrative and Support Services"/>
    <x v="96"/>
    <s v="GF"/>
    <n v="40"/>
    <x v="3"/>
    <n v="0"/>
    <n v="75000"/>
    <n v="50500"/>
    <n v="125000"/>
    <n v="125000"/>
    <n v="150000"/>
    <n v="275000"/>
    <n v="350000"/>
  </r>
  <r>
    <x v="8"/>
    <n v="9"/>
    <n v="720"/>
    <s v="138000"/>
    <s v="Department of Behavioral Health and Developmental Services"/>
    <s v="No"/>
    <x v="121"/>
    <n v="499"/>
    <s v="Administrative and Support Services"/>
    <x v="96"/>
    <s v="GF"/>
    <n v="50"/>
    <x v="4"/>
    <n v="3593921.58"/>
    <n v="3955912.93"/>
    <n v="4576844.72"/>
    <n v="12361314.949999999"/>
    <n v="13683109.550000001"/>
    <n v="20614895.239999998"/>
    <n v="35000328.189999998"/>
    <n v="19753463.699999999"/>
  </r>
  <r>
    <x v="8"/>
    <n v="9"/>
    <n v="720"/>
    <s v="138000"/>
    <s v="Department of Behavioral Health and Developmental Services"/>
    <s v="No"/>
    <x v="121"/>
    <n v="561"/>
    <s v="Regulation of Public Facilities and Services"/>
    <x v="111"/>
    <s v="GF"/>
    <n v="10"/>
    <x v="0"/>
    <n v="3977895"/>
    <n v="4598497"/>
    <n v="7765180"/>
    <n v="6442376.7599999998"/>
    <n v="7420610"/>
    <n v="7420610"/>
    <n v="8345639"/>
    <n v="9142137"/>
  </r>
  <r>
    <x v="8"/>
    <n v="9"/>
    <n v="720"/>
    <s v="138000"/>
    <s v="Department of Behavioral Health and Developmental Services"/>
    <s v="No"/>
    <x v="121"/>
    <n v="561"/>
    <s v="Regulation of Public Facilities and Services"/>
    <x v="111"/>
    <s v="GF"/>
    <n v="20"/>
    <x v="1"/>
    <n v="3967721.57"/>
    <n v="4598497"/>
    <n v="7560312.2400000002"/>
    <n v="5628477.1200000001"/>
    <n v="6689958.0899999999"/>
    <n v="6924778.6699999999"/>
    <n v="7350750.0899999999"/>
    <n v="8311837.96"/>
  </r>
  <r>
    <x v="8"/>
    <n v="9"/>
    <n v="720"/>
    <s v="138000"/>
    <s v="Department of Behavioral Health and Developmental Services"/>
    <s v="No"/>
    <x v="121"/>
    <n v="561"/>
    <s v="Regulation of Public Facilities and Services"/>
    <x v="111"/>
    <s v="GF"/>
    <n v="30"/>
    <x v="2"/>
    <n v="10173.43"/>
    <n v="0"/>
    <n v="204867.76"/>
    <n v="813899.64"/>
    <n v="730651.91"/>
    <n v="495831.33"/>
    <n v="994888.91"/>
    <n v="830299.04"/>
  </r>
  <r>
    <x v="8"/>
    <n v="9"/>
    <n v="720"/>
    <s v="138000"/>
    <s v="Department of Behavioral Health and Developmental Services"/>
    <s v="No"/>
    <x v="121"/>
    <n v="561"/>
    <s v="Regulation of Public Facilities and Services"/>
    <x v="111"/>
    <s v="GF"/>
    <n v="40"/>
    <x v="3"/>
    <n v="0"/>
    <n v="0"/>
    <n v="0"/>
    <n v="0"/>
    <n v="0"/>
    <n v="0"/>
    <n v="0"/>
    <n v="0"/>
  </r>
  <r>
    <x v="8"/>
    <n v="9"/>
    <n v="720"/>
    <s v="138000"/>
    <s v="Department of Behavioral Health and Developmental Services"/>
    <s v="No"/>
    <x v="121"/>
    <n v="561"/>
    <s v="Regulation of Public Facilities and Services"/>
    <x v="111"/>
    <s v="GF"/>
    <n v="50"/>
    <x v="4"/>
    <n v="10173.43"/>
    <n v="0"/>
    <n v="204867.76"/>
    <n v="813899.64"/>
    <n v="730651.91"/>
    <n v="495831.33"/>
    <n v="994888.91"/>
    <n v="830299.04"/>
  </r>
  <r>
    <x v="8"/>
    <n v="9"/>
    <n v="790"/>
    <s v="139000"/>
    <s v="Grants to Localities"/>
    <s v="No"/>
    <x v="122"/>
    <n v="445"/>
    <s v="Financial Assistance for Health Services"/>
    <x v="112"/>
    <s v="GF"/>
    <n v="10"/>
    <x v="0"/>
    <n v="371821133"/>
    <n v="415483748"/>
    <n v="420536729"/>
    <n v="480051931"/>
    <n v="507561676"/>
    <n v="629891728"/>
    <n v="688800736"/>
    <n v="720031724"/>
  </r>
  <r>
    <x v="8"/>
    <n v="9"/>
    <n v="790"/>
    <s v="139000"/>
    <s v="Grants to Localities"/>
    <s v="No"/>
    <x v="122"/>
    <n v="445"/>
    <s v="Financial Assistance for Health Services"/>
    <x v="112"/>
    <s v="GF"/>
    <n v="20"/>
    <x v="1"/>
    <n v="370607836"/>
    <n v="413382091.10000002"/>
    <n v="415611890.58999997"/>
    <n v="475317592.79000002"/>
    <n v="505012673.38999999"/>
    <n v="620666904.63"/>
    <n v="685543682.84000003"/>
    <n v="700201754.62"/>
  </r>
  <r>
    <x v="8"/>
    <n v="9"/>
    <n v="790"/>
    <s v="139000"/>
    <s v="Grants to Localities"/>
    <s v="No"/>
    <x v="122"/>
    <n v="445"/>
    <s v="Financial Assistance for Health Services"/>
    <x v="112"/>
    <s v="GF"/>
    <n v="30"/>
    <x v="2"/>
    <n v="1213297"/>
    <n v="2101656.9"/>
    <n v="4924838.41"/>
    <n v="4734338.21"/>
    <n v="2549002.61"/>
    <n v="9224823.3699999992"/>
    <n v="3257053.16"/>
    <n v="19829969.379999999"/>
  </r>
  <r>
    <x v="8"/>
    <n v="9"/>
    <n v="790"/>
    <s v="139000"/>
    <s v="Grants to Localities"/>
    <s v="No"/>
    <x v="122"/>
    <n v="445"/>
    <s v="Financial Assistance for Health Services"/>
    <x v="112"/>
    <s v="GF"/>
    <n v="40"/>
    <x v="3"/>
    <n v="550000"/>
    <n v="550000"/>
    <n v="1100000"/>
    <n v="550000"/>
    <n v="1100000"/>
    <n v="275000"/>
    <n v="0"/>
    <n v="275000"/>
  </r>
  <r>
    <x v="8"/>
    <n v="9"/>
    <n v="790"/>
    <s v="139000"/>
    <s v="Grants to Localities"/>
    <s v="No"/>
    <x v="122"/>
    <n v="445"/>
    <s v="Financial Assistance for Health Services"/>
    <x v="112"/>
    <s v="GF"/>
    <n v="50"/>
    <x v="4"/>
    <n v="663297"/>
    <n v="1551656.9"/>
    <n v="3824838.41"/>
    <n v="4184338.21"/>
    <n v="1449002.61"/>
    <n v="8949823.3699999992"/>
    <n v="3257053.16"/>
    <n v="19554969.379999999"/>
  </r>
  <r>
    <x v="8"/>
    <n v="9"/>
    <n v="792"/>
    <s v="140000"/>
    <s v="Mental Health Treatment Centers"/>
    <s v="No"/>
    <x v="123"/>
    <n v="197"/>
    <s v="Instruction"/>
    <x v="75"/>
    <s v="GF"/>
    <n v="10"/>
    <x v="0"/>
    <n v="34569"/>
    <n v="34569"/>
    <n v="34569"/>
    <n v="69138"/>
    <n v="102236"/>
    <n v="34569"/>
    <n v="34569"/>
    <n v="4569"/>
  </r>
  <r>
    <x v="8"/>
    <n v="9"/>
    <n v="792"/>
    <s v="140000"/>
    <s v="Mental Health Treatment Centers"/>
    <s v="No"/>
    <x v="123"/>
    <n v="197"/>
    <s v="Instruction"/>
    <x v="75"/>
    <s v="GF"/>
    <n v="20"/>
    <x v="1"/>
    <n v="0"/>
    <n v="0"/>
    <n v="0"/>
    <n v="0"/>
    <n v="0"/>
    <n v="0"/>
    <n v="0"/>
    <n v="0"/>
  </r>
  <r>
    <x v="8"/>
    <n v="9"/>
    <n v="792"/>
    <s v="140000"/>
    <s v="Mental Health Treatment Centers"/>
    <s v="No"/>
    <x v="123"/>
    <n v="197"/>
    <s v="Instruction"/>
    <x v="75"/>
    <s v="GF"/>
    <n v="30"/>
    <x v="2"/>
    <n v="34569"/>
    <n v="34569"/>
    <n v="34569"/>
    <n v="69138"/>
    <n v="102236"/>
    <n v="34569"/>
    <n v="34569"/>
    <n v="4569"/>
  </r>
  <r>
    <x v="8"/>
    <n v="9"/>
    <n v="792"/>
    <s v="140000"/>
    <s v="Mental Health Treatment Centers"/>
    <s v="No"/>
    <x v="123"/>
    <n v="197"/>
    <s v="Instruction"/>
    <x v="75"/>
    <s v="GF"/>
    <n v="40"/>
    <x v="3"/>
    <n v="0"/>
    <n v="0"/>
    <n v="0"/>
    <n v="0"/>
    <n v="0"/>
    <n v="0"/>
    <n v="0"/>
    <n v="0"/>
  </r>
  <r>
    <x v="8"/>
    <n v="9"/>
    <n v="792"/>
    <s v="140000"/>
    <s v="Mental Health Treatment Centers"/>
    <s v="No"/>
    <x v="123"/>
    <n v="197"/>
    <s v="Instruction"/>
    <x v="75"/>
    <s v="GF"/>
    <n v="50"/>
    <x v="4"/>
    <n v="34569"/>
    <n v="34569"/>
    <n v="34569"/>
    <n v="69138"/>
    <n v="102236"/>
    <n v="34569"/>
    <n v="34569"/>
    <n v="4569"/>
  </r>
  <r>
    <x v="8"/>
    <n v="9"/>
    <n v="792"/>
    <s v="140000"/>
    <s v="Mental Health Treatment Centers"/>
    <s v="No"/>
    <x v="123"/>
    <n v="357"/>
    <s v="Secure Confinement"/>
    <x v="113"/>
    <s v="GF"/>
    <n v="10"/>
    <x v="0"/>
    <n v="20057403"/>
    <n v="17857403"/>
    <n v="17114229"/>
    <n v="20114353.969999999"/>
    <n v="21686086"/>
    <n v="25357975"/>
    <n v="24508391"/>
    <n v="22769242"/>
  </r>
  <r>
    <x v="8"/>
    <n v="9"/>
    <n v="792"/>
    <s v="140000"/>
    <s v="Mental Health Treatment Centers"/>
    <s v="No"/>
    <x v="123"/>
    <n v="357"/>
    <s v="Secure Confinement"/>
    <x v="113"/>
    <s v="GF"/>
    <n v="20"/>
    <x v="1"/>
    <n v="20055400.120000001"/>
    <n v="17855098.079999998"/>
    <n v="17114104.030000001"/>
    <n v="20113824.489999998"/>
    <n v="21684453.010000002"/>
    <n v="25353567"/>
    <n v="24053947.350000001"/>
    <n v="22559040.98"/>
  </r>
  <r>
    <x v="8"/>
    <n v="9"/>
    <n v="792"/>
    <s v="140000"/>
    <s v="Mental Health Treatment Centers"/>
    <s v="No"/>
    <x v="123"/>
    <n v="357"/>
    <s v="Secure Confinement"/>
    <x v="113"/>
    <s v="GF"/>
    <n v="30"/>
    <x v="2"/>
    <n v="2002.88"/>
    <n v="2304.92"/>
    <n v="124.97"/>
    <n v="529.48"/>
    <n v="1632.99"/>
    <n v="4408"/>
    <n v="454443.65"/>
    <n v="210201.02"/>
  </r>
  <r>
    <x v="8"/>
    <n v="9"/>
    <n v="792"/>
    <s v="140000"/>
    <s v="Mental Health Treatment Centers"/>
    <s v="No"/>
    <x v="123"/>
    <n v="357"/>
    <s v="Secure Confinement"/>
    <x v="113"/>
    <s v="GF"/>
    <n v="40"/>
    <x v="3"/>
    <n v="0"/>
    <n v="0"/>
    <n v="0"/>
    <n v="0"/>
    <n v="0"/>
    <n v="0"/>
    <n v="0"/>
    <n v="0"/>
  </r>
  <r>
    <x v="8"/>
    <n v="9"/>
    <n v="792"/>
    <s v="140000"/>
    <s v="Mental Health Treatment Centers"/>
    <s v="No"/>
    <x v="123"/>
    <n v="357"/>
    <s v="Secure Confinement"/>
    <x v="113"/>
    <s v="GF"/>
    <n v="50"/>
    <x v="4"/>
    <n v="2002.88"/>
    <n v="2304.92"/>
    <n v="124.97"/>
    <n v="529.48"/>
    <n v="1632.99"/>
    <n v="4408"/>
    <n v="454443.65"/>
    <n v="210201.02"/>
  </r>
  <r>
    <x v="8"/>
    <n v="9"/>
    <n v="792"/>
    <s v="140000"/>
    <s v="Mental Health Treatment Centers"/>
    <s v="No"/>
    <x v="123"/>
    <n v="421"/>
    <s v="Pharmacy Services"/>
    <x v="114"/>
    <s v="GF"/>
    <n v="10"/>
    <x v="0"/>
    <n v="6567870"/>
    <n v="7243788"/>
    <n v="9043318"/>
    <n v="9358104"/>
    <n v="11488769"/>
    <n v="13268052"/>
    <n v="15284548"/>
    <n v="14322979"/>
  </r>
  <r>
    <x v="8"/>
    <n v="9"/>
    <n v="792"/>
    <s v="140000"/>
    <s v="Mental Health Treatment Centers"/>
    <s v="No"/>
    <x v="123"/>
    <n v="421"/>
    <s v="Pharmacy Services"/>
    <x v="114"/>
    <s v="GF"/>
    <n v="20"/>
    <x v="1"/>
    <n v="6563721.8900000006"/>
    <n v="7237565"/>
    <n v="9043318"/>
    <n v="9358104"/>
    <n v="11387353"/>
    <n v="13246547"/>
    <n v="14450336.4"/>
    <n v="12822267.77"/>
  </r>
  <r>
    <x v="8"/>
    <n v="9"/>
    <n v="792"/>
    <s v="140000"/>
    <s v="Mental Health Treatment Centers"/>
    <s v="No"/>
    <x v="123"/>
    <n v="421"/>
    <s v="Pharmacy Services"/>
    <x v="114"/>
    <s v="GF"/>
    <n v="30"/>
    <x v="2"/>
    <n v="4148.1099999999997"/>
    <n v="6223"/>
    <n v="0"/>
    <n v="0"/>
    <n v="101416"/>
    <n v="21505"/>
    <n v="834211.6"/>
    <n v="1500711.23"/>
  </r>
  <r>
    <x v="8"/>
    <n v="9"/>
    <n v="792"/>
    <s v="140000"/>
    <s v="Mental Health Treatment Centers"/>
    <s v="No"/>
    <x v="123"/>
    <n v="421"/>
    <s v="Pharmacy Services"/>
    <x v="114"/>
    <s v="GF"/>
    <n v="40"/>
    <x v="3"/>
    <n v="0"/>
    <n v="0"/>
    <n v="0"/>
    <n v="0"/>
    <n v="0"/>
    <n v="0"/>
    <n v="0"/>
    <n v="0"/>
  </r>
  <r>
    <x v="8"/>
    <n v="9"/>
    <n v="792"/>
    <s v="140000"/>
    <s v="Mental Health Treatment Centers"/>
    <s v="No"/>
    <x v="123"/>
    <n v="421"/>
    <s v="Pharmacy Services"/>
    <x v="114"/>
    <s v="GF"/>
    <n v="50"/>
    <x v="4"/>
    <n v="4148.1099999999997"/>
    <n v="6223"/>
    <n v="0"/>
    <n v="0"/>
    <n v="101416"/>
    <n v="21505"/>
    <n v="834211.6"/>
    <n v="1500711.23"/>
  </r>
  <r>
    <x v="8"/>
    <n v="9"/>
    <n v="792"/>
    <s v="140000"/>
    <s v="Mental Health Treatment Centers"/>
    <s v="No"/>
    <x v="123"/>
    <n v="430"/>
    <s v="State Health Services"/>
    <x v="82"/>
    <s v="GF"/>
    <n v="10"/>
    <x v="0"/>
    <n v="199255758"/>
    <n v="243028970"/>
    <n v="257471376"/>
    <n v="276682336.33000004"/>
    <n v="289657192.24000001"/>
    <n v="304273464"/>
    <n v="336528240"/>
    <n v="335561545"/>
  </r>
  <r>
    <x v="8"/>
    <n v="9"/>
    <n v="792"/>
    <s v="140000"/>
    <s v="Mental Health Treatment Centers"/>
    <s v="No"/>
    <x v="123"/>
    <n v="430"/>
    <s v="State Health Services"/>
    <x v="82"/>
    <s v="GF"/>
    <n v="20"/>
    <x v="1"/>
    <n v="199099847.49000001"/>
    <n v="242393604.55000001"/>
    <n v="253213214.66999999"/>
    <n v="272420539.38"/>
    <n v="287818782.80000001"/>
    <n v="304207293.08999997"/>
    <n v="330622170.80000001"/>
    <n v="333322010.26999998"/>
  </r>
  <r>
    <x v="8"/>
    <n v="9"/>
    <n v="792"/>
    <s v="140000"/>
    <s v="Mental Health Treatment Centers"/>
    <s v="No"/>
    <x v="123"/>
    <n v="430"/>
    <s v="State Health Services"/>
    <x v="82"/>
    <s v="GF"/>
    <n v="30"/>
    <x v="2"/>
    <n v="155910.50999999998"/>
    <n v="635365.44999999995"/>
    <n v="4258161.33"/>
    <n v="4261796.95"/>
    <n v="1838409.44"/>
    <n v="66170.91"/>
    <n v="5906069.2000000002"/>
    <n v="2239534.73"/>
  </r>
  <r>
    <x v="8"/>
    <n v="9"/>
    <n v="792"/>
    <s v="140000"/>
    <s v="Mental Health Treatment Centers"/>
    <s v="No"/>
    <x v="123"/>
    <n v="430"/>
    <s v="State Health Services"/>
    <x v="82"/>
    <s v="GF"/>
    <n v="40"/>
    <x v="3"/>
    <n v="0"/>
    <n v="0"/>
    <n v="0"/>
    <n v="0"/>
    <n v="0"/>
    <n v="0"/>
    <n v="0"/>
    <n v="0"/>
  </r>
  <r>
    <x v="8"/>
    <n v="9"/>
    <n v="792"/>
    <s v="140000"/>
    <s v="Mental Health Treatment Centers"/>
    <s v="No"/>
    <x v="123"/>
    <n v="430"/>
    <s v="State Health Services"/>
    <x v="82"/>
    <s v="GF"/>
    <n v="50"/>
    <x v="4"/>
    <n v="155910.50999999998"/>
    <n v="635365.44999999995"/>
    <n v="4258161.33"/>
    <n v="4261796.95"/>
    <n v="1838409.44"/>
    <n v="66170.91"/>
    <n v="5906069.2000000002"/>
    <n v="2239534.73"/>
  </r>
  <r>
    <x v="8"/>
    <n v="9"/>
    <n v="792"/>
    <s v="140000"/>
    <s v="Mental Health Treatment Centers"/>
    <s v="No"/>
    <x v="123"/>
    <n v="498"/>
    <s v="Facility Administrative and Support Services"/>
    <x v="115"/>
    <s v="GF"/>
    <n v="10"/>
    <x v="0"/>
    <n v="92459268"/>
    <n v="105410580"/>
    <n v="100364816"/>
    <n v="120434496.36"/>
    <n v="123174814.76000001"/>
    <n v="152869658"/>
    <n v="160000649"/>
    <n v="186819735"/>
  </r>
  <r>
    <x v="8"/>
    <n v="9"/>
    <n v="792"/>
    <s v="140000"/>
    <s v="Mental Health Treatment Centers"/>
    <s v="No"/>
    <x v="123"/>
    <n v="498"/>
    <s v="Facility Administrative and Support Services"/>
    <x v="115"/>
    <s v="GF"/>
    <n v="20"/>
    <x v="1"/>
    <n v="92456629.390000001"/>
    <n v="105410142.51000001"/>
    <n v="100347175.64"/>
    <n v="114826926.72"/>
    <n v="122679418.64"/>
    <n v="151808396.72999999"/>
    <n v="151439145.97"/>
    <n v="183368206.52000001"/>
  </r>
  <r>
    <x v="8"/>
    <n v="9"/>
    <n v="792"/>
    <s v="140000"/>
    <s v="Mental Health Treatment Centers"/>
    <s v="No"/>
    <x v="123"/>
    <n v="498"/>
    <s v="Facility Administrative and Support Services"/>
    <x v="115"/>
    <s v="GF"/>
    <n v="30"/>
    <x v="2"/>
    <n v="2638.6099999999997"/>
    <n v="437.49"/>
    <n v="17640.36"/>
    <n v="5607569.6400000006"/>
    <n v="495396.12"/>
    <n v="1061261.27"/>
    <n v="8561503.0299999993"/>
    <n v="3451528.48"/>
  </r>
  <r>
    <x v="8"/>
    <n v="9"/>
    <n v="792"/>
    <s v="140000"/>
    <s v="Mental Health Treatment Centers"/>
    <s v="No"/>
    <x v="123"/>
    <n v="498"/>
    <s v="Facility Administrative and Support Services"/>
    <x v="115"/>
    <s v="GF"/>
    <n v="40"/>
    <x v="3"/>
    <n v="0"/>
    <n v="0"/>
    <n v="0"/>
    <n v="5170000"/>
    <n v="0"/>
    <n v="0"/>
    <n v="231292"/>
    <n v="0"/>
  </r>
  <r>
    <x v="8"/>
    <n v="9"/>
    <n v="792"/>
    <s v="140000"/>
    <s v="Mental Health Treatment Centers"/>
    <s v="No"/>
    <x v="123"/>
    <n v="498"/>
    <s v="Facility Administrative and Support Services"/>
    <x v="115"/>
    <s v="GF"/>
    <n v="50"/>
    <x v="4"/>
    <n v="2638.6099999999997"/>
    <n v="437.49"/>
    <n v="17640.36"/>
    <n v="437569.64"/>
    <n v="495396.12"/>
    <n v="1061261.27"/>
    <n v="8330211.0300000003"/>
    <n v="3451528.48"/>
  </r>
  <r>
    <x v="8"/>
    <n v="9"/>
    <n v="793"/>
    <s v="141000"/>
    <s v="Intellectual Disabilities Training Centers"/>
    <s v="No"/>
    <x v="124"/>
    <n v="197"/>
    <s v="Instruction"/>
    <x v="75"/>
    <s v="GF"/>
    <n v="10"/>
    <x v="0"/>
    <n v="2370000"/>
    <n v="5622146"/>
    <n v="2445602"/>
    <n v="2445602.7400000002"/>
    <n v="2868923"/>
    <n v="3709370"/>
    <n v="3062724"/>
    <n v="1700000"/>
  </r>
  <r>
    <x v="8"/>
    <n v="9"/>
    <n v="793"/>
    <s v="141000"/>
    <s v="Intellectual Disabilities Training Centers"/>
    <s v="No"/>
    <x v="124"/>
    <n v="197"/>
    <s v="Instruction"/>
    <x v="75"/>
    <s v="GF"/>
    <n v="20"/>
    <x v="1"/>
    <n v="2368060.16"/>
    <n v="2696500"/>
    <n v="2445231.2599999998"/>
    <n v="2445602"/>
    <n v="2445602"/>
    <n v="3709370"/>
    <n v="1582952"/>
    <n v="1700000"/>
  </r>
  <r>
    <x v="8"/>
    <n v="9"/>
    <n v="793"/>
    <s v="141000"/>
    <s v="Intellectual Disabilities Training Centers"/>
    <s v="No"/>
    <x v="124"/>
    <n v="197"/>
    <s v="Instruction"/>
    <x v="75"/>
    <s v="GF"/>
    <n v="30"/>
    <x v="2"/>
    <n v="1939.84"/>
    <n v="2925646"/>
    <n v="370.74"/>
    <n v="0.74"/>
    <n v="423321"/>
    <n v="0"/>
    <n v="1479772"/>
    <n v="0"/>
  </r>
  <r>
    <x v="8"/>
    <n v="9"/>
    <n v="793"/>
    <s v="141000"/>
    <s v="Intellectual Disabilities Training Centers"/>
    <s v="No"/>
    <x v="124"/>
    <n v="197"/>
    <s v="Instruction"/>
    <x v="75"/>
    <s v="GF"/>
    <n v="40"/>
    <x v="3"/>
    <n v="0"/>
    <n v="0"/>
    <n v="0"/>
    <n v="0"/>
    <n v="0"/>
    <n v="0"/>
    <n v="0"/>
    <n v="0"/>
  </r>
  <r>
    <x v="8"/>
    <n v="9"/>
    <n v="793"/>
    <s v="141000"/>
    <s v="Intellectual Disabilities Training Centers"/>
    <s v="No"/>
    <x v="124"/>
    <n v="197"/>
    <s v="Instruction"/>
    <x v="75"/>
    <s v="GF"/>
    <n v="50"/>
    <x v="4"/>
    <n v="1939.84"/>
    <n v="2925646"/>
    <n v="370.74"/>
    <n v="0.74"/>
    <n v="423321"/>
    <n v="0"/>
    <n v="1479772"/>
    <n v="0"/>
  </r>
  <r>
    <x v="8"/>
    <n v="9"/>
    <n v="793"/>
    <s v="141000"/>
    <s v="Intellectual Disabilities Training Centers"/>
    <s v="No"/>
    <x v="124"/>
    <n v="421"/>
    <s v="Pharmacy Services"/>
    <x v="114"/>
    <s v="GF"/>
    <n v="10"/>
    <x v="0"/>
    <n v="1641443"/>
    <n v="141443"/>
    <n v="141443"/>
    <n v="541443"/>
    <n v="176315"/>
    <n v="655000"/>
    <n v="879606"/>
    <n v="279606"/>
  </r>
  <r>
    <x v="8"/>
    <n v="9"/>
    <n v="793"/>
    <s v="141000"/>
    <s v="Intellectual Disabilities Training Centers"/>
    <s v="No"/>
    <x v="124"/>
    <n v="421"/>
    <s v="Pharmacy Services"/>
    <x v="114"/>
    <s v="GF"/>
    <n v="20"/>
    <x v="1"/>
    <n v="1641443"/>
    <n v="0"/>
    <n v="141443"/>
    <n v="500000"/>
    <n v="176315"/>
    <n v="650000"/>
    <n v="730111"/>
    <n v="152174.26999999999"/>
  </r>
  <r>
    <x v="8"/>
    <n v="9"/>
    <n v="793"/>
    <s v="141000"/>
    <s v="Intellectual Disabilities Training Centers"/>
    <s v="No"/>
    <x v="124"/>
    <n v="421"/>
    <s v="Pharmacy Services"/>
    <x v="114"/>
    <s v="GF"/>
    <n v="30"/>
    <x v="2"/>
    <n v="0"/>
    <n v="141443"/>
    <n v="0"/>
    <n v="41443"/>
    <n v="0"/>
    <n v="5000"/>
    <n v="149495"/>
    <n v="127431.73"/>
  </r>
  <r>
    <x v="8"/>
    <n v="9"/>
    <n v="793"/>
    <s v="141000"/>
    <s v="Intellectual Disabilities Training Centers"/>
    <s v="No"/>
    <x v="124"/>
    <n v="421"/>
    <s v="Pharmacy Services"/>
    <x v="114"/>
    <s v="GF"/>
    <n v="40"/>
    <x v="3"/>
    <n v="0"/>
    <n v="0"/>
    <n v="0"/>
    <n v="0"/>
    <n v="0"/>
    <n v="0"/>
    <n v="0"/>
    <n v="0"/>
  </r>
  <r>
    <x v="8"/>
    <n v="9"/>
    <n v="793"/>
    <s v="141000"/>
    <s v="Intellectual Disabilities Training Centers"/>
    <s v="No"/>
    <x v="124"/>
    <n v="421"/>
    <s v="Pharmacy Services"/>
    <x v="114"/>
    <s v="GF"/>
    <n v="50"/>
    <x v="4"/>
    <n v="0"/>
    <n v="141443"/>
    <n v="0"/>
    <n v="41443"/>
    <n v="0"/>
    <n v="5000"/>
    <n v="149495"/>
    <n v="127431.73"/>
  </r>
  <r>
    <x v="8"/>
    <n v="9"/>
    <n v="793"/>
    <s v="141000"/>
    <s v="Intellectual Disabilities Training Centers"/>
    <s v="No"/>
    <x v="124"/>
    <n v="430"/>
    <s v="State Health Services"/>
    <x v="82"/>
    <s v="GF"/>
    <n v="10"/>
    <x v="0"/>
    <n v="15100577"/>
    <n v="10569461"/>
    <n v="11385737"/>
    <n v="4898503.74"/>
    <n v="5259645"/>
    <n v="5338156"/>
    <n v="6570875"/>
    <n v="7770875"/>
  </r>
  <r>
    <x v="8"/>
    <n v="9"/>
    <n v="793"/>
    <s v="141000"/>
    <s v="Intellectual Disabilities Training Centers"/>
    <s v="No"/>
    <x v="124"/>
    <n v="430"/>
    <s v="State Health Services"/>
    <x v="82"/>
    <s v="GF"/>
    <n v="20"/>
    <x v="1"/>
    <n v="14396060.68"/>
    <n v="10225392.440000001"/>
    <n v="11328888.26"/>
    <n v="4482938.62"/>
    <n v="5099658"/>
    <n v="5336652.84"/>
    <n v="6363714.3099999996"/>
    <n v="6813534.9499999993"/>
  </r>
  <r>
    <x v="8"/>
    <n v="9"/>
    <n v="793"/>
    <s v="141000"/>
    <s v="Intellectual Disabilities Training Centers"/>
    <s v="No"/>
    <x v="124"/>
    <n v="430"/>
    <s v="State Health Services"/>
    <x v="82"/>
    <s v="GF"/>
    <n v="30"/>
    <x v="2"/>
    <n v="704516.32000000007"/>
    <n v="344068.56"/>
    <n v="56848.74"/>
    <n v="415565.12"/>
    <n v="159987"/>
    <n v="1503.16"/>
    <n v="207160.69"/>
    <n v="957340.05"/>
  </r>
  <r>
    <x v="8"/>
    <n v="9"/>
    <n v="793"/>
    <s v="141000"/>
    <s v="Intellectual Disabilities Training Centers"/>
    <s v="No"/>
    <x v="124"/>
    <n v="430"/>
    <s v="State Health Services"/>
    <x v="82"/>
    <s v="GF"/>
    <n v="40"/>
    <x v="3"/>
    <n v="0"/>
    <n v="0"/>
    <n v="0"/>
    <n v="0"/>
    <n v="0"/>
    <n v="0"/>
    <n v="0"/>
    <n v="0"/>
  </r>
  <r>
    <x v="8"/>
    <n v="9"/>
    <n v="793"/>
    <s v="141000"/>
    <s v="Intellectual Disabilities Training Centers"/>
    <s v="No"/>
    <x v="124"/>
    <n v="430"/>
    <s v="State Health Services"/>
    <x v="82"/>
    <s v="GF"/>
    <n v="50"/>
    <x v="4"/>
    <n v="704516.32000000007"/>
    <n v="344068.56"/>
    <n v="56848.74"/>
    <n v="415565.12"/>
    <n v="159987"/>
    <n v="1503.16"/>
    <n v="207160.69"/>
    <n v="957340.05"/>
  </r>
  <r>
    <x v="8"/>
    <n v="9"/>
    <n v="793"/>
    <s v="141000"/>
    <s v="Intellectual Disabilities Training Centers"/>
    <s v="No"/>
    <x v="124"/>
    <n v="498"/>
    <s v="Facility Administrative and Support Services"/>
    <x v="115"/>
    <s v="GF"/>
    <n v="10"/>
    <x v="0"/>
    <n v="12495203"/>
    <n v="8457441"/>
    <n v="3375083"/>
    <n v="3423880.79"/>
    <n v="3445130"/>
    <n v="3832936"/>
    <n v="4610001"/>
    <n v="5344694"/>
  </r>
  <r>
    <x v="8"/>
    <n v="9"/>
    <n v="793"/>
    <s v="141000"/>
    <s v="Intellectual Disabilities Training Centers"/>
    <s v="No"/>
    <x v="124"/>
    <n v="498"/>
    <s v="Facility Administrative and Support Services"/>
    <x v="115"/>
    <s v="GF"/>
    <n v="20"/>
    <x v="1"/>
    <n v="11932893.18"/>
    <n v="8235544.4399999995"/>
    <n v="3325891.21"/>
    <n v="2327337"/>
    <n v="3186884"/>
    <n v="3791471.35"/>
    <n v="3274719.27"/>
    <n v="4245371.12"/>
  </r>
  <r>
    <x v="8"/>
    <n v="9"/>
    <n v="793"/>
    <s v="141000"/>
    <s v="Intellectual Disabilities Training Centers"/>
    <s v="No"/>
    <x v="124"/>
    <n v="498"/>
    <s v="Facility Administrative and Support Services"/>
    <x v="115"/>
    <s v="GF"/>
    <n v="30"/>
    <x v="2"/>
    <n v="562309.82000000007"/>
    <n v="221896.56"/>
    <n v="49191.79"/>
    <n v="1096543.79"/>
    <n v="258246"/>
    <n v="41464.65"/>
    <n v="1335281.73"/>
    <n v="1099322.8799999999"/>
  </r>
  <r>
    <x v="8"/>
    <n v="9"/>
    <n v="793"/>
    <s v="141000"/>
    <s v="Intellectual Disabilities Training Centers"/>
    <s v="No"/>
    <x v="124"/>
    <n v="498"/>
    <s v="Facility Administrative and Support Services"/>
    <x v="115"/>
    <s v="GF"/>
    <n v="40"/>
    <x v="3"/>
    <n v="0"/>
    <n v="0"/>
    <n v="0"/>
    <n v="0"/>
    <n v="0"/>
    <n v="0"/>
    <n v="67332"/>
    <n v="0"/>
  </r>
  <r>
    <x v="8"/>
    <n v="9"/>
    <n v="793"/>
    <s v="141000"/>
    <s v="Intellectual Disabilities Training Centers"/>
    <s v="No"/>
    <x v="124"/>
    <n v="498"/>
    <s v="Facility Administrative and Support Services"/>
    <x v="115"/>
    <s v="GF"/>
    <n v="50"/>
    <x v="4"/>
    <n v="562309.82000000007"/>
    <n v="221896.56"/>
    <n v="49191.79"/>
    <n v="1096543.79"/>
    <n v="258246"/>
    <n v="41464.65"/>
    <n v="1267949.73"/>
    <n v="1099322.8799999999"/>
  </r>
  <r>
    <x v="8"/>
    <n v="9"/>
    <n v="794"/>
    <s v="142000"/>
    <s v="Virginia Center for Behavioral Rehabilitation"/>
    <s v="No"/>
    <x v="125"/>
    <n v="197"/>
    <s v="Instruction"/>
    <x v="75"/>
    <s v="GF"/>
    <n v="10"/>
    <x v="0"/>
    <n v="169847"/>
    <n v="163000"/>
    <n v="173000"/>
    <n v="242418.47"/>
    <n v="341126"/>
    <n v="466126"/>
    <n v="476064"/>
    <n v="476614"/>
  </r>
  <r>
    <x v="8"/>
    <n v="9"/>
    <n v="794"/>
    <s v="142000"/>
    <s v="Virginia Center for Behavioral Rehabilitation"/>
    <s v="No"/>
    <x v="125"/>
    <n v="197"/>
    <s v="Instruction"/>
    <x v="75"/>
    <s v="GF"/>
    <n v="20"/>
    <x v="1"/>
    <n v="169847"/>
    <n v="163000"/>
    <n v="172623.53"/>
    <n v="199098.53"/>
    <n v="341126"/>
    <n v="466126"/>
    <n v="461294"/>
    <n v="476614"/>
  </r>
  <r>
    <x v="8"/>
    <n v="9"/>
    <n v="794"/>
    <s v="142000"/>
    <s v="Virginia Center for Behavioral Rehabilitation"/>
    <s v="No"/>
    <x v="125"/>
    <n v="197"/>
    <s v="Instruction"/>
    <x v="75"/>
    <s v="GF"/>
    <n v="30"/>
    <x v="2"/>
    <n v="0"/>
    <n v="0"/>
    <n v="376.47"/>
    <n v="43319.94"/>
    <n v="0"/>
    <n v="0"/>
    <n v="14770"/>
    <n v="0"/>
  </r>
  <r>
    <x v="8"/>
    <n v="9"/>
    <n v="794"/>
    <s v="142000"/>
    <s v="Virginia Center for Behavioral Rehabilitation"/>
    <s v="No"/>
    <x v="125"/>
    <n v="197"/>
    <s v="Instruction"/>
    <x v="75"/>
    <s v="GF"/>
    <n v="40"/>
    <x v="3"/>
    <n v="0"/>
    <n v="0"/>
    <n v="0"/>
    <n v="0"/>
    <n v="0"/>
    <n v="0"/>
    <n v="0"/>
    <n v="0"/>
  </r>
  <r>
    <x v="8"/>
    <n v="9"/>
    <n v="794"/>
    <s v="142000"/>
    <s v="Virginia Center for Behavioral Rehabilitation"/>
    <s v="No"/>
    <x v="125"/>
    <n v="197"/>
    <s v="Instruction"/>
    <x v="75"/>
    <s v="GF"/>
    <n v="50"/>
    <x v="4"/>
    <n v="0"/>
    <n v="0"/>
    <n v="376.47"/>
    <n v="43319.94"/>
    <n v="0"/>
    <n v="0"/>
    <n v="14770"/>
    <n v="0"/>
  </r>
  <r>
    <x v="8"/>
    <n v="9"/>
    <n v="794"/>
    <s v="142000"/>
    <s v="Virginia Center for Behavioral Rehabilitation"/>
    <s v="No"/>
    <x v="125"/>
    <n v="357"/>
    <s v="Secure Confinement"/>
    <x v="113"/>
    <s v="GF"/>
    <n v="10"/>
    <x v="0"/>
    <n v="15618368"/>
    <n v="19000000"/>
    <n v="18000000"/>
    <n v="20866864.98"/>
    <n v="19252776"/>
    <n v="22202776"/>
    <n v="20648379"/>
    <n v="21327829"/>
  </r>
  <r>
    <x v="8"/>
    <n v="9"/>
    <n v="794"/>
    <s v="142000"/>
    <s v="Virginia Center for Behavioral Rehabilitation"/>
    <s v="No"/>
    <x v="125"/>
    <n v="357"/>
    <s v="Secure Confinement"/>
    <x v="113"/>
    <s v="GF"/>
    <n v="20"/>
    <x v="1"/>
    <n v="15618368"/>
    <n v="19000000"/>
    <n v="17420351.02"/>
    <n v="18536026.640000001"/>
    <n v="19252776"/>
    <n v="22202776"/>
    <n v="19919316.379999999"/>
    <n v="21327829"/>
  </r>
  <r>
    <x v="8"/>
    <n v="9"/>
    <n v="794"/>
    <s v="142000"/>
    <s v="Virginia Center for Behavioral Rehabilitation"/>
    <s v="No"/>
    <x v="125"/>
    <n v="357"/>
    <s v="Secure Confinement"/>
    <x v="113"/>
    <s v="GF"/>
    <n v="30"/>
    <x v="2"/>
    <n v="0"/>
    <n v="0"/>
    <n v="579648.98"/>
    <n v="2330838.34"/>
    <n v="0"/>
    <n v="0"/>
    <n v="729062.62"/>
    <n v="0"/>
  </r>
  <r>
    <x v="8"/>
    <n v="9"/>
    <n v="794"/>
    <s v="142000"/>
    <s v="Virginia Center for Behavioral Rehabilitation"/>
    <s v="No"/>
    <x v="125"/>
    <n v="357"/>
    <s v="Secure Confinement"/>
    <x v="113"/>
    <s v="GF"/>
    <n v="40"/>
    <x v="3"/>
    <n v="0"/>
    <n v="0"/>
    <n v="0"/>
    <n v="0"/>
    <n v="0"/>
    <n v="0"/>
    <n v="0"/>
    <n v="0"/>
  </r>
  <r>
    <x v="8"/>
    <n v="9"/>
    <n v="794"/>
    <s v="142000"/>
    <s v="Virginia Center for Behavioral Rehabilitation"/>
    <s v="No"/>
    <x v="125"/>
    <n v="357"/>
    <s v="Secure Confinement"/>
    <x v="113"/>
    <s v="GF"/>
    <n v="50"/>
    <x v="4"/>
    <n v="0"/>
    <n v="0"/>
    <n v="579648.98"/>
    <n v="2330838.34"/>
    <n v="0"/>
    <n v="0"/>
    <n v="729062.62"/>
    <n v="0"/>
  </r>
  <r>
    <x v="8"/>
    <n v="9"/>
    <n v="794"/>
    <s v="142000"/>
    <s v="Virginia Center for Behavioral Rehabilitation"/>
    <s v="No"/>
    <x v="125"/>
    <n v="421"/>
    <s v="Pharmacy Services"/>
    <x v="114"/>
    <s v="GF"/>
    <n v="10"/>
    <x v="0"/>
    <n v="1519013"/>
    <n v="1335013"/>
    <n v="1750000"/>
    <n v="1937890"/>
    <n v="2407890"/>
    <n v="2339540"/>
    <n v="2257890"/>
    <n v="2107890"/>
  </r>
  <r>
    <x v="8"/>
    <n v="9"/>
    <n v="794"/>
    <s v="142000"/>
    <s v="Virginia Center for Behavioral Rehabilitation"/>
    <s v="No"/>
    <x v="125"/>
    <n v="421"/>
    <s v="Pharmacy Services"/>
    <x v="114"/>
    <s v="GF"/>
    <n v="20"/>
    <x v="1"/>
    <n v="1519013"/>
    <n v="1335013"/>
    <n v="1750000"/>
    <n v="1937890"/>
    <n v="2407890"/>
    <n v="2339540"/>
    <n v="2256389.1800000002"/>
    <n v="2107890"/>
  </r>
  <r>
    <x v="8"/>
    <n v="9"/>
    <n v="794"/>
    <s v="142000"/>
    <s v="Virginia Center for Behavioral Rehabilitation"/>
    <s v="No"/>
    <x v="125"/>
    <n v="421"/>
    <s v="Pharmacy Services"/>
    <x v="114"/>
    <s v="GF"/>
    <n v="30"/>
    <x v="2"/>
    <n v="0"/>
    <n v="0"/>
    <n v="0"/>
    <n v="0"/>
    <n v="0"/>
    <n v="0"/>
    <n v="1500.82"/>
    <n v="0"/>
  </r>
  <r>
    <x v="8"/>
    <n v="9"/>
    <n v="794"/>
    <s v="142000"/>
    <s v="Virginia Center for Behavioral Rehabilitation"/>
    <s v="No"/>
    <x v="125"/>
    <n v="421"/>
    <s v="Pharmacy Services"/>
    <x v="114"/>
    <s v="GF"/>
    <n v="40"/>
    <x v="3"/>
    <n v="0"/>
    <n v="0"/>
    <n v="0"/>
    <n v="0"/>
    <n v="0"/>
    <n v="0"/>
    <n v="0"/>
    <n v="0"/>
  </r>
  <r>
    <x v="8"/>
    <n v="9"/>
    <n v="794"/>
    <s v="142000"/>
    <s v="Virginia Center for Behavioral Rehabilitation"/>
    <s v="No"/>
    <x v="125"/>
    <n v="421"/>
    <s v="Pharmacy Services"/>
    <x v="114"/>
    <s v="GF"/>
    <n v="50"/>
    <x v="4"/>
    <n v="0"/>
    <n v="0"/>
    <n v="0"/>
    <n v="0"/>
    <n v="0"/>
    <n v="0"/>
    <n v="1500.82"/>
    <n v="0"/>
  </r>
  <r>
    <x v="8"/>
    <n v="9"/>
    <n v="794"/>
    <s v="142000"/>
    <s v="Virginia Center for Behavioral Rehabilitation"/>
    <s v="No"/>
    <x v="125"/>
    <n v="430"/>
    <s v="State Health Services"/>
    <x v="82"/>
    <s v="GF"/>
    <n v="10"/>
    <x v="0"/>
    <n v="9427511"/>
    <n v="12599578"/>
    <n v="15750000"/>
    <n v="14208539.210000001"/>
    <n v="15948868"/>
    <n v="16832925"/>
    <n v="18038931"/>
    <n v="20511931"/>
  </r>
  <r>
    <x v="8"/>
    <n v="9"/>
    <n v="794"/>
    <s v="142000"/>
    <s v="Virginia Center for Behavioral Rehabilitation"/>
    <s v="No"/>
    <x v="125"/>
    <n v="430"/>
    <s v="State Health Services"/>
    <x v="82"/>
    <s v="GF"/>
    <n v="20"/>
    <x v="1"/>
    <n v="9427511"/>
    <n v="12599578"/>
    <n v="15009561.789999999"/>
    <n v="14208539.210000001"/>
    <n v="15948868"/>
    <n v="16832925"/>
    <n v="18038931"/>
    <n v="20511931"/>
  </r>
  <r>
    <x v="8"/>
    <n v="9"/>
    <n v="794"/>
    <s v="142000"/>
    <s v="Virginia Center for Behavioral Rehabilitation"/>
    <s v="No"/>
    <x v="125"/>
    <n v="430"/>
    <s v="State Health Services"/>
    <x v="82"/>
    <s v="GF"/>
    <n v="30"/>
    <x v="2"/>
    <n v="0"/>
    <n v="0"/>
    <n v="740438.21"/>
    <n v="0"/>
    <n v="0"/>
    <n v="0"/>
    <n v="0"/>
    <n v="0"/>
  </r>
  <r>
    <x v="8"/>
    <n v="9"/>
    <n v="794"/>
    <s v="142000"/>
    <s v="Virginia Center for Behavioral Rehabilitation"/>
    <s v="No"/>
    <x v="125"/>
    <n v="430"/>
    <s v="State Health Services"/>
    <x v="82"/>
    <s v="GF"/>
    <n v="40"/>
    <x v="3"/>
    <n v="0"/>
    <n v="0"/>
    <n v="0"/>
    <n v="0"/>
    <n v="0"/>
    <n v="0"/>
    <n v="0"/>
    <n v="0"/>
  </r>
  <r>
    <x v="8"/>
    <n v="9"/>
    <n v="794"/>
    <s v="142000"/>
    <s v="Virginia Center for Behavioral Rehabilitation"/>
    <s v="No"/>
    <x v="125"/>
    <n v="430"/>
    <s v="State Health Services"/>
    <x v="82"/>
    <s v="GF"/>
    <n v="50"/>
    <x v="4"/>
    <n v="0"/>
    <n v="0"/>
    <n v="740438.21"/>
    <n v="0"/>
    <n v="0"/>
    <n v="0"/>
    <n v="0"/>
    <n v="0"/>
  </r>
  <r>
    <x v="8"/>
    <n v="9"/>
    <n v="794"/>
    <s v="142000"/>
    <s v="Virginia Center for Behavioral Rehabilitation"/>
    <s v="No"/>
    <x v="125"/>
    <n v="498"/>
    <s v="Facility Administrative and Support Services"/>
    <x v="115"/>
    <s v="GF"/>
    <n v="10"/>
    <x v="0"/>
    <n v="14594443"/>
    <n v="11292732"/>
    <n v="15306642"/>
    <n v="17383532.359999999"/>
    <n v="18251853"/>
    <n v="20636238"/>
    <n v="23590321"/>
    <n v="22429558"/>
  </r>
  <r>
    <x v="8"/>
    <n v="9"/>
    <n v="794"/>
    <s v="142000"/>
    <s v="Virginia Center for Behavioral Rehabilitation"/>
    <s v="No"/>
    <x v="125"/>
    <n v="498"/>
    <s v="Facility Administrative and Support Services"/>
    <x v="115"/>
    <s v="GF"/>
    <n v="20"/>
    <x v="1"/>
    <n v="14594443"/>
    <n v="11292732"/>
    <n v="14906446.640000001"/>
    <n v="17383389.969999999"/>
    <n v="18251853"/>
    <n v="20636238"/>
    <n v="23291190.140000001"/>
    <n v="22429558"/>
  </r>
  <r>
    <x v="8"/>
    <n v="9"/>
    <n v="794"/>
    <s v="142000"/>
    <s v="Virginia Center for Behavioral Rehabilitation"/>
    <s v="No"/>
    <x v="125"/>
    <n v="498"/>
    <s v="Facility Administrative and Support Services"/>
    <x v="115"/>
    <s v="GF"/>
    <n v="30"/>
    <x v="2"/>
    <n v="0"/>
    <n v="0"/>
    <n v="400195.36"/>
    <n v="142.38999999999999"/>
    <n v="0"/>
    <n v="0"/>
    <n v="299130.86"/>
    <n v="0"/>
  </r>
  <r>
    <x v="8"/>
    <n v="9"/>
    <n v="794"/>
    <s v="142000"/>
    <s v="Virginia Center for Behavioral Rehabilitation"/>
    <s v="No"/>
    <x v="125"/>
    <n v="498"/>
    <s v="Facility Administrative and Support Services"/>
    <x v="115"/>
    <s v="GF"/>
    <n v="40"/>
    <x v="3"/>
    <n v="0"/>
    <n v="0"/>
    <n v="0"/>
    <n v="0"/>
    <n v="0"/>
    <n v="0"/>
    <n v="20813"/>
    <n v="0"/>
  </r>
  <r>
    <x v="8"/>
    <n v="9"/>
    <n v="794"/>
    <s v="142000"/>
    <s v="Virginia Center for Behavioral Rehabilitation"/>
    <s v="No"/>
    <x v="125"/>
    <n v="498"/>
    <s v="Facility Administrative and Support Services"/>
    <x v="115"/>
    <s v="GF"/>
    <n v="50"/>
    <x v="4"/>
    <n v="0"/>
    <n v="0"/>
    <n v="400195.36"/>
    <n v="142.38999999999999"/>
    <n v="0"/>
    <n v="0"/>
    <n v="278317.86"/>
    <n v="0"/>
  </r>
  <r>
    <x v="8"/>
    <n v="9"/>
    <n v="262"/>
    <s v="143000"/>
    <s v="Department for Aging and Rehabilitative Services"/>
    <s v="No"/>
    <x v="126"/>
    <n v="454"/>
    <s v="Rehabilitation Assistance Services"/>
    <x v="116"/>
    <s v="GF"/>
    <n v="10"/>
    <x v="0"/>
    <n v="32625687"/>
    <n v="33145406.010000002"/>
    <n v="33098265"/>
    <n v="35044169"/>
    <n v="36762761"/>
    <n v="37355159"/>
    <n v="40823058.75"/>
    <n v="41499465.200000003"/>
  </r>
  <r>
    <x v="8"/>
    <n v="9"/>
    <n v="262"/>
    <s v="143000"/>
    <s v="Department for Aging and Rehabilitative Services"/>
    <s v="No"/>
    <x v="126"/>
    <n v="454"/>
    <s v="Rehabilitation Assistance Services"/>
    <x v="116"/>
    <s v="GF"/>
    <n v="20"/>
    <x v="1"/>
    <n v="32625687"/>
    <n v="32535406.010000002"/>
    <n v="33098265"/>
    <n v="35044168.109999999"/>
    <n v="36762761"/>
    <n v="37355159"/>
    <n v="40823058.75"/>
    <n v="41499465.200000003"/>
  </r>
  <r>
    <x v="8"/>
    <n v="9"/>
    <n v="262"/>
    <s v="143000"/>
    <s v="Department for Aging and Rehabilitative Services"/>
    <s v="No"/>
    <x v="126"/>
    <n v="454"/>
    <s v="Rehabilitation Assistance Services"/>
    <x v="116"/>
    <s v="GF"/>
    <n v="30"/>
    <x v="2"/>
    <n v="0"/>
    <n v="610000"/>
    <n v="0"/>
    <n v="0.89"/>
    <n v="0"/>
    <n v="0"/>
    <n v="0"/>
    <n v="0"/>
  </r>
  <r>
    <x v="8"/>
    <n v="9"/>
    <n v="262"/>
    <s v="143000"/>
    <s v="Department for Aging and Rehabilitative Services"/>
    <s v="No"/>
    <x v="126"/>
    <n v="454"/>
    <s v="Rehabilitation Assistance Services"/>
    <x v="116"/>
    <s v="GF"/>
    <n v="40"/>
    <x v="3"/>
    <n v="0"/>
    <n v="0"/>
    <n v="0"/>
    <n v="0"/>
    <n v="0"/>
    <n v="0"/>
    <n v="0"/>
    <n v="0"/>
  </r>
  <r>
    <x v="8"/>
    <n v="9"/>
    <n v="262"/>
    <s v="143000"/>
    <s v="Department for Aging and Rehabilitative Services"/>
    <s v="No"/>
    <x v="126"/>
    <n v="454"/>
    <s v="Rehabilitation Assistance Services"/>
    <x v="116"/>
    <s v="GF"/>
    <n v="50"/>
    <x v="4"/>
    <n v="0"/>
    <n v="610000"/>
    <n v="0"/>
    <n v="0.89"/>
    <n v="0"/>
    <n v="0"/>
    <n v="0"/>
    <n v="0"/>
  </r>
  <r>
    <x v="8"/>
    <n v="9"/>
    <n v="262"/>
    <s v="143000"/>
    <s v="Department for Aging and Rehabilitative Services"/>
    <s v="No"/>
    <x v="126"/>
    <n v="455"/>
    <s v="Individual Care Services"/>
    <x v="117"/>
    <s v="GF"/>
    <n v="10"/>
    <x v="0"/>
    <n v="16668403"/>
    <n v="16853403"/>
    <n v="16896281"/>
    <n v="16763403"/>
    <n v="20253634"/>
    <n v="20703634"/>
    <n v="22063634"/>
    <n v="23824809.09"/>
  </r>
  <r>
    <x v="8"/>
    <n v="9"/>
    <n v="262"/>
    <s v="143000"/>
    <s v="Department for Aging and Rehabilitative Services"/>
    <s v="No"/>
    <x v="126"/>
    <n v="455"/>
    <s v="Individual Care Services"/>
    <x v="117"/>
    <s v="GF"/>
    <n v="20"/>
    <x v="1"/>
    <n v="16668066.41"/>
    <n v="16838403"/>
    <n v="16893582"/>
    <n v="16760953"/>
    <n v="20149067.039999999"/>
    <n v="20527112"/>
    <n v="20829635.969999999"/>
    <n v="23824808.300000001"/>
  </r>
  <r>
    <x v="8"/>
    <n v="9"/>
    <n v="262"/>
    <s v="143000"/>
    <s v="Department for Aging and Rehabilitative Services"/>
    <s v="No"/>
    <x v="126"/>
    <n v="455"/>
    <s v="Individual Care Services"/>
    <x v="117"/>
    <s v="GF"/>
    <n v="30"/>
    <x v="2"/>
    <n v="336.59"/>
    <n v="15000"/>
    <n v="2699"/>
    <n v="2450"/>
    <n v="104566.96"/>
    <n v="176522"/>
    <n v="1233998.03"/>
    <n v="0.79"/>
  </r>
  <r>
    <x v="8"/>
    <n v="9"/>
    <n v="262"/>
    <s v="143000"/>
    <s v="Department for Aging and Rehabilitative Services"/>
    <s v="No"/>
    <x v="126"/>
    <n v="455"/>
    <s v="Individual Care Services"/>
    <x v="117"/>
    <s v="GF"/>
    <n v="40"/>
    <x v="3"/>
    <n v="0"/>
    <n v="0"/>
    <n v="0"/>
    <n v="0"/>
    <n v="0"/>
    <n v="0"/>
    <n v="1233998.03"/>
    <n v="0"/>
  </r>
  <r>
    <x v="8"/>
    <n v="9"/>
    <n v="262"/>
    <s v="143000"/>
    <s v="Department for Aging and Rehabilitative Services"/>
    <s v="No"/>
    <x v="126"/>
    <n v="455"/>
    <s v="Individual Care Services"/>
    <x v="117"/>
    <s v="GF"/>
    <n v="50"/>
    <x v="4"/>
    <n v="336.59"/>
    <n v="15000"/>
    <n v="2699"/>
    <n v="2450"/>
    <n v="104566.96"/>
    <n v="176522"/>
    <n v="0"/>
    <n v="0.79"/>
  </r>
  <r>
    <x v="8"/>
    <n v="9"/>
    <n v="262"/>
    <s v="143000"/>
    <s v="Department for Aging and Rehabilitative Services"/>
    <s v="No"/>
    <x v="126"/>
    <n v="457"/>
    <s v="Nutritional Services"/>
    <x v="51"/>
    <s v="GF"/>
    <n v="10"/>
    <x v="0"/>
    <n v="6028648"/>
    <n v="5728648"/>
    <n v="6035770"/>
    <n v="6018648"/>
    <n v="6153648"/>
    <n v="6178648"/>
    <n v="6293648"/>
    <n v="6118626.9400000004"/>
  </r>
  <r>
    <x v="8"/>
    <n v="9"/>
    <n v="262"/>
    <s v="143000"/>
    <s v="Department for Aging and Rehabilitative Services"/>
    <s v="No"/>
    <x v="126"/>
    <n v="457"/>
    <s v="Nutritional Services"/>
    <x v="51"/>
    <s v="GF"/>
    <n v="20"/>
    <x v="1"/>
    <n v="5946327"/>
    <n v="5728648"/>
    <n v="6035770"/>
    <n v="6013252"/>
    <n v="6111319.0199999996"/>
    <n v="6174585.7400000002"/>
    <n v="6191788.1600000001"/>
    <n v="6118626.9400000004"/>
  </r>
  <r>
    <x v="8"/>
    <n v="9"/>
    <n v="262"/>
    <s v="143000"/>
    <s v="Department for Aging and Rehabilitative Services"/>
    <s v="No"/>
    <x v="126"/>
    <n v="457"/>
    <s v="Nutritional Services"/>
    <x v="51"/>
    <s v="GF"/>
    <n v="30"/>
    <x v="2"/>
    <n v="82321"/>
    <n v="0"/>
    <n v="0"/>
    <n v="5396"/>
    <n v="42328.98"/>
    <n v="4062.26"/>
    <n v="101859.84"/>
    <n v="0"/>
  </r>
  <r>
    <x v="8"/>
    <n v="9"/>
    <n v="262"/>
    <s v="143000"/>
    <s v="Department for Aging and Rehabilitative Services"/>
    <s v="No"/>
    <x v="126"/>
    <n v="457"/>
    <s v="Nutritional Services"/>
    <x v="51"/>
    <s v="GF"/>
    <n v="40"/>
    <x v="3"/>
    <n v="0"/>
    <n v="0"/>
    <n v="0"/>
    <n v="0"/>
    <n v="0"/>
    <n v="0"/>
    <n v="0"/>
    <n v="0"/>
  </r>
  <r>
    <x v="8"/>
    <n v="9"/>
    <n v="262"/>
    <s v="143000"/>
    <s v="Department for Aging and Rehabilitative Services"/>
    <s v="No"/>
    <x v="126"/>
    <n v="457"/>
    <s v="Nutritional Services"/>
    <x v="51"/>
    <s v="GF"/>
    <n v="50"/>
    <x v="4"/>
    <n v="82321"/>
    <n v="0"/>
    <n v="0"/>
    <n v="5396"/>
    <n v="42328.98"/>
    <n v="4062.26"/>
    <n v="101859.84"/>
    <n v="0"/>
  </r>
  <r>
    <x v="8"/>
    <n v="9"/>
    <n v="262"/>
    <s v="143000"/>
    <s v="Department for Aging and Rehabilitative Services"/>
    <s v="No"/>
    <x v="126"/>
    <n v="461"/>
    <s v="Continuing Income Assistance Services"/>
    <x v="118"/>
    <s v="GF"/>
    <n v="10"/>
    <x v="0"/>
    <n v="1465118"/>
    <n v="1443436"/>
    <n v="1499934"/>
    <n v="1515223"/>
    <n v="1515236"/>
    <n v="515236"/>
    <n v="512634.85"/>
    <n v="511783"/>
  </r>
  <r>
    <x v="8"/>
    <n v="9"/>
    <n v="262"/>
    <s v="143000"/>
    <s v="Department for Aging and Rehabilitative Services"/>
    <s v="No"/>
    <x v="126"/>
    <n v="461"/>
    <s v="Continuing Income Assistance Services"/>
    <x v="118"/>
    <s v="GF"/>
    <n v="20"/>
    <x v="1"/>
    <n v="1137754.48"/>
    <n v="852557.13"/>
    <n v="170115.07"/>
    <n v="207278.14"/>
    <n v="302138.05"/>
    <n v="151575.31"/>
    <n v="194091.93"/>
    <n v="148122.22"/>
  </r>
  <r>
    <x v="8"/>
    <n v="9"/>
    <n v="262"/>
    <s v="143000"/>
    <s v="Department for Aging and Rehabilitative Services"/>
    <s v="No"/>
    <x v="126"/>
    <n v="461"/>
    <s v="Continuing Income Assistance Services"/>
    <x v="118"/>
    <s v="GF"/>
    <n v="30"/>
    <x v="2"/>
    <n v="327363.52"/>
    <n v="590878.87"/>
    <n v="1329818.93"/>
    <n v="1307944.8600000001"/>
    <n v="1213097.95"/>
    <n v="363660.69"/>
    <n v="318542.92"/>
    <n v="363660.78"/>
  </r>
  <r>
    <x v="8"/>
    <n v="9"/>
    <n v="262"/>
    <s v="143000"/>
    <s v="Department for Aging and Rehabilitative Services"/>
    <s v="No"/>
    <x v="126"/>
    <n v="461"/>
    <s v="Continuing Income Assistance Services"/>
    <x v="118"/>
    <s v="GF"/>
    <n v="40"/>
    <x v="3"/>
    <n v="0"/>
    <n v="0"/>
    <n v="0"/>
    <n v="0"/>
    <n v="0"/>
    <n v="0"/>
    <n v="0"/>
    <n v="0"/>
  </r>
  <r>
    <x v="8"/>
    <n v="9"/>
    <n v="262"/>
    <s v="143000"/>
    <s v="Department for Aging and Rehabilitative Services"/>
    <s v="No"/>
    <x v="126"/>
    <n v="461"/>
    <s v="Continuing Income Assistance Services"/>
    <x v="118"/>
    <s v="GF"/>
    <n v="50"/>
    <x v="4"/>
    <n v="327363.52"/>
    <n v="590878.87"/>
    <n v="1329818.93"/>
    <n v="1307944.8600000001"/>
    <n v="1213097.95"/>
    <n v="363660.69"/>
    <n v="318542.92"/>
    <n v="363660.78"/>
  </r>
  <r>
    <x v="8"/>
    <n v="9"/>
    <n v="262"/>
    <s v="143000"/>
    <s v="Department for Aging and Rehabilitative Services"/>
    <s v="No"/>
    <x v="126"/>
    <n v="468"/>
    <s v="Adult Programs and Services"/>
    <x v="119"/>
    <s v="GF"/>
    <n v="10"/>
    <x v="0"/>
    <n v="3506050"/>
    <n v="3839564.51"/>
    <n v="3418064"/>
    <n v="3959725"/>
    <n v="5558084"/>
    <n v="5633620"/>
    <n v="6244909.2199999997"/>
    <n v="6363299.2300000004"/>
  </r>
  <r>
    <x v="8"/>
    <n v="9"/>
    <n v="262"/>
    <s v="143000"/>
    <s v="Department for Aging and Rehabilitative Services"/>
    <s v="No"/>
    <x v="126"/>
    <n v="468"/>
    <s v="Adult Programs and Services"/>
    <x v="119"/>
    <s v="GF"/>
    <n v="20"/>
    <x v="1"/>
    <n v="3506050"/>
    <n v="3544564.51"/>
    <n v="3418064"/>
    <n v="3689346.46"/>
    <n v="4689187.6399999997"/>
    <n v="5119562.32"/>
    <n v="5884658.9699999997"/>
    <n v="6122056.79"/>
  </r>
  <r>
    <x v="8"/>
    <n v="9"/>
    <n v="262"/>
    <s v="143000"/>
    <s v="Department for Aging and Rehabilitative Services"/>
    <s v="No"/>
    <x v="126"/>
    <n v="468"/>
    <s v="Adult Programs and Services"/>
    <x v="119"/>
    <s v="GF"/>
    <n v="30"/>
    <x v="2"/>
    <n v="0"/>
    <n v="295000"/>
    <n v="0"/>
    <n v="270378.53999999998"/>
    <n v="868896.36"/>
    <n v="514057.68"/>
    <n v="360250.25"/>
    <n v="241242.44"/>
  </r>
  <r>
    <x v="8"/>
    <n v="9"/>
    <n v="262"/>
    <s v="143000"/>
    <s v="Department for Aging and Rehabilitative Services"/>
    <s v="No"/>
    <x v="126"/>
    <n v="468"/>
    <s v="Adult Programs and Services"/>
    <x v="119"/>
    <s v="GF"/>
    <n v="40"/>
    <x v="3"/>
    <n v="0"/>
    <n v="0"/>
    <n v="0"/>
    <n v="0"/>
    <n v="0"/>
    <n v="0"/>
    <n v="0"/>
    <n v="0"/>
  </r>
  <r>
    <x v="8"/>
    <n v="9"/>
    <n v="262"/>
    <s v="143000"/>
    <s v="Department for Aging and Rehabilitative Services"/>
    <s v="No"/>
    <x v="126"/>
    <n v="468"/>
    <s v="Adult Programs and Services"/>
    <x v="119"/>
    <s v="GF"/>
    <n v="50"/>
    <x v="4"/>
    <n v="0"/>
    <n v="295000"/>
    <n v="0"/>
    <n v="270378.53999999998"/>
    <n v="868896.36"/>
    <n v="514057.68"/>
    <n v="360250.25"/>
    <n v="241242.44"/>
  </r>
  <r>
    <x v="8"/>
    <n v="9"/>
    <n v="262"/>
    <s v="143000"/>
    <s v="Department for Aging and Rehabilitative Services"/>
    <s v="No"/>
    <x v="126"/>
    <n v="499"/>
    <s v="Administrative and Support Services"/>
    <x v="96"/>
    <s v="GF"/>
    <n v="10"/>
    <x v="0"/>
    <n v="385511"/>
    <n v="560116.47999999998"/>
    <n v="517650"/>
    <n v="386860"/>
    <n v="871864"/>
    <n v="872016"/>
    <n v="949503.68"/>
    <n v="850013.42"/>
  </r>
  <r>
    <x v="8"/>
    <n v="9"/>
    <n v="262"/>
    <s v="143000"/>
    <s v="Department for Aging and Rehabilitative Services"/>
    <s v="No"/>
    <x v="126"/>
    <n v="499"/>
    <s v="Administrative and Support Services"/>
    <x v="96"/>
    <s v="GF"/>
    <n v="20"/>
    <x v="1"/>
    <n v="385510.69"/>
    <n v="560116.47999999998"/>
    <n v="517650"/>
    <n v="375323.05"/>
    <n v="871864"/>
    <n v="872016"/>
    <n v="949503.68"/>
    <n v="850013.42"/>
  </r>
  <r>
    <x v="8"/>
    <n v="9"/>
    <n v="262"/>
    <s v="143000"/>
    <s v="Department for Aging and Rehabilitative Services"/>
    <s v="No"/>
    <x v="126"/>
    <n v="499"/>
    <s v="Administrative and Support Services"/>
    <x v="96"/>
    <s v="GF"/>
    <n v="30"/>
    <x v="2"/>
    <n v="0.31"/>
    <n v="0"/>
    <n v="0"/>
    <n v="11536.95"/>
    <n v="0"/>
    <n v="0"/>
    <n v="0"/>
    <n v="0"/>
  </r>
  <r>
    <x v="8"/>
    <n v="9"/>
    <n v="262"/>
    <s v="143000"/>
    <s v="Department for Aging and Rehabilitative Services"/>
    <s v="No"/>
    <x v="126"/>
    <n v="499"/>
    <s v="Administrative and Support Services"/>
    <x v="96"/>
    <s v="GF"/>
    <n v="40"/>
    <x v="3"/>
    <n v="0"/>
    <n v="0"/>
    <n v="0"/>
    <n v="0"/>
    <n v="0"/>
    <n v="0"/>
    <n v="0"/>
    <n v="0"/>
  </r>
  <r>
    <x v="8"/>
    <n v="9"/>
    <n v="262"/>
    <s v="143000"/>
    <s v="Department for Aging and Rehabilitative Services"/>
    <s v="No"/>
    <x v="126"/>
    <n v="499"/>
    <s v="Administrative and Support Services"/>
    <x v="96"/>
    <s v="GF"/>
    <n v="50"/>
    <x v="4"/>
    <n v="0.31"/>
    <n v="0"/>
    <n v="0"/>
    <n v="11536.95"/>
    <n v="0"/>
    <n v="0"/>
    <n v="0"/>
    <n v="0"/>
  </r>
  <r>
    <x v="8"/>
    <n v="9"/>
    <n v="203"/>
    <s v="144000"/>
    <s v="Wilson Workforce and Rehabilitation Center"/>
    <s v="No"/>
    <x v="127"/>
    <n v="454"/>
    <s v="Rehabilitation Assistance Services"/>
    <x v="116"/>
    <s v="GF"/>
    <n v="10"/>
    <x v="0"/>
    <n v="3562134"/>
    <n v="3709830"/>
    <n v="3598565"/>
    <n v="3565058"/>
    <n v="4114266"/>
    <n v="4260476"/>
    <n v="4613003.51"/>
    <n v="4766059.75"/>
  </r>
  <r>
    <x v="8"/>
    <n v="9"/>
    <n v="203"/>
    <s v="144000"/>
    <s v="Wilson Workforce and Rehabilitation Center"/>
    <s v="No"/>
    <x v="127"/>
    <n v="454"/>
    <s v="Rehabilitation Assistance Services"/>
    <x v="116"/>
    <s v="GF"/>
    <n v="20"/>
    <x v="1"/>
    <n v="3562134"/>
    <n v="3709830"/>
    <n v="3598565"/>
    <n v="3501681.98"/>
    <n v="4114266"/>
    <n v="4260476"/>
    <n v="4613003.51"/>
    <n v="4766059.75"/>
  </r>
  <r>
    <x v="8"/>
    <n v="9"/>
    <n v="203"/>
    <s v="144000"/>
    <s v="Wilson Workforce and Rehabilitation Center"/>
    <s v="No"/>
    <x v="127"/>
    <n v="454"/>
    <s v="Rehabilitation Assistance Services"/>
    <x v="116"/>
    <s v="GF"/>
    <n v="30"/>
    <x v="2"/>
    <n v="0"/>
    <n v="0"/>
    <n v="0"/>
    <n v="63376.02"/>
    <n v="0"/>
    <n v="0"/>
    <n v="0"/>
    <n v="0"/>
  </r>
  <r>
    <x v="8"/>
    <n v="9"/>
    <n v="203"/>
    <s v="144000"/>
    <s v="Wilson Workforce and Rehabilitation Center"/>
    <s v="No"/>
    <x v="127"/>
    <n v="454"/>
    <s v="Rehabilitation Assistance Services"/>
    <x v="116"/>
    <s v="GF"/>
    <n v="40"/>
    <x v="3"/>
    <n v="0"/>
    <n v="0"/>
    <n v="0"/>
    <n v="0"/>
    <n v="0"/>
    <n v="0"/>
    <n v="0"/>
    <n v="0"/>
  </r>
  <r>
    <x v="8"/>
    <n v="9"/>
    <n v="203"/>
    <s v="144000"/>
    <s v="Wilson Workforce and Rehabilitation Center"/>
    <s v="No"/>
    <x v="127"/>
    <n v="454"/>
    <s v="Rehabilitation Assistance Services"/>
    <x v="116"/>
    <s v="GF"/>
    <n v="50"/>
    <x v="4"/>
    <n v="0"/>
    <n v="0"/>
    <n v="0"/>
    <n v="63376.02"/>
    <n v="0"/>
    <n v="0"/>
    <n v="0"/>
    <n v="0"/>
  </r>
  <r>
    <x v="8"/>
    <n v="9"/>
    <n v="203"/>
    <s v="144000"/>
    <s v="Wilson Workforce and Rehabilitation Center"/>
    <s v="No"/>
    <x v="127"/>
    <n v="498"/>
    <s v="Facility Administrative and Support Services"/>
    <x v="115"/>
    <s v="GF"/>
    <n v="10"/>
    <x v="0"/>
    <n v="2459459"/>
    <n v="2519393"/>
    <n v="2524048"/>
    <n v="2698678"/>
    <n v="2683043"/>
    <n v="2858063"/>
    <n v="2868573.49"/>
    <n v="2997514.79"/>
  </r>
  <r>
    <x v="8"/>
    <n v="9"/>
    <n v="203"/>
    <s v="144000"/>
    <s v="Wilson Workforce and Rehabilitation Center"/>
    <s v="No"/>
    <x v="127"/>
    <n v="498"/>
    <s v="Facility Administrative and Support Services"/>
    <x v="115"/>
    <s v="GF"/>
    <n v="20"/>
    <x v="1"/>
    <n v="2459366.08"/>
    <n v="2119393"/>
    <n v="2524048"/>
    <n v="2683588.65"/>
    <n v="2683043"/>
    <n v="2858063"/>
    <n v="2868573.49"/>
    <n v="2997514.79"/>
  </r>
  <r>
    <x v="8"/>
    <n v="9"/>
    <n v="203"/>
    <s v="144000"/>
    <s v="Wilson Workforce and Rehabilitation Center"/>
    <s v="No"/>
    <x v="127"/>
    <n v="498"/>
    <s v="Facility Administrative and Support Services"/>
    <x v="115"/>
    <s v="GF"/>
    <n v="30"/>
    <x v="2"/>
    <n v="92.92"/>
    <n v="400000"/>
    <n v="0"/>
    <n v="15089.35"/>
    <n v="0"/>
    <n v="0"/>
    <n v="0"/>
    <n v="0"/>
  </r>
  <r>
    <x v="8"/>
    <n v="9"/>
    <n v="203"/>
    <s v="144000"/>
    <s v="Wilson Workforce and Rehabilitation Center"/>
    <s v="No"/>
    <x v="127"/>
    <n v="498"/>
    <s v="Facility Administrative and Support Services"/>
    <x v="115"/>
    <s v="GF"/>
    <n v="40"/>
    <x v="3"/>
    <n v="0"/>
    <n v="0"/>
    <n v="0"/>
    <n v="0"/>
    <n v="0"/>
    <n v="0"/>
    <n v="0"/>
    <n v="0"/>
  </r>
  <r>
    <x v="8"/>
    <n v="9"/>
    <n v="203"/>
    <s v="144000"/>
    <s v="Wilson Workforce and Rehabilitation Center"/>
    <s v="No"/>
    <x v="127"/>
    <n v="498"/>
    <s v="Facility Administrative and Support Services"/>
    <x v="115"/>
    <s v="GF"/>
    <n v="50"/>
    <x v="4"/>
    <n v="92.92"/>
    <n v="400000"/>
    <n v="0"/>
    <n v="15089.35"/>
    <n v="0"/>
    <n v="0"/>
    <n v="0"/>
    <n v="0"/>
  </r>
  <r>
    <x v="8"/>
    <n v="9"/>
    <n v="765"/>
    <s v="145000"/>
    <s v="Department of Social Services"/>
    <s v="No"/>
    <x v="128"/>
    <n v="451"/>
    <s v="Program Management Services"/>
    <x v="120"/>
    <s v="GF"/>
    <n v="10"/>
    <x v="0"/>
    <n v="16701948"/>
    <n v="15637290"/>
    <n v="18954168"/>
    <n v="20565155.16"/>
    <n v="29874259"/>
    <n v="26126991.100000001"/>
    <n v="30305201"/>
    <n v="39245852.100000001"/>
  </r>
  <r>
    <x v="8"/>
    <n v="9"/>
    <n v="765"/>
    <s v="145000"/>
    <s v="Department of Social Services"/>
    <s v="No"/>
    <x v="128"/>
    <n v="451"/>
    <s v="Program Management Services"/>
    <x v="120"/>
    <s v="GF"/>
    <n v="20"/>
    <x v="1"/>
    <n v="16701947.560000001"/>
    <n v="14939545.9"/>
    <n v="18913820.43"/>
    <n v="18299724.640000001"/>
    <n v="21365427.890000001"/>
    <n v="22938235.100000001"/>
    <n v="26244145.899999999"/>
    <n v="36143049.560000002"/>
  </r>
  <r>
    <x v="8"/>
    <n v="9"/>
    <n v="765"/>
    <s v="145000"/>
    <s v="Department of Social Services"/>
    <s v="No"/>
    <x v="128"/>
    <n v="451"/>
    <s v="Program Management Services"/>
    <x v="120"/>
    <s v="GF"/>
    <n v="30"/>
    <x v="2"/>
    <n v="0.44"/>
    <n v="697744.1"/>
    <n v="40347.57"/>
    <n v="2265430.52"/>
    <n v="8508831.1099999994"/>
    <n v="3188756"/>
    <n v="4061055.1"/>
    <n v="3102802.54"/>
  </r>
  <r>
    <x v="8"/>
    <n v="9"/>
    <n v="765"/>
    <s v="145000"/>
    <s v="Department of Social Services"/>
    <s v="No"/>
    <x v="128"/>
    <n v="451"/>
    <s v="Program Management Services"/>
    <x v="120"/>
    <s v="GF"/>
    <n v="40"/>
    <x v="3"/>
    <n v="0"/>
    <n v="0"/>
    <n v="0"/>
    <n v="0"/>
    <n v="0"/>
    <n v="1223377"/>
    <n v="2111008"/>
    <n v="0"/>
  </r>
  <r>
    <x v="8"/>
    <n v="9"/>
    <n v="765"/>
    <s v="145000"/>
    <s v="Department of Social Services"/>
    <s v="No"/>
    <x v="128"/>
    <n v="451"/>
    <s v="Program Management Services"/>
    <x v="120"/>
    <s v="GF"/>
    <n v="50"/>
    <x v="4"/>
    <n v="0.44"/>
    <n v="697744.1"/>
    <n v="40347.57"/>
    <n v="2265430.52"/>
    <n v="8508831.1099999994"/>
    <n v="1965379"/>
    <n v="1950047.1"/>
    <n v="3102802.54"/>
  </r>
  <r>
    <x v="8"/>
    <n v="9"/>
    <n v="765"/>
    <s v="145000"/>
    <s v="Department of Social Services"/>
    <s v="No"/>
    <x v="128"/>
    <n v="452"/>
    <s v="Financial Assistance for Self-Sufficiency Programs and Services"/>
    <x v="121"/>
    <s v="GF"/>
    <n v="10"/>
    <x v="0"/>
    <n v="81518741"/>
    <n v="78290516"/>
    <n v="80654719"/>
    <n v="85018853"/>
    <n v="91730258"/>
    <n v="88728465"/>
    <n v="262651668.55000001"/>
    <n v="359606193"/>
  </r>
  <r>
    <x v="8"/>
    <n v="9"/>
    <n v="765"/>
    <s v="145000"/>
    <s v="Department of Social Services"/>
    <s v="No"/>
    <x v="128"/>
    <n v="452"/>
    <s v="Financial Assistance for Self-Sufficiency Programs and Services"/>
    <x v="121"/>
    <s v="GF"/>
    <n v="20"/>
    <x v="1"/>
    <n v="81518740.900000006"/>
    <n v="78246437.109999999"/>
    <n v="80654718.829999998"/>
    <n v="85018853"/>
    <n v="91730167.819999993"/>
    <n v="88728465"/>
    <n v="262629204.74000001"/>
    <n v="359558038.20999998"/>
  </r>
  <r>
    <x v="8"/>
    <n v="9"/>
    <n v="765"/>
    <s v="145000"/>
    <s v="Department of Social Services"/>
    <s v="No"/>
    <x v="128"/>
    <n v="452"/>
    <s v="Financial Assistance for Self-Sufficiency Programs and Services"/>
    <x v="121"/>
    <s v="GF"/>
    <n v="30"/>
    <x v="2"/>
    <n v="0.1"/>
    <n v="44078.89"/>
    <n v="0.17"/>
    <n v="0"/>
    <n v="90.18"/>
    <n v="0"/>
    <n v="22463.81"/>
    <n v="48154.79"/>
  </r>
  <r>
    <x v="8"/>
    <n v="9"/>
    <n v="765"/>
    <s v="145000"/>
    <s v="Department of Social Services"/>
    <s v="No"/>
    <x v="128"/>
    <n v="452"/>
    <s v="Financial Assistance for Self-Sufficiency Programs and Services"/>
    <x v="121"/>
    <s v="GF"/>
    <n v="40"/>
    <x v="3"/>
    <n v="0"/>
    <n v="0"/>
    <n v="0"/>
    <n v="0"/>
    <n v="0"/>
    <n v="0"/>
    <n v="0"/>
    <n v="0"/>
  </r>
  <r>
    <x v="8"/>
    <n v="9"/>
    <n v="765"/>
    <s v="145000"/>
    <s v="Department of Social Services"/>
    <s v="No"/>
    <x v="128"/>
    <n v="452"/>
    <s v="Financial Assistance for Self-Sufficiency Programs and Services"/>
    <x v="121"/>
    <s v="GF"/>
    <n v="50"/>
    <x v="4"/>
    <n v="0.1"/>
    <n v="44078.89"/>
    <n v="0.17"/>
    <n v="0"/>
    <n v="90.18"/>
    <n v="0"/>
    <n v="22463.81"/>
    <n v="48154.79"/>
  </r>
  <r>
    <x v="8"/>
    <n v="9"/>
    <n v="765"/>
    <s v="145000"/>
    <s v="Department of Social Services"/>
    <s v="No"/>
    <x v="128"/>
    <n v="460"/>
    <s v="Financial Assistance for Local Social Services Staff"/>
    <x v="122"/>
    <s v="GF"/>
    <n v="10"/>
    <x v="0"/>
    <n v="124596629"/>
    <n v="127039604"/>
    <n v="131744226"/>
    <n v="147073685"/>
    <n v="154964143"/>
    <n v="167370947"/>
    <n v="184400682.03999999"/>
    <n v="199450116"/>
  </r>
  <r>
    <x v="8"/>
    <n v="9"/>
    <n v="765"/>
    <s v="145000"/>
    <s v="Department of Social Services"/>
    <s v="No"/>
    <x v="128"/>
    <n v="460"/>
    <s v="Financial Assistance for Local Social Services Staff"/>
    <x v="122"/>
    <s v="GF"/>
    <n v="20"/>
    <x v="1"/>
    <n v="124596208.5"/>
    <n v="127039603.2"/>
    <n v="131744225.33"/>
    <n v="147073645.68000001"/>
    <n v="154964143"/>
    <n v="167264378"/>
    <n v="183403136.53999999"/>
    <n v="198564557"/>
  </r>
  <r>
    <x v="8"/>
    <n v="9"/>
    <n v="765"/>
    <s v="145000"/>
    <s v="Department of Social Services"/>
    <s v="No"/>
    <x v="128"/>
    <n v="460"/>
    <s v="Financial Assistance for Local Social Services Staff"/>
    <x v="122"/>
    <s v="GF"/>
    <n v="30"/>
    <x v="2"/>
    <n v="420.5"/>
    <n v="0.83"/>
    <n v="0.67"/>
    <n v="39.32"/>
    <n v="0"/>
    <n v="106569"/>
    <n v="997545.5"/>
    <n v="885559"/>
  </r>
  <r>
    <x v="8"/>
    <n v="9"/>
    <n v="765"/>
    <s v="145000"/>
    <s v="Department of Social Services"/>
    <s v="No"/>
    <x v="128"/>
    <n v="460"/>
    <s v="Financial Assistance for Local Social Services Staff"/>
    <x v="122"/>
    <s v="GF"/>
    <n v="40"/>
    <x v="3"/>
    <n v="0"/>
    <n v="0"/>
    <n v="0"/>
    <n v="0"/>
    <n v="0"/>
    <n v="0"/>
    <n v="0"/>
    <n v="0"/>
  </r>
  <r>
    <x v="8"/>
    <n v="9"/>
    <n v="765"/>
    <s v="145000"/>
    <s v="Department of Social Services"/>
    <s v="No"/>
    <x v="128"/>
    <n v="460"/>
    <s v="Financial Assistance for Local Social Services Staff"/>
    <x v="122"/>
    <s v="GF"/>
    <n v="50"/>
    <x v="4"/>
    <n v="420.5"/>
    <n v="0.83"/>
    <n v="0.67"/>
    <n v="39.32"/>
    <n v="0"/>
    <n v="106569"/>
    <n v="997545.5"/>
    <n v="885559"/>
  </r>
  <r>
    <x v="8"/>
    <n v="9"/>
    <n v="765"/>
    <s v="145000"/>
    <s v="Department of Social Services"/>
    <s v="No"/>
    <x v="128"/>
    <n v="463"/>
    <s v="Child Support Enforcement Services"/>
    <x v="123"/>
    <s v="GF"/>
    <n v="10"/>
    <x v="0"/>
    <n v="17157242"/>
    <n v="15444157"/>
    <n v="13603288"/>
    <n v="12814383"/>
    <n v="13478085"/>
    <n v="13699520"/>
    <n v="14889543"/>
    <n v="15169874"/>
  </r>
  <r>
    <x v="8"/>
    <n v="9"/>
    <n v="765"/>
    <s v="145000"/>
    <s v="Department of Social Services"/>
    <s v="No"/>
    <x v="128"/>
    <n v="463"/>
    <s v="Child Support Enforcement Services"/>
    <x v="123"/>
    <s v="GF"/>
    <n v="20"/>
    <x v="1"/>
    <n v="17157242"/>
    <n v="15318668.74"/>
    <n v="13603288"/>
    <n v="12814336.49"/>
    <n v="13478085"/>
    <n v="13699520"/>
    <n v="14889543"/>
    <n v="15169874"/>
  </r>
  <r>
    <x v="8"/>
    <n v="9"/>
    <n v="765"/>
    <s v="145000"/>
    <s v="Department of Social Services"/>
    <s v="No"/>
    <x v="128"/>
    <n v="463"/>
    <s v="Child Support Enforcement Services"/>
    <x v="123"/>
    <s v="GF"/>
    <n v="30"/>
    <x v="2"/>
    <n v="0"/>
    <n v="125488.26"/>
    <n v="0"/>
    <n v="46.51"/>
    <n v="0"/>
    <n v="0"/>
    <n v="0"/>
    <n v="0"/>
  </r>
  <r>
    <x v="8"/>
    <n v="9"/>
    <n v="765"/>
    <s v="145000"/>
    <s v="Department of Social Services"/>
    <s v="No"/>
    <x v="128"/>
    <n v="463"/>
    <s v="Child Support Enforcement Services"/>
    <x v="123"/>
    <s v="GF"/>
    <n v="40"/>
    <x v="3"/>
    <n v="0"/>
    <n v="0"/>
    <n v="0"/>
    <n v="0"/>
    <n v="0"/>
    <n v="0"/>
    <n v="0"/>
    <n v="0"/>
  </r>
  <r>
    <x v="8"/>
    <n v="9"/>
    <n v="765"/>
    <s v="145000"/>
    <s v="Department of Social Services"/>
    <s v="No"/>
    <x v="128"/>
    <n v="463"/>
    <s v="Child Support Enforcement Services"/>
    <x v="123"/>
    <s v="GF"/>
    <n v="50"/>
    <x v="4"/>
    <n v="0"/>
    <n v="125488.26"/>
    <n v="0"/>
    <n v="46.51"/>
    <n v="0"/>
    <n v="0"/>
    <n v="0"/>
    <n v="0"/>
  </r>
  <r>
    <x v="8"/>
    <n v="9"/>
    <n v="765"/>
    <s v="145000"/>
    <s v="Department of Social Services"/>
    <s v="No"/>
    <x v="128"/>
    <n v="468"/>
    <s v="Adult Programs and Services"/>
    <x v="119"/>
    <s v="GF"/>
    <n v="10"/>
    <x v="0"/>
    <n v="20456141"/>
    <n v="23455181"/>
    <n v="23530181"/>
    <n v="26372734"/>
    <n v="28372734"/>
    <n v="28622734"/>
    <n v="41872734"/>
    <n v="42874460"/>
  </r>
  <r>
    <x v="8"/>
    <n v="9"/>
    <n v="765"/>
    <s v="145000"/>
    <s v="Department of Social Services"/>
    <s v="No"/>
    <x v="128"/>
    <n v="468"/>
    <s v="Adult Programs and Services"/>
    <x v="119"/>
    <s v="GF"/>
    <n v="20"/>
    <x v="1"/>
    <n v="19523021.120000001"/>
    <n v="19414748.030000001"/>
    <n v="20835237.399999999"/>
    <n v="24383720.280000001"/>
    <n v="22790614.27"/>
    <n v="25863378.600000001"/>
    <n v="32283044.699999999"/>
    <n v="31270348.309999999"/>
  </r>
  <r>
    <x v="8"/>
    <n v="9"/>
    <n v="765"/>
    <s v="145000"/>
    <s v="Department of Social Services"/>
    <s v="No"/>
    <x v="128"/>
    <n v="468"/>
    <s v="Adult Programs and Services"/>
    <x v="119"/>
    <s v="GF"/>
    <n v="30"/>
    <x v="2"/>
    <n v="933119.88"/>
    <n v="4040432.97"/>
    <n v="2694943.6"/>
    <n v="1989013.72"/>
    <n v="5582119.7300000004"/>
    <n v="2759355.4"/>
    <n v="9589689.3000000007"/>
    <n v="11604111.689999999"/>
  </r>
  <r>
    <x v="8"/>
    <n v="9"/>
    <n v="765"/>
    <s v="145000"/>
    <s v="Department of Social Services"/>
    <s v="No"/>
    <x v="128"/>
    <n v="468"/>
    <s v="Adult Programs and Services"/>
    <x v="119"/>
    <s v="GF"/>
    <n v="40"/>
    <x v="3"/>
    <n v="0"/>
    <n v="0"/>
    <n v="0"/>
    <n v="0"/>
    <n v="0"/>
    <n v="0"/>
    <n v="0"/>
    <n v="0"/>
  </r>
  <r>
    <x v="8"/>
    <n v="9"/>
    <n v="765"/>
    <s v="145000"/>
    <s v="Department of Social Services"/>
    <s v="No"/>
    <x v="128"/>
    <n v="468"/>
    <s v="Adult Programs and Services"/>
    <x v="119"/>
    <s v="GF"/>
    <n v="50"/>
    <x v="4"/>
    <n v="933119.88"/>
    <n v="4040432.97"/>
    <n v="2694943.6"/>
    <n v="1989013.72"/>
    <n v="5582119.7300000004"/>
    <n v="2759355.4"/>
    <n v="9589689.3000000007"/>
    <n v="11604111.689999999"/>
  </r>
  <r>
    <x v="8"/>
    <n v="9"/>
    <n v="765"/>
    <s v="145000"/>
    <s v="Department of Social Services"/>
    <s v="No"/>
    <x v="128"/>
    <n v="469"/>
    <s v="Child Welfare Services"/>
    <x v="124"/>
    <s v="GF"/>
    <n v="10"/>
    <x v="0"/>
    <n v="118060119"/>
    <n v="120134515"/>
    <n v="106880332"/>
    <n v="114339163"/>
    <n v="143143135"/>
    <n v="147357256"/>
    <n v="157405447"/>
    <n v="145205167"/>
  </r>
  <r>
    <x v="8"/>
    <n v="9"/>
    <n v="765"/>
    <s v="145000"/>
    <s v="Department of Social Services"/>
    <s v="No"/>
    <x v="128"/>
    <n v="469"/>
    <s v="Child Welfare Services"/>
    <x v="124"/>
    <s v="GF"/>
    <n v="20"/>
    <x v="1"/>
    <n v="118060119"/>
    <n v="114565162.40000001"/>
    <n v="106877397.59"/>
    <n v="103180108.52"/>
    <n v="109286382.83"/>
    <n v="120228982.66"/>
    <n v="129142570.25"/>
    <n v="132824392"/>
  </r>
  <r>
    <x v="8"/>
    <n v="9"/>
    <n v="765"/>
    <s v="145000"/>
    <s v="Department of Social Services"/>
    <s v="No"/>
    <x v="128"/>
    <n v="469"/>
    <s v="Child Welfare Services"/>
    <x v="124"/>
    <s v="GF"/>
    <n v="30"/>
    <x v="2"/>
    <n v="0"/>
    <n v="5569352.6500000004"/>
    <n v="2934.41"/>
    <n v="11159054.48"/>
    <n v="33856752.170000002"/>
    <n v="27128273.34"/>
    <n v="28262876.75"/>
    <n v="12380775"/>
  </r>
  <r>
    <x v="8"/>
    <n v="9"/>
    <n v="765"/>
    <s v="145000"/>
    <s v="Department of Social Services"/>
    <s v="No"/>
    <x v="128"/>
    <n v="469"/>
    <s v="Child Welfare Services"/>
    <x v="124"/>
    <s v="GF"/>
    <n v="40"/>
    <x v="3"/>
    <n v="0"/>
    <n v="0"/>
    <n v="0"/>
    <n v="0"/>
    <n v="0"/>
    <n v="7121181"/>
    <n v="7621181"/>
    <n v="6949236.2199999997"/>
  </r>
  <r>
    <x v="8"/>
    <n v="9"/>
    <n v="765"/>
    <s v="145000"/>
    <s v="Department of Social Services"/>
    <s v="No"/>
    <x v="128"/>
    <n v="469"/>
    <s v="Child Welfare Services"/>
    <x v="124"/>
    <s v="GF"/>
    <n v="50"/>
    <x v="4"/>
    <n v="0"/>
    <n v="5569352.6500000004"/>
    <n v="2934.41"/>
    <n v="11159054.48"/>
    <n v="33856752.170000002"/>
    <n v="20007092.34"/>
    <n v="20641695.75"/>
    <n v="5431538.7800000003"/>
  </r>
  <r>
    <x v="8"/>
    <n v="9"/>
    <n v="765"/>
    <s v="145000"/>
    <s v="Department of Social Services"/>
    <s v="No"/>
    <x v="128"/>
    <n v="491"/>
    <s v="Financial Assistance for Supplemental Assistance Services"/>
    <x v="125"/>
    <s v="GF"/>
    <n v="10"/>
    <x v="0"/>
    <n v="500000"/>
    <n v="500000"/>
    <n v="500000"/>
    <n v="500000"/>
    <n v="500000"/>
    <n v="500000"/>
    <n v="500000"/>
    <n v="500000"/>
  </r>
  <r>
    <x v="8"/>
    <n v="9"/>
    <n v="765"/>
    <s v="145000"/>
    <s v="Department of Social Services"/>
    <s v="No"/>
    <x v="128"/>
    <n v="491"/>
    <s v="Financial Assistance for Supplemental Assistance Services"/>
    <x v="125"/>
    <s v="GF"/>
    <n v="20"/>
    <x v="1"/>
    <n v="336678.48"/>
    <n v="321929.14"/>
    <n v="286134.96000000002"/>
    <n v="298167.15999999997"/>
    <n v="286526.88"/>
    <n v="258150.65"/>
    <n v="224727.09"/>
    <n v="195481.38"/>
  </r>
  <r>
    <x v="8"/>
    <n v="9"/>
    <n v="765"/>
    <s v="145000"/>
    <s v="Department of Social Services"/>
    <s v="No"/>
    <x v="128"/>
    <n v="491"/>
    <s v="Financial Assistance for Supplemental Assistance Services"/>
    <x v="125"/>
    <s v="GF"/>
    <n v="30"/>
    <x v="2"/>
    <n v="163321.51999999999"/>
    <n v="178070.86"/>
    <n v="213865.04"/>
    <n v="201832.84"/>
    <n v="213473.12"/>
    <n v="241849.35"/>
    <n v="275272.90999999997"/>
    <n v="304518.62"/>
  </r>
  <r>
    <x v="8"/>
    <n v="9"/>
    <n v="765"/>
    <s v="145000"/>
    <s v="Department of Social Services"/>
    <s v="No"/>
    <x v="128"/>
    <n v="491"/>
    <s v="Financial Assistance for Supplemental Assistance Services"/>
    <x v="125"/>
    <s v="GF"/>
    <n v="40"/>
    <x v="3"/>
    <n v="0"/>
    <n v="0"/>
    <n v="0"/>
    <n v="0"/>
    <n v="0"/>
    <n v="0"/>
    <n v="0"/>
    <n v="0"/>
  </r>
  <r>
    <x v="8"/>
    <n v="9"/>
    <n v="765"/>
    <s v="145000"/>
    <s v="Department of Social Services"/>
    <s v="No"/>
    <x v="128"/>
    <n v="491"/>
    <s v="Financial Assistance for Supplemental Assistance Services"/>
    <x v="125"/>
    <s v="GF"/>
    <n v="50"/>
    <x v="4"/>
    <n v="163321.51999999999"/>
    <n v="178070.86"/>
    <n v="213865.04"/>
    <n v="201832.84"/>
    <n v="213473.12"/>
    <n v="241849.35"/>
    <n v="275272.90999999997"/>
    <n v="304518.62"/>
  </r>
  <r>
    <x v="8"/>
    <n v="9"/>
    <n v="765"/>
    <s v="145000"/>
    <s v="Department of Social Services"/>
    <s v="No"/>
    <x v="128"/>
    <n v="492"/>
    <s v="Financial Assistance to Community Human Services Organizations"/>
    <x v="101"/>
    <s v="GF"/>
    <n v="10"/>
    <x v="0"/>
    <n v="674500"/>
    <n v="674500"/>
    <n v="1424500"/>
    <n v="8174500"/>
    <n v="6288500"/>
    <n v="3388500"/>
    <n v="8512736.5299999993"/>
    <n v="17453155.77"/>
  </r>
  <r>
    <x v="8"/>
    <n v="9"/>
    <n v="765"/>
    <s v="145000"/>
    <s v="Department of Social Services"/>
    <s v="No"/>
    <x v="128"/>
    <n v="492"/>
    <s v="Financial Assistance to Community Human Services Organizations"/>
    <x v="101"/>
    <s v="GF"/>
    <n v="20"/>
    <x v="1"/>
    <n v="620555.46"/>
    <n v="614014.51"/>
    <n v="808148.45"/>
    <n v="8066652.6600000001"/>
    <n v="6094950.9400000004"/>
    <n v="3112577.81"/>
    <n v="6211646.3200000003"/>
    <n v="11300237.07"/>
  </r>
  <r>
    <x v="8"/>
    <n v="9"/>
    <n v="765"/>
    <s v="145000"/>
    <s v="Department of Social Services"/>
    <s v="No"/>
    <x v="128"/>
    <n v="492"/>
    <s v="Financial Assistance to Community Human Services Organizations"/>
    <x v="101"/>
    <s v="GF"/>
    <n v="30"/>
    <x v="2"/>
    <n v="53944.54"/>
    <n v="60485.49"/>
    <n v="616351.55000000005"/>
    <n v="107847.34"/>
    <n v="193549.06"/>
    <n v="275922.19"/>
    <n v="2301090.21"/>
    <n v="6152918.7000000002"/>
  </r>
  <r>
    <x v="8"/>
    <n v="9"/>
    <n v="765"/>
    <s v="145000"/>
    <s v="Department of Social Services"/>
    <s v="No"/>
    <x v="128"/>
    <n v="492"/>
    <s v="Financial Assistance to Community Human Services Organizations"/>
    <x v="101"/>
    <s v="GF"/>
    <n v="40"/>
    <x v="3"/>
    <n v="0"/>
    <n v="0"/>
    <n v="500000"/>
    <n v="0"/>
    <n v="0"/>
    <n v="0"/>
    <n v="300000"/>
    <n v="0"/>
  </r>
  <r>
    <x v="8"/>
    <n v="9"/>
    <n v="765"/>
    <s v="145000"/>
    <s v="Department of Social Services"/>
    <s v="No"/>
    <x v="128"/>
    <n v="492"/>
    <s v="Financial Assistance to Community Human Services Organizations"/>
    <x v="101"/>
    <s v="GF"/>
    <n v="50"/>
    <x v="4"/>
    <n v="53944.54"/>
    <n v="60485.49"/>
    <n v="116351.55"/>
    <n v="107847.34"/>
    <n v="193549.06"/>
    <n v="275922.19"/>
    <n v="2001090.21"/>
    <n v="6152918.7000000002"/>
  </r>
  <r>
    <x v="8"/>
    <n v="9"/>
    <n v="765"/>
    <s v="145000"/>
    <s v="Department of Social Services"/>
    <s v="No"/>
    <x v="128"/>
    <n v="499"/>
    <s v="Administrative and Support Services"/>
    <x v="96"/>
    <s v="GF"/>
    <n v="10"/>
    <x v="0"/>
    <n v="45414215"/>
    <n v="50598175"/>
    <n v="45876728"/>
    <n v="52865384"/>
    <n v="56219696"/>
    <n v="61650421"/>
    <n v="65546518"/>
    <n v="69781647"/>
  </r>
  <r>
    <x v="8"/>
    <n v="9"/>
    <n v="765"/>
    <s v="145000"/>
    <s v="Department of Social Services"/>
    <s v="No"/>
    <x v="128"/>
    <n v="499"/>
    <s v="Administrative and Support Services"/>
    <x v="96"/>
    <s v="GF"/>
    <n v="20"/>
    <x v="1"/>
    <n v="45414141.060000002"/>
    <n v="50598174.390000001"/>
    <n v="45751727.829999998"/>
    <n v="52865384"/>
    <n v="56219696"/>
    <n v="61350664.960000001"/>
    <n v="61796518"/>
    <n v="65131213.090000004"/>
  </r>
  <r>
    <x v="8"/>
    <n v="9"/>
    <n v="765"/>
    <s v="145000"/>
    <s v="Department of Social Services"/>
    <s v="No"/>
    <x v="128"/>
    <n v="499"/>
    <s v="Administrative and Support Services"/>
    <x v="96"/>
    <s v="GF"/>
    <n v="30"/>
    <x v="2"/>
    <n v="73.94"/>
    <n v="0.61"/>
    <n v="125000.17"/>
    <n v="0"/>
    <n v="0"/>
    <n v="299756.03999999998"/>
    <n v="3750000"/>
    <n v="4650433.91"/>
  </r>
  <r>
    <x v="8"/>
    <n v="9"/>
    <n v="765"/>
    <s v="145000"/>
    <s v="Department of Social Services"/>
    <s v="No"/>
    <x v="128"/>
    <n v="499"/>
    <s v="Administrative and Support Services"/>
    <x v="96"/>
    <s v="GF"/>
    <n v="40"/>
    <x v="3"/>
    <n v="0"/>
    <n v="0"/>
    <n v="125000"/>
    <n v="0"/>
    <n v="0"/>
    <n v="0"/>
    <n v="3500000"/>
    <n v="3850000"/>
  </r>
  <r>
    <x v="8"/>
    <n v="9"/>
    <n v="765"/>
    <s v="145000"/>
    <s v="Department of Social Services"/>
    <s v="No"/>
    <x v="128"/>
    <n v="499"/>
    <s v="Administrative and Support Services"/>
    <x v="96"/>
    <s v="GF"/>
    <n v="50"/>
    <x v="4"/>
    <n v="73.94"/>
    <n v="0.61"/>
    <n v="0.17"/>
    <n v="0"/>
    <n v="0"/>
    <n v="299756.03999999998"/>
    <n v="250000"/>
    <n v="800433.91000000015"/>
  </r>
  <r>
    <x v="8"/>
    <n v="9"/>
    <n v="765"/>
    <s v="145000"/>
    <s v="Department of Social Services"/>
    <s v="No"/>
    <x v="128"/>
    <n v="561"/>
    <s v="Regulation of Public Facilities and Services"/>
    <x v="111"/>
    <s v="GF"/>
    <n v="10"/>
    <x v="0"/>
    <n v="3880473"/>
    <n v="3958596"/>
    <n v="6554217"/>
    <n v="9728878"/>
    <n v="10323025.02"/>
    <n v="9637255.6699999999"/>
    <n v="9352488"/>
    <n v="8502486"/>
  </r>
  <r>
    <x v="8"/>
    <n v="9"/>
    <n v="765"/>
    <s v="145000"/>
    <s v="Department of Social Services"/>
    <s v="No"/>
    <x v="128"/>
    <n v="561"/>
    <s v="Regulation of Public Facilities and Services"/>
    <x v="111"/>
    <s v="GF"/>
    <n v="20"/>
    <x v="1"/>
    <n v="3880224.24"/>
    <n v="3608286.12"/>
    <n v="4026012.89"/>
    <n v="7679190.9800000004"/>
    <n v="7416005.3499999996"/>
    <n v="6730604.6699999999"/>
    <n v="8404516.8000000007"/>
    <n v="8202164.7699999996"/>
  </r>
  <r>
    <x v="8"/>
    <n v="9"/>
    <n v="765"/>
    <s v="145000"/>
    <s v="Department of Social Services"/>
    <s v="No"/>
    <x v="128"/>
    <n v="561"/>
    <s v="Regulation of Public Facilities and Services"/>
    <x v="111"/>
    <s v="GF"/>
    <n v="30"/>
    <x v="2"/>
    <n v="248.76"/>
    <n v="350309.88"/>
    <n v="2528204.11"/>
    <n v="2049687.02"/>
    <n v="2907019.67"/>
    <n v="2906651"/>
    <n v="947971.2"/>
    <n v="300321.23"/>
  </r>
  <r>
    <x v="8"/>
    <n v="9"/>
    <n v="765"/>
    <s v="145000"/>
    <s v="Department of Social Services"/>
    <s v="No"/>
    <x v="128"/>
    <n v="561"/>
    <s v="Regulation of Public Facilities and Services"/>
    <x v="111"/>
    <s v="GF"/>
    <n v="40"/>
    <x v="3"/>
    <n v="0"/>
    <n v="0"/>
    <n v="2528124"/>
    <n v="0"/>
    <n v="0"/>
    <n v="0"/>
    <n v="0"/>
    <n v="0"/>
  </r>
  <r>
    <x v="8"/>
    <n v="9"/>
    <n v="765"/>
    <s v="145000"/>
    <s v="Department of Social Services"/>
    <s v="No"/>
    <x v="128"/>
    <n v="561"/>
    <s v="Regulation of Public Facilities and Services"/>
    <x v="111"/>
    <s v="GF"/>
    <n v="50"/>
    <x v="4"/>
    <n v="248.76"/>
    <n v="350309.88"/>
    <n v="80.11"/>
    <n v="2049687.02"/>
    <n v="2907019.67"/>
    <n v="2906651"/>
    <n v="947971.2"/>
    <n v="300321.23"/>
  </r>
  <r>
    <x v="8"/>
    <n v="9"/>
    <n v="765"/>
    <s v="145000"/>
    <s v="Department of Social Services"/>
    <s v="No"/>
    <x v="128"/>
    <n v="775"/>
    <s v="Emergency Preparedness"/>
    <x v="104"/>
    <s v="GF"/>
    <n v="10"/>
    <x v="0"/>
    <n v="0"/>
    <n v="0"/>
    <n v="115600"/>
    <n v="115600"/>
    <n v="308851"/>
    <n v="308851"/>
    <n v="308851"/>
    <n v="308851"/>
  </r>
  <r>
    <x v="8"/>
    <n v="9"/>
    <n v="765"/>
    <s v="145000"/>
    <s v="Department of Social Services"/>
    <s v="No"/>
    <x v="128"/>
    <n v="775"/>
    <s v="Emergency Preparedness"/>
    <x v="104"/>
    <s v="GF"/>
    <n v="20"/>
    <x v="1"/>
    <n v="0"/>
    <n v="0"/>
    <n v="68914.559999999998"/>
    <n v="49407.9"/>
    <n v="156019.12"/>
    <n v="163224.04"/>
    <n v="256557.88"/>
    <n v="202576.45"/>
  </r>
  <r>
    <x v="8"/>
    <n v="9"/>
    <n v="765"/>
    <s v="145000"/>
    <s v="Department of Social Services"/>
    <s v="No"/>
    <x v="128"/>
    <n v="775"/>
    <s v="Emergency Preparedness"/>
    <x v="104"/>
    <s v="GF"/>
    <n v="30"/>
    <x v="2"/>
    <n v="0"/>
    <n v="0"/>
    <n v="46685.440000000002"/>
    <n v="66192.100000000006"/>
    <n v="152831.88"/>
    <n v="145626.96"/>
    <n v="52293.120000000003"/>
    <n v="106274.55"/>
  </r>
  <r>
    <x v="8"/>
    <n v="9"/>
    <n v="765"/>
    <s v="145000"/>
    <s v="Department of Social Services"/>
    <s v="No"/>
    <x v="128"/>
    <n v="775"/>
    <s v="Emergency Preparedness"/>
    <x v="104"/>
    <s v="GF"/>
    <n v="40"/>
    <x v="3"/>
    <n v="0"/>
    <n v="0"/>
    <n v="0"/>
    <n v="0"/>
    <n v="0"/>
    <n v="0"/>
    <n v="0"/>
    <n v="0"/>
  </r>
  <r>
    <x v="8"/>
    <n v="9"/>
    <n v="765"/>
    <s v="145000"/>
    <s v="Department of Social Services"/>
    <s v="No"/>
    <x v="128"/>
    <n v="775"/>
    <s v="Emergency Preparedness"/>
    <x v="104"/>
    <s v="GF"/>
    <n v="50"/>
    <x v="4"/>
    <n v="0"/>
    <n v="0"/>
    <n v="46685.440000000002"/>
    <n v="66192.100000000006"/>
    <n v="152831.88"/>
    <n v="145626.96"/>
    <n v="52293.120000000003"/>
    <n v="106274.55"/>
  </r>
  <r>
    <x v="8"/>
    <n v="9"/>
    <n v="852"/>
    <s v="145050"/>
    <s v="Virginia Foundation for Healthy Youth"/>
    <s v="No"/>
    <x v="129"/>
    <n v="745"/>
    <s v="Distribution of Tobacco Settlement"/>
    <x v="126"/>
    <s v="GF"/>
    <n v="10"/>
    <x v="0"/>
    <n v="0"/>
    <n v="0"/>
    <n v="0"/>
    <n v="900000"/>
    <n v="0"/>
    <n v="900000"/>
    <n v="914426.54"/>
    <n v="925585.65"/>
  </r>
  <r>
    <x v="8"/>
    <n v="9"/>
    <n v="852"/>
    <s v="145050"/>
    <s v="Virginia Foundation for Healthy Youth"/>
    <s v="No"/>
    <x v="129"/>
    <n v="745"/>
    <s v="Distribution of Tobacco Settlement"/>
    <x v="126"/>
    <s v="GF"/>
    <n v="20"/>
    <x v="1"/>
    <n v="0"/>
    <n v="0"/>
    <n v="0"/>
    <n v="900000"/>
    <n v="0"/>
    <n v="900000"/>
    <n v="914426.54"/>
    <n v="925585.65"/>
  </r>
  <r>
    <x v="8"/>
    <n v="9"/>
    <n v="852"/>
    <s v="145050"/>
    <s v="Virginia Foundation for Healthy Youth"/>
    <s v="No"/>
    <x v="129"/>
    <n v="745"/>
    <s v="Distribution of Tobacco Settlement"/>
    <x v="126"/>
    <s v="GF"/>
    <n v="30"/>
    <x v="2"/>
    <n v="0"/>
    <n v="0"/>
    <n v="0"/>
    <n v="0"/>
    <n v="0"/>
    <n v="0"/>
    <n v="0"/>
    <n v="0"/>
  </r>
  <r>
    <x v="8"/>
    <n v="9"/>
    <n v="852"/>
    <s v="145050"/>
    <s v="Virginia Foundation for Healthy Youth"/>
    <s v="No"/>
    <x v="129"/>
    <n v="745"/>
    <s v="Distribution of Tobacco Settlement"/>
    <x v="126"/>
    <s v="GF"/>
    <n v="40"/>
    <x v="3"/>
    <n v="0"/>
    <n v="0"/>
    <n v="0"/>
    <n v="0"/>
    <n v="0"/>
    <n v="0"/>
    <n v="0"/>
    <n v="0"/>
  </r>
  <r>
    <x v="8"/>
    <n v="9"/>
    <n v="852"/>
    <s v="145050"/>
    <s v="Virginia Foundation for Healthy Youth"/>
    <s v="No"/>
    <x v="129"/>
    <n v="745"/>
    <s v="Distribution of Tobacco Settlement"/>
    <x v="126"/>
    <s v="GF"/>
    <n v="50"/>
    <x v="4"/>
    <n v="0"/>
    <n v="0"/>
    <n v="0"/>
    <n v="0"/>
    <n v="0"/>
    <n v="0"/>
    <n v="0"/>
    <n v="0"/>
  </r>
  <r>
    <x v="8"/>
    <n v="9"/>
    <n v="606"/>
    <s v="146000"/>
    <s v="Virginia Board for People with Disabilities"/>
    <s v="No"/>
    <x v="130"/>
    <n v="450"/>
    <s v="Social Services Research, Planning, and Coordination"/>
    <x v="6"/>
    <s v="GF"/>
    <n v="10"/>
    <x v="0"/>
    <n v="224675"/>
    <n v="226201"/>
    <n v="225582"/>
    <n v="233745"/>
    <n v="243131"/>
    <n v="248036"/>
    <n v="251051"/>
    <n v="286682"/>
  </r>
  <r>
    <x v="8"/>
    <n v="9"/>
    <n v="606"/>
    <s v="146000"/>
    <s v="Virginia Board for People with Disabilities"/>
    <s v="No"/>
    <x v="130"/>
    <n v="450"/>
    <s v="Social Services Research, Planning, and Coordination"/>
    <x v="6"/>
    <s v="GF"/>
    <n v="20"/>
    <x v="1"/>
    <n v="224258.5"/>
    <n v="220858"/>
    <n v="225582"/>
    <n v="233745"/>
    <n v="242666"/>
    <n v="248036"/>
    <n v="250869.91"/>
    <n v="286682"/>
  </r>
  <r>
    <x v="8"/>
    <n v="9"/>
    <n v="606"/>
    <s v="146000"/>
    <s v="Virginia Board for People with Disabilities"/>
    <s v="No"/>
    <x v="130"/>
    <n v="450"/>
    <s v="Social Services Research, Planning, and Coordination"/>
    <x v="6"/>
    <s v="GF"/>
    <n v="30"/>
    <x v="2"/>
    <n v="416.5"/>
    <n v="5343"/>
    <n v="0"/>
    <n v="0"/>
    <n v="465"/>
    <n v="0"/>
    <n v="181.09"/>
    <n v="0"/>
  </r>
  <r>
    <x v="8"/>
    <n v="9"/>
    <n v="606"/>
    <s v="146000"/>
    <s v="Virginia Board for People with Disabilities"/>
    <s v="No"/>
    <x v="130"/>
    <n v="450"/>
    <s v="Social Services Research, Planning, and Coordination"/>
    <x v="6"/>
    <s v="GF"/>
    <n v="40"/>
    <x v="3"/>
    <n v="0"/>
    <n v="0"/>
    <n v="0"/>
    <n v="0"/>
    <n v="0"/>
    <n v="0"/>
    <n v="0"/>
    <n v="0"/>
  </r>
  <r>
    <x v="8"/>
    <n v="9"/>
    <n v="606"/>
    <s v="146000"/>
    <s v="Virginia Board for People with Disabilities"/>
    <s v="No"/>
    <x v="130"/>
    <n v="450"/>
    <s v="Social Services Research, Planning, and Coordination"/>
    <x v="6"/>
    <s v="GF"/>
    <n v="50"/>
    <x v="4"/>
    <n v="416.5"/>
    <n v="5343"/>
    <n v="0"/>
    <n v="0"/>
    <n v="465"/>
    <n v="0"/>
    <n v="181.09"/>
    <n v="0"/>
  </r>
  <r>
    <x v="8"/>
    <n v="9"/>
    <n v="606"/>
    <s v="146000"/>
    <s v="Virginia Board for People with Disabilities"/>
    <s v="No"/>
    <x v="130"/>
    <n v="490"/>
    <s v="Financial Assistance for Individual and Family Services"/>
    <x v="127"/>
    <s v="GF"/>
    <n v="10"/>
    <x v="0"/>
    <n v="0"/>
    <n v="0"/>
    <n v="0"/>
    <n v="0"/>
    <n v="0"/>
    <n v="0"/>
    <n v="60000"/>
    <n v="300000"/>
  </r>
  <r>
    <x v="8"/>
    <n v="9"/>
    <n v="606"/>
    <s v="146000"/>
    <s v="Virginia Board for People with Disabilities"/>
    <s v="No"/>
    <x v="130"/>
    <n v="490"/>
    <s v="Financial Assistance for Individual and Family Services"/>
    <x v="127"/>
    <s v="GF"/>
    <n v="20"/>
    <x v="1"/>
    <n v="0"/>
    <n v="0"/>
    <n v="0"/>
    <n v="0"/>
    <n v="0"/>
    <n v="0"/>
    <n v="60000"/>
    <n v="150000"/>
  </r>
  <r>
    <x v="8"/>
    <n v="9"/>
    <n v="606"/>
    <s v="146000"/>
    <s v="Virginia Board for People with Disabilities"/>
    <s v="No"/>
    <x v="130"/>
    <n v="490"/>
    <s v="Financial Assistance for Individual and Family Services"/>
    <x v="127"/>
    <s v="GF"/>
    <n v="30"/>
    <x v="2"/>
    <n v="0"/>
    <n v="0"/>
    <n v="0"/>
    <n v="0"/>
    <n v="0"/>
    <n v="0"/>
    <n v="0"/>
    <n v="150000"/>
  </r>
  <r>
    <x v="8"/>
    <n v="9"/>
    <n v="606"/>
    <s v="146000"/>
    <s v="Virginia Board for People with Disabilities"/>
    <s v="No"/>
    <x v="130"/>
    <n v="490"/>
    <s v="Financial Assistance for Individual and Family Services"/>
    <x v="127"/>
    <s v="GF"/>
    <n v="40"/>
    <x v="3"/>
    <n v="0"/>
    <n v="0"/>
    <n v="0"/>
    <n v="0"/>
    <n v="0"/>
    <n v="0"/>
    <n v="0"/>
    <n v="0"/>
  </r>
  <r>
    <x v="8"/>
    <n v="9"/>
    <n v="606"/>
    <s v="146000"/>
    <s v="Virginia Board for People with Disabilities"/>
    <s v="No"/>
    <x v="130"/>
    <n v="490"/>
    <s v="Financial Assistance for Individual and Family Services"/>
    <x v="127"/>
    <s v="GF"/>
    <n v="50"/>
    <x v="4"/>
    <n v="0"/>
    <n v="0"/>
    <n v="0"/>
    <n v="0"/>
    <n v="0"/>
    <n v="0"/>
    <n v="0"/>
    <n v="150000"/>
  </r>
  <r>
    <x v="8"/>
    <n v="9"/>
    <n v="702"/>
    <s v="147000"/>
    <s v="Department for the Blind and Vision Impaired"/>
    <s v="No"/>
    <x v="131"/>
    <n v="142"/>
    <s v="Statewide Library Services"/>
    <x v="85"/>
    <s v="GF"/>
    <n v="10"/>
    <x v="0"/>
    <n v="1170781"/>
    <n v="1170781"/>
    <n v="1200674"/>
    <n v="1231040.01"/>
    <n v="1325674"/>
    <n v="1325674"/>
    <n v="1345674"/>
    <n v="1325674"/>
  </r>
  <r>
    <x v="8"/>
    <n v="9"/>
    <n v="702"/>
    <s v="147000"/>
    <s v="Department for the Blind and Vision Impaired"/>
    <s v="No"/>
    <x v="131"/>
    <n v="142"/>
    <s v="Statewide Library Services"/>
    <x v="85"/>
    <s v="GF"/>
    <n v="20"/>
    <x v="1"/>
    <n v="1170781"/>
    <n v="1170438.6100000001"/>
    <n v="1200674"/>
    <n v="1231040.01"/>
    <n v="1325674"/>
    <n v="1325616.1599999999"/>
    <n v="1345672.99"/>
    <n v="1325673.5900000001"/>
  </r>
  <r>
    <x v="8"/>
    <n v="9"/>
    <n v="702"/>
    <s v="147000"/>
    <s v="Department for the Blind and Vision Impaired"/>
    <s v="No"/>
    <x v="131"/>
    <n v="142"/>
    <s v="Statewide Library Services"/>
    <x v="85"/>
    <s v="GF"/>
    <n v="30"/>
    <x v="2"/>
    <n v="0"/>
    <n v="342.39"/>
    <n v="0"/>
    <n v="0"/>
    <n v="0"/>
    <n v="57.84"/>
    <n v="1.01"/>
    <n v="0.41"/>
  </r>
  <r>
    <x v="8"/>
    <n v="9"/>
    <n v="702"/>
    <s v="147000"/>
    <s v="Department for the Blind and Vision Impaired"/>
    <s v="No"/>
    <x v="131"/>
    <n v="142"/>
    <s v="Statewide Library Services"/>
    <x v="85"/>
    <s v="GF"/>
    <n v="40"/>
    <x v="3"/>
    <n v="0"/>
    <n v="0"/>
    <n v="0"/>
    <n v="0"/>
    <n v="0"/>
    <n v="0"/>
    <n v="0"/>
    <n v="0"/>
  </r>
  <r>
    <x v="8"/>
    <n v="9"/>
    <n v="702"/>
    <s v="147000"/>
    <s v="Department for the Blind and Vision Impaired"/>
    <s v="No"/>
    <x v="131"/>
    <n v="142"/>
    <s v="Statewide Library Services"/>
    <x v="85"/>
    <s v="GF"/>
    <n v="50"/>
    <x v="4"/>
    <n v="0"/>
    <n v="342.39"/>
    <n v="0"/>
    <n v="0"/>
    <n v="0"/>
    <n v="57.84"/>
    <n v="1.01"/>
    <n v="0.41"/>
  </r>
  <r>
    <x v="8"/>
    <n v="9"/>
    <n v="702"/>
    <s v="147000"/>
    <s v="Department for the Blind and Vision Impaired"/>
    <s v="No"/>
    <x v="131"/>
    <n v="191"/>
    <s v="State Education Services"/>
    <x v="128"/>
    <s v="GF"/>
    <n v="10"/>
    <x v="0"/>
    <n v="857094"/>
    <n v="857094"/>
    <n v="883811"/>
    <n v="909664.82"/>
    <n v="1103679"/>
    <n v="1103679"/>
    <n v="1103679"/>
    <n v="1101679"/>
  </r>
  <r>
    <x v="8"/>
    <n v="9"/>
    <n v="702"/>
    <s v="147000"/>
    <s v="Department for the Blind and Vision Impaired"/>
    <s v="No"/>
    <x v="131"/>
    <n v="191"/>
    <s v="State Education Services"/>
    <x v="128"/>
    <s v="GF"/>
    <n v="20"/>
    <x v="1"/>
    <n v="857094"/>
    <n v="857094"/>
    <n v="883811"/>
    <n v="909661.38"/>
    <n v="1103679"/>
    <n v="1103678.1100000001"/>
    <n v="1103679"/>
    <n v="1101677.54"/>
  </r>
  <r>
    <x v="8"/>
    <n v="9"/>
    <n v="702"/>
    <s v="147000"/>
    <s v="Department for the Blind and Vision Impaired"/>
    <s v="No"/>
    <x v="131"/>
    <n v="191"/>
    <s v="State Education Services"/>
    <x v="128"/>
    <s v="GF"/>
    <n v="30"/>
    <x v="2"/>
    <n v="0"/>
    <n v="0"/>
    <n v="0"/>
    <n v="3.44"/>
    <n v="0"/>
    <n v="0.89"/>
    <n v="0"/>
    <n v="1.46"/>
  </r>
  <r>
    <x v="8"/>
    <n v="9"/>
    <n v="702"/>
    <s v="147000"/>
    <s v="Department for the Blind and Vision Impaired"/>
    <s v="No"/>
    <x v="131"/>
    <n v="191"/>
    <s v="State Education Services"/>
    <x v="128"/>
    <s v="GF"/>
    <n v="40"/>
    <x v="3"/>
    <n v="0"/>
    <n v="0"/>
    <n v="0"/>
    <n v="0"/>
    <n v="0"/>
    <n v="0"/>
    <n v="0"/>
    <n v="0"/>
  </r>
  <r>
    <x v="8"/>
    <n v="9"/>
    <n v="702"/>
    <s v="147000"/>
    <s v="Department for the Blind and Vision Impaired"/>
    <s v="No"/>
    <x v="131"/>
    <n v="191"/>
    <s v="State Education Services"/>
    <x v="128"/>
    <s v="GF"/>
    <n v="50"/>
    <x v="4"/>
    <n v="0"/>
    <n v="0"/>
    <n v="0"/>
    <n v="3.44"/>
    <n v="0"/>
    <n v="0.89"/>
    <n v="0"/>
    <n v="1.46"/>
  </r>
  <r>
    <x v="8"/>
    <n v="9"/>
    <n v="702"/>
    <s v="147000"/>
    <s v="Department for the Blind and Vision Impaired"/>
    <s v="No"/>
    <x v="131"/>
    <n v="454"/>
    <s v="Rehabilitation Assistance Services"/>
    <x v="116"/>
    <s v="GF"/>
    <n v="10"/>
    <x v="0"/>
    <n v="1981012"/>
    <n v="2375621"/>
    <n v="2510700"/>
    <n v="2866949.69"/>
    <n v="3642238"/>
    <n v="3642238"/>
    <n v="3642238"/>
    <n v="4019238"/>
  </r>
  <r>
    <x v="8"/>
    <n v="9"/>
    <n v="702"/>
    <s v="147000"/>
    <s v="Department for the Blind and Vision Impaired"/>
    <s v="No"/>
    <x v="131"/>
    <n v="454"/>
    <s v="Rehabilitation Assistance Services"/>
    <x v="116"/>
    <s v="GF"/>
    <n v="20"/>
    <x v="1"/>
    <n v="1981012"/>
    <n v="2375621"/>
    <n v="2510700"/>
    <n v="2866949.14"/>
    <n v="3642238"/>
    <n v="3642237.32"/>
    <n v="3642238"/>
    <n v="4019233.74"/>
  </r>
  <r>
    <x v="8"/>
    <n v="9"/>
    <n v="702"/>
    <s v="147000"/>
    <s v="Department for the Blind and Vision Impaired"/>
    <s v="No"/>
    <x v="131"/>
    <n v="454"/>
    <s v="Rehabilitation Assistance Services"/>
    <x v="116"/>
    <s v="GF"/>
    <n v="30"/>
    <x v="2"/>
    <n v="0"/>
    <n v="0"/>
    <n v="0"/>
    <n v="0.55000000000000004"/>
    <n v="0"/>
    <n v="0.68"/>
    <n v="0"/>
    <n v="4.26"/>
  </r>
  <r>
    <x v="8"/>
    <n v="9"/>
    <n v="702"/>
    <s v="147000"/>
    <s v="Department for the Blind and Vision Impaired"/>
    <s v="No"/>
    <x v="131"/>
    <n v="454"/>
    <s v="Rehabilitation Assistance Services"/>
    <x v="116"/>
    <s v="GF"/>
    <n v="40"/>
    <x v="3"/>
    <n v="0"/>
    <n v="0"/>
    <n v="0"/>
    <n v="0"/>
    <n v="0"/>
    <n v="0"/>
    <n v="0"/>
    <n v="0"/>
  </r>
  <r>
    <x v="8"/>
    <n v="9"/>
    <n v="702"/>
    <s v="147000"/>
    <s v="Department for the Blind and Vision Impaired"/>
    <s v="No"/>
    <x v="131"/>
    <n v="454"/>
    <s v="Rehabilitation Assistance Services"/>
    <x v="116"/>
    <s v="GF"/>
    <n v="50"/>
    <x v="4"/>
    <n v="0"/>
    <n v="0"/>
    <n v="0"/>
    <n v="0.55000000000000004"/>
    <n v="0"/>
    <n v="0.68"/>
    <n v="0"/>
    <n v="4.26"/>
  </r>
  <r>
    <x v="8"/>
    <n v="9"/>
    <n v="702"/>
    <s v="147000"/>
    <s v="Department for the Blind and Vision Impaired"/>
    <s v="No"/>
    <x v="131"/>
    <n v="497"/>
    <s v="Regional Office Support and Administration"/>
    <x v="129"/>
    <s v="GF"/>
    <n v="10"/>
    <x v="0"/>
    <n v="1366526"/>
    <n v="1366526"/>
    <n v="1395586"/>
    <n v="1412205.98"/>
    <n v="1567029"/>
    <n v="1567029"/>
    <n v="1567029"/>
    <n v="1755896"/>
  </r>
  <r>
    <x v="8"/>
    <n v="9"/>
    <n v="702"/>
    <s v="147000"/>
    <s v="Department for the Blind and Vision Impaired"/>
    <s v="No"/>
    <x v="131"/>
    <n v="497"/>
    <s v="Regional Office Support and Administration"/>
    <x v="129"/>
    <s v="GF"/>
    <n v="20"/>
    <x v="1"/>
    <n v="1366526"/>
    <n v="1362525.5"/>
    <n v="1395586"/>
    <n v="1412204.77"/>
    <n v="1567029"/>
    <n v="1567028.63"/>
    <n v="1567028.03"/>
    <n v="1755896"/>
  </r>
  <r>
    <x v="8"/>
    <n v="9"/>
    <n v="702"/>
    <s v="147000"/>
    <s v="Department for the Blind and Vision Impaired"/>
    <s v="No"/>
    <x v="131"/>
    <n v="497"/>
    <s v="Regional Office Support and Administration"/>
    <x v="129"/>
    <s v="GF"/>
    <n v="30"/>
    <x v="2"/>
    <n v="0"/>
    <n v="4000.5"/>
    <n v="0"/>
    <n v="1.21"/>
    <n v="0"/>
    <n v="0.37"/>
    <n v="0.97"/>
    <n v="0"/>
  </r>
  <r>
    <x v="8"/>
    <n v="9"/>
    <n v="702"/>
    <s v="147000"/>
    <s v="Department for the Blind and Vision Impaired"/>
    <s v="No"/>
    <x v="131"/>
    <n v="497"/>
    <s v="Regional Office Support and Administration"/>
    <x v="129"/>
    <s v="GF"/>
    <n v="40"/>
    <x v="3"/>
    <n v="0"/>
    <n v="0"/>
    <n v="0"/>
    <n v="0"/>
    <n v="0"/>
    <n v="0"/>
    <n v="0"/>
    <n v="0"/>
  </r>
  <r>
    <x v="8"/>
    <n v="9"/>
    <n v="702"/>
    <s v="147000"/>
    <s v="Department for the Blind and Vision Impaired"/>
    <s v="No"/>
    <x v="131"/>
    <n v="497"/>
    <s v="Regional Office Support and Administration"/>
    <x v="129"/>
    <s v="GF"/>
    <n v="50"/>
    <x v="4"/>
    <n v="0"/>
    <n v="4000.5"/>
    <n v="0"/>
    <n v="1.21"/>
    <n v="0"/>
    <n v="0.37"/>
    <n v="0.97"/>
    <n v="0"/>
  </r>
  <r>
    <x v="8"/>
    <n v="9"/>
    <n v="702"/>
    <s v="147000"/>
    <s v="Department for the Blind and Vision Impaired"/>
    <s v="No"/>
    <x v="131"/>
    <n v="499"/>
    <s v="Administrative and Support Services"/>
    <x v="96"/>
    <s v="GF"/>
    <n v="10"/>
    <x v="0"/>
    <n v="946050"/>
    <n v="1155231"/>
    <n v="1270311"/>
    <n v="1381812.5"/>
    <n v="1869217"/>
    <n v="2142574"/>
    <n v="2398501.62"/>
    <n v="3515831"/>
  </r>
  <r>
    <x v="8"/>
    <n v="9"/>
    <n v="702"/>
    <s v="147000"/>
    <s v="Department for the Blind and Vision Impaired"/>
    <s v="No"/>
    <x v="131"/>
    <n v="499"/>
    <s v="Administrative and Support Services"/>
    <x v="96"/>
    <s v="GF"/>
    <n v="20"/>
    <x v="1"/>
    <n v="942175.15"/>
    <n v="1153530.6200000001"/>
    <n v="1270311"/>
    <n v="1381812.5"/>
    <n v="1869217"/>
    <n v="2142573.4900000002"/>
    <n v="2398501.62"/>
    <n v="3515830.75"/>
  </r>
  <r>
    <x v="8"/>
    <n v="9"/>
    <n v="702"/>
    <s v="147000"/>
    <s v="Department for the Blind and Vision Impaired"/>
    <s v="No"/>
    <x v="131"/>
    <n v="499"/>
    <s v="Administrative and Support Services"/>
    <x v="96"/>
    <s v="GF"/>
    <n v="30"/>
    <x v="2"/>
    <n v="3874.85"/>
    <n v="1700.38"/>
    <n v="0"/>
    <n v="0"/>
    <n v="0"/>
    <n v="0.51"/>
    <n v="0"/>
    <n v="0.25"/>
  </r>
  <r>
    <x v="8"/>
    <n v="9"/>
    <n v="702"/>
    <s v="147000"/>
    <s v="Department for the Blind and Vision Impaired"/>
    <s v="No"/>
    <x v="131"/>
    <n v="499"/>
    <s v="Administrative and Support Services"/>
    <x v="96"/>
    <s v="GF"/>
    <n v="40"/>
    <x v="3"/>
    <n v="0"/>
    <n v="0"/>
    <n v="0"/>
    <n v="0"/>
    <n v="0"/>
    <n v="0"/>
    <n v="0"/>
    <n v="0"/>
  </r>
  <r>
    <x v="8"/>
    <n v="9"/>
    <n v="702"/>
    <s v="147000"/>
    <s v="Department for the Blind and Vision Impaired"/>
    <s v="No"/>
    <x v="131"/>
    <n v="499"/>
    <s v="Administrative and Support Services"/>
    <x v="96"/>
    <s v="GF"/>
    <n v="50"/>
    <x v="4"/>
    <n v="3874.85"/>
    <n v="1700.38"/>
    <n v="0"/>
    <n v="0"/>
    <n v="0"/>
    <n v="0.51"/>
    <n v="0"/>
    <n v="0.25"/>
  </r>
  <r>
    <x v="8"/>
    <n v="9"/>
    <n v="263"/>
    <s v="148000"/>
    <s v="Virginia Rehabilitation Center for the Blind and Vision Impaired"/>
    <s v="No"/>
    <x v="132"/>
    <n v="454"/>
    <s v="Rehabilitation Assistance Services"/>
    <x v="116"/>
    <s v="GF"/>
    <n v="10"/>
    <x v="0"/>
    <n v="172500"/>
    <n v="172500"/>
    <n v="172500"/>
    <n v="180124"/>
    <n v="172500"/>
    <n v="172500"/>
    <n v="172500"/>
    <n v="172500"/>
  </r>
  <r>
    <x v="8"/>
    <n v="9"/>
    <n v="263"/>
    <s v="148000"/>
    <s v="Virginia Rehabilitation Center for the Blind and Vision Impaired"/>
    <s v="No"/>
    <x v="132"/>
    <n v="454"/>
    <s v="Rehabilitation Assistance Services"/>
    <x v="116"/>
    <s v="GF"/>
    <n v="20"/>
    <x v="1"/>
    <n v="172500"/>
    <n v="172500"/>
    <n v="172500"/>
    <n v="180124"/>
    <n v="172500"/>
    <n v="172500"/>
    <n v="172500"/>
    <n v="172500"/>
  </r>
  <r>
    <x v="8"/>
    <n v="9"/>
    <n v="263"/>
    <s v="148000"/>
    <s v="Virginia Rehabilitation Center for the Blind and Vision Impaired"/>
    <s v="No"/>
    <x v="132"/>
    <n v="454"/>
    <s v="Rehabilitation Assistance Services"/>
    <x v="116"/>
    <s v="GF"/>
    <n v="30"/>
    <x v="2"/>
    <n v="0"/>
    <n v="0"/>
    <n v="0"/>
    <n v="0"/>
    <n v="0"/>
    <n v="0"/>
    <n v="0"/>
    <n v="0"/>
  </r>
  <r>
    <x v="8"/>
    <n v="9"/>
    <n v="263"/>
    <s v="148000"/>
    <s v="Virginia Rehabilitation Center for the Blind and Vision Impaired"/>
    <s v="No"/>
    <x v="132"/>
    <n v="454"/>
    <s v="Rehabilitation Assistance Services"/>
    <x v="116"/>
    <s v="GF"/>
    <n v="40"/>
    <x v="3"/>
    <n v="0"/>
    <n v="0"/>
    <n v="0"/>
    <n v="0"/>
    <n v="0"/>
    <n v="0"/>
    <n v="0"/>
    <n v="0"/>
  </r>
  <r>
    <x v="8"/>
    <n v="9"/>
    <n v="263"/>
    <s v="148000"/>
    <s v="Virginia Rehabilitation Center for the Blind and Vision Impaired"/>
    <s v="No"/>
    <x v="132"/>
    <n v="454"/>
    <s v="Rehabilitation Assistance Services"/>
    <x v="116"/>
    <s v="GF"/>
    <n v="50"/>
    <x v="4"/>
    <n v="0"/>
    <n v="0"/>
    <n v="0"/>
    <n v="0"/>
    <n v="0"/>
    <n v="0"/>
    <n v="0"/>
    <n v="0"/>
  </r>
  <r>
    <x v="8"/>
    <n v="9"/>
    <n v="263"/>
    <s v="148000"/>
    <s v="Virginia Rehabilitation Center for the Blind and Vision Impaired"/>
    <s v="No"/>
    <x v="132"/>
    <n v="499"/>
    <s v="Administrative and Support Services"/>
    <x v="96"/>
    <s v="GF"/>
    <n v="10"/>
    <x v="0"/>
    <n v="173015"/>
    <n v="179212"/>
    <n v="179647"/>
    <n v="181029"/>
    <n v="198828"/>
    <n v="208314"/>
    <n v="215745"/>
    <n v="221504"/>
  </r>
  <r>
    <x v="8"/>
    <n v="9"/>
    <n v="263"/>
    <s v="148000"/>
    <s v="Virginia Rehabilitation Center for the Blind and Vision Impaired"/>
    <s v="No"/>
    <x v="132"/>
    <n v="499"/>
    <s v="Administrative and Support Services"/>
    <x v="96"/>
    <s v="GF"/>
    <n v="20"/>
    <x v="1"/>
    <n v="172265.18"/>
    <n v="126412"/>
    <n v="179605.64"/>
    <n v="181029"/>
    <n v="198828"/>
    <n v="207692.3"/>
    <n v="215744.7"/>
    <n v="221504"/>
  </r>
  <r>
    <x v="8"/>
    <n v="9"/>
    <n v="263"/>
    <s v="148000"/>
    <s v="Virginia Rehabilitation Center for the Blind and Vision Impaired"/>
    <s v="No"/>
    <x v="132"/>
    <n v="499"/>
    <s v="Administrative and Support Services"/>
    <x v="96"/>
    <s v="GF"/>
    <n v="30"/>
    <x v="2"/>
    <n v="749.82"/>
    <n v="52800"/>
    <n v="41.36"/>
    <n v="0"/>
    <n v="0"/>
    <n v="621.70000000000005"/>
    <n v="0.3"/>
    <n v="0"/>
  </r>
  <r>
    <x v="8"/>
    <n v="9"/>
    <n v="263"/>
    <s v="148000"/>
    <s v="Virginia Rehabilitation Center for the Blind and Vision Impaired"/>
    <s v="No"/>
    <x v="132"/>
    <n v="499"/>
    <s v="Administrative and Support Services"/>
    <x v="96"/>
    <s v="GF"/>
    <n v="40"/>
    <x v="3"/>
    <n v="0"/>
    <n v="0"/>
    <n v="0"/>
    <n v="0"/>
    <n v="0"/>
    <n v="0"/>
    <n v="0"/>
    <n v="0"/>
  </r>
  <r>
    <x v="8"/>
    <n v="9"/>
    <n v="263"/>
    <s v="148000"/>
    <s v="Virginia Rehabilitation Center for the Blind and Vision Impaired"/>
    <s v="No"/>
    <x v="132"/>
    <n v="499"/>
    <s v="Administrative and Support Services"/>
    <x v="96"/>
    <s v="GF"/>
    <n v="50"/>
    <x v="4"/>
    <n v="749.82"/>
    <n v="52800"/>
    <n v="41.36"/>
    <n v="0"/>
    <n v="0"/>
    <n v="621.70000000000005"/>
    <n v="0.3"/>
    <n v="0"/>
  </r>
  <r>
    <x v="9"/>
    <n v="10"/>
    <n v="195"/>
    <s v="148100"/>
    <s v="Secretary of Labor"/>
    <s v="No"/>
    <x v="133"/>
    <n v="799"/>
    <s v="Administrative and Support Services"/>
    <x v="28"/>
    <s v="GF"/>
    <n v="10"/>
    <x v="0"/>
    <n v="0"/>
    <n v="0"/>
    <n v="0"/>
    <n v="786578.75"/>
    <n v="719785.53"/>
    <n v="808276.47"/>
    <n v="895155.09"/>
    <n v="1002918.2"/>
  </r>
  <r>
    <x v="9"/>
    <n v="10"/>
    <n v="195"/>
    <s v="148100"/>
    <s v="Secretary of Labor"/>
    <s v="No"/>
    <x v="133"/>
    <n v="799"/>
    <s v="Administrative and Support Services"/>
    <x v="28"/>
    <s v="GF"/>
    <n v="20"/>
    <x v="1"/>
    <n v="0"/>
    <n v="0"/>
    <n v="0"/>
    <n v="728048.54"/>
    <n v="582833.06000000006"/>
    <n v="641344.38"/>
    <n v="686077.34"/>
    <n v="765621.74"/>
  </r>
  <r>
    <x v="9"/>
    <n v="10"/>
    <n v="195"/>
    <s v="148100"/>
    <s v="Secretary of Labor"/>
    <s v="No"/>
    <x v="133"/>
    <n v="799"/>
    <s v="Administrative and Support Services"/>
    <x v="28"/>
    <s v="GF"/>
    <n v="30"/>
    <x v="2"/>
    <n v="0"/>
    <n v="0"/>
    <n v="0"/>
    <n v="58530.21"/>
    <n v="136952.47"/>
    <n v="166932.09"/>
    <n v="209077.75"/>
    <n v="237296.46"/>
  </r>
  <r>
    <x v="9"/>
    <n v="10"/>
    <n v="195"/>
    <s v="148100"/>
    <s v="Secretary of Labor"/>
    <s v="No"/>
    <x v="133"/>
    <n v="799"/>
    <s v="Administrative and Support Services"/>
    <x v="28"/>
    <s v="GF"/>
    <n v="40"/>
    <x v="3"/>
    <n v="0"/>
    <n v="0"/>
    <n v="0"/>
    <n v="0"/>
    <n v="0"/>
    <n v="0"/>
    <n v="0"/>
    <n v="0"/>
  </r>
  <r>
    <x v="9"/>
    <n v="10"/>
    <n v="195"/>
    <s v="148100"/>
    <s v="Secretary of Labor"/>
    <s v="No"/>
    <x v="133"/>
    <n v="799"/>
    <s v="Administrative and Support Services"/>
    <x v="28"/>
    <s v="GF"/>
    <n v="50"/>
    <x v="4"/>
    <n v="0"/>
    <n v="0"/>
    <n v="0"/>
    <n v="58530.21"/>
    <n v="136952.47"/>
    <n v="166932.09"/>
    <n v="209077.75"/>
    <n v="237296.46"/>
  </r>
  <r>
    <x v="9"/>
    <n v="10"/>
    <n v="181"/>
    <s v="148200"/>
    <s v="Department of Labor and Industry"/>
    <s v="No"/>
    <x v="134"/>
    <n v="534"/>
    <s v="Economic Development Services"/>
    <x v="9"/>
    <s v="GF"/>
    <n v="10"/>
    <x v="0"/>
    <n v="1624046"/>
    <n v="1874054"/>
    <n v="1612139"/>
    <n v="1985712"/>
    <n v="2000159"/>
    <n v="2067968.5"/>
    <n v="79893"/>
    <m/>
  </r>
  <r>
    <x v="9"/>
    <n v="10"/>
    <n v="181"/>
    <s v="148200"/>
    <s v="Department of Labor and Industry"/>
    <s v="No"/>
    <x v="134"/>
    <n v="534"/>
    <s v="Economic Development Services"/>
    <x v="9"/>
    <s v="GF"/>
    <n v="20"/>
    <x v="1"/>
    <n v="1624046"/>
    <n v="1624054"/>
    <n v="1612139"/>
    <n v="1751077.07"/>
    <n v="1932349.5"/>
    <n v="1718611.36"/>
    <n v="79893"/>
    <m/>
  </r>
  <r>
    <x v="9"/>
    <n v="10"/>
    <n v="181"/>
    <s v="148200"/>
    <s v="Department of Labor and Industry"/>
    <s v="No"/>
    <x v="134"/>
    <n v="534"/>
    <s v="Economic Development Services"/>
    <x v="9"/>
    <s v="GF"/>
    <n v="30"/>
    <x v="2"/>
    <n v="0"/>
    <n v="250000"/>
    <n v="0"/>
    <n v="234634.93"/>
    <n v="67809.5"/>
    <n v="349357.14"/>
    <n v="0"/>
    <m/>
  </r>
  <r>
    <x v="9"/>
    <n v="10"/>
    <n v="181"/>
    <s v="148200"/>
    <s v="Department of Labor and Industry"/>
    <s v="No"/>
    <x v="134"/>
    <n v="534"/>
    <s v="Economic Development Services"/>
    <x v="9"/>
    <s v="GF"/>
    <n v="40"/>
    <x v="3"/>
    <n v="0"/>
    <n v="0"/>
    <n v="0"/>
    <n v="0"/>
    <n v="0"/>
    <n v="0"/>
    <n v="0"/>
    <m/>
  </r>
  <r>
    <x v="9"/>
    <n v="10"/>
    <n v="181"/>
    <s v="148200"/>
    <s v="Department of Labor and Industry"/>
    <s v="No"/>
    <x v="134"/>
    <n v="534"/>
    <s v="Economic Development Services"/>
    <x v="9"/>
    <s v="GF"/>
    <n v="50"/>
    <x v="4"/>
    <n v="0"/>
    <n v="250000"/>
    <n v="0"/>
    <n v="234634.93"/>
    <n v="67809.5"/>
    <n v="349357.14"/>
    <n v="0"/>
    <m/>
  </r>
  <r>
    <x v="9"/>
    <n v="10"/>
    <n v="181"/>
    <s v="148200"/>
    <s v="Department of Labor and Industry"/>
    <s v="No"/>
    <x v="134"/>
    <n v="552"/>
    <s v="Regulation of Business Practices"/>
    <x v="30"/>
    <s v="GF"/>
    <n v="10"/>
    <x v="0"/>
    <n v="806331"/>
    <n v="919706"/>
    <n v="1559253"/>
    <n v="2319903"/>
    <n v="2864280"/>
    <n v="2659736"/>
    <n v="2173355"/>
    <n v="2253355"/>
  </r>
  <r>
    <x v="9"/>
    <n v="10"/>
    <n v="181"/>
    <s v="148200"/>
    <s v="Department of Labor and Industry"/>
    <s v="No"/>
    <x v="134"/>
    <n v="552"/>
    <s v="Regulation of Business Practices"/>
    <x v="30"/>
    <s v="GF"/>
    <n v="20"/>
    <x v="1"/>
    <n v="806331"/>
    <n v="919706"/>
    <n v="1092873.1499999999"/>
    <n v="1740316.46"/>
    <n v="1719453.76"/>
    <n v="2651900.61"/>
    <n v="2171596.77"/>
    <n v="2249299.9"/>
  </r>
  <r>
    <x v="9"/>
    <n v="10"/>
    <n v="181"/>
    <s v="148200"/>
    <s v="Department of Labor and Industry"/>
    <s v="No"/>
    <x v="134"/>
    <n v="552"/>
    <s v="Regulation of Business Practices"/>
    <x v="30"/>
    <s v="GF"/>
    <n v="30"/>
    <x v="2"/>
    <n v="0"/>
    <n v="0"/>
    <n v="466379.85"/>
    <n v="579586.54"/>
    <n v="1144826.24"/>
    <n v="7835.39"/>
    <n v="1758.23"/>
    <n v="4055.1"/>
  </r>
  <r>
    <x v="9"/>
    <n v="10"/>
    <n v="181"/>
    <s v="148200"/>
    <s v="Department of Labor and Industry"/>
    <s v="No"/>
    <x v="134"/>
    <n v="552"/>
    <s v="Regulation of Business Practices"/>
    <x v="30"/>
    <s v="GF"/>
    <n v="40"/>
    <x v="3"/>
    <n v="0"/>
    <n v="0"/>
    <n v="300000"/>
    <n v="216875"/>
    <n v="0"/>
    <n v="0"/>
    <n v="0"/>
    <n v="0"/>
  </r>
  <r>
    <x v="9"/>
    <n v="10"/>
    <n v="181"/>
    <s v="148200"/>
    <s v="Department of Labor and Industry"/>
    <s v="No"/>
    <x v="134"/>
    <n v="552"/>
    <s v="Regulation of Business Practices"/>
    <x v="30"/>
    <s v="GF"/>
    <n v="50"/>
    <x v="4"/>
    <n v="0"/>
    <n v="0"/>
    <n v="166379.85"/>
    <n v="362711.54"/>
    <n v="1144826.24"/>
    <n v="7835.39"/>
    <n v="1758.23"/>
    <n v="4055.1"/>
  </r>
  <r>
    <x v="9"/>
    <n v="10"/>
    <n v="181"/>
    <s v="148200"/>
    <s v="Department of Labor and Industry"/>
    <s v="No"/>
    <x v="134"/>
    <n v="555"/>
    <s v="Regulation of Individual Safety"/>
    <x v="130"/>
    <s v="GF"/>
    <n v="10"/>
    <x v="0"/>
    <n v="3944092"/>
    <n v="3976456"/>
    <n v="4043708"/>
    <n v="5858678"/>
    <n v="7804826"/>
    <n v="7656942"/>
    <n v="6815759"/>
    <n v="6695759"/>
  </r>
  <r>
    <x v="9"/>
    <n v="10"/>
    <n v="181"/>
    <s v="148200"/>
    <s v="Department of Labor and Industry"/>
    <s v="No"/>
    <x v="134"/>
    <n v="555"/>
    <s v="Regulation of Individual Safety"/>
    <x v="130"/>
    <s v="GF"/>
    <n v="20"/>
    <x v="1"/>
    <n v="3943960.54"/>
    <n v="3976388.38"/>
    <n v="4043411.57"/>
    <n v="5436884.3799999999"/>
    <n v="5859521.6399999997"/>
    <n v="7610629.3700000001"/>
    <n v="6813494.6900000004"/>
    <n v="6685496.7800000003"/>
  </r>
  <r>
    <x v="9"/>
    <n v="10"/>
    <n v="181"/>
    <s v="148200"/>
    <s v="Department of Labor and Industry"/>
    <s v="No"/>
    <x v="134"/>
    <n v="555"/>
    <s v="Regulation of Individual Safety"/>
    <x v="130"/>
    <s v="GF"/>
    <n v="30"/>
    <x v="2"/>
    <n v="131.46"/>
    <n v="67.62"/>
    <n v="296.43"/>
    <n v="421793.62"/>
    <n v="1945304.36"/>
    <n v="46312.63"/>
    <n v="2264.31"/>
    <n v="10262.219999999999"/>
  </r>
  <r>
    <x v="9"/>
    <n v="10"/>
    <n v="181"/>
    <s v="148200"/>
    <s v="Department of Labor and Industry"/>
    <s v="No"/>
    <x v="134"/>
    <n v="555"/>
    <s v="Regulation of Individual Safety"/>
    <x v="130"/>
    <s v="GF"/>
    <n v="40"/>
    <x v="3"/>
    <n v="0"/>
    <n v="0"/>
    <n v="0"/>
    <n v="0"/>
    <n v="0"/>
    <n v="0"/>
    <n v="0"/>
    <n v="0"/>
  </r>
  <r>
    <x v="9"/>
    <n v="10"/>
    <n v="181"/>
    <s v="148200"/>
    <s v="Department of Labor and Industry"/>
    <s v="No"/>
    <x v="134"/>
    <n v="555"/>
    <s v="Regulation of Individual Safety"/>
    <x v="130"/>
    <s v="GF"/>
    <n v="50"/>
    <x v="4"/>
    <n v="131.46"/>
    <n v="67.62"/>
    <n v="296.43"/>
    <n v="421793.62"/>
    <n v="1945304.36"/>
    <n v="46312.63"/>
    <n v="2264.31"/>
    <n v="10262.219999999999"/>
  </r>
  <r>
    <x v="9"/>
    <n v="10"/>
    <n v="181"/>
    <s v="148200"/>
    <s v="Department of Labor and Industry"/>
    <s v="No"/>
    <x v="134"/>
    <n v="562"/>
    <s v="Regulation of Structure Safety"/>
    <x v="62"/>
    <s v="GF"/>
    <n v="10"/>
    <x v="0"/>
    <n v="534671"/>
    <n v="542371"/>
    <n v="562431"/>
    <n v="592191"/>
    <n v="604067"/>
    <n v="468271"/>
    <n v="575781"/>
    <n v="720391.46"/>
  </r>
  <r>
    <x v="9"/>
    <n v="10"/>
    <n v="181"/>
    <s v="148200"/>
    <s v="Department of Labor and Industry"/>
    <s v="No"/>
    <x v="134"/>
    <n v="562"/>
    <s v="Regulation of Structure Safety"/>
    <x v="62"/>
    <s v="GF"/>
    <n v="20"/>
    <x v="1"/>
    <n v="534671"/>
    <n v="542371"/>
    <n v="562431"/>
    <n v="592158.77"/>
    <n v="602663.46"/>
    <n v="459245.18"/>
    <n v="524220.12"/>
    <n v="719582.74"/>
  </r>
  <r>
    <x v="9"/>
    <n v="10"/>
    <n v="181"/>
    <s v="148200"/>
    <s v="Department of Labor and Industry"/>
    <s v="No"/>
    <x v="134"/>
    <n v="562"/>
    <s v="Regulation of Structure Safety"/>
    <x v="62"/>
    <s v="GF"/>
    <n v="30"/>
    <x v="2"/>
    <n v="0"/>
    <n v="0"/>
    <n v="0"/>
    <n v="32.229999999999997"/>
    <n v="1403.54"/>
    <n v="9025.82"/>
    <n v="51560.88"/>
    <n v="808.72"/>
  </r>
  <r>
    <x v="9"/>
    <n v="10"/>
    <n v="181"/>
    <s v="148200"/>
    <s v="Department of Labor and Industry"/>
    <s v="No"/>
    <x v="134"/>
    <n v="562"/>
    <s v="Regulation of Structure Safety"/>
    <x v="62"/>
    <s v="GF"/>
    <n v="40"/>
    <x v="3"/>
    <n v="0"/>
    <n v="0"/>
    <n v="0"/>
    <n v="0"/>
    <n v="0"/>
    <n v="0"/>
    <n v="0"/>
    <n v="0"/>
  </r>
  <r>
    <x v="9"/>
    <n v="10"/>
    <n v="181"/>
    <s v="148200"/>
    <s v="Department of Labor and Industry"/>
    <s v="No"/>
    <x v="134"/>
    <n v="562"/>
    <s v="Regulation of Structure Safety"/>
    <x v="62"/>
    <s v="GF"/>
    <n v="50"/>
    <x v="4"/>
    <n v="0"/>
    <n v="0"/>
    <n v="0"/>
    <n v="32.229999999999997"/>
    <n v="1403.54"/>
    <n v="9025.82"/>
    <n v="51560.88"/>
    <n v="808.72"/>
  </r>
  <r>
    <x v="9"/>
    <n v="10"/>
    <n v="181"/>
    <s v="148200"/>
    <s v="Department of Labor and Industry"/>
    <s v="No"/>
    <x v="134"/>
    <n v="599"/>
    <s v="Administrative and Support Services"/>
    <x v="59"/>
    <s v="GF"/>
    <n v="10"/>
    <x v="0"/>
    <n v="3473248"/>
    <n v="3361148"/>
    <n v="3750273"/>
    <n v="3320224"/>
    <n v="5070739"/>
    <n v="4833051"/>
    <n v="4404928"/>
    <n v="4962668"/>
  </r>
  <r>
    <x v="9"/>
    <n v="10"/>
    <n v="181"/>
    <s v="148200"/>
    <s v="Department of Labor and Industry"/>
    <s v="No"/>
    <x v="134"/>
    <n v="599"/>
    <s v="Administrative and Support Services"/>
    <x v="59"/>
    <s v="GF"/>
    <n v="20"/>
    <x v="1"/>
    <n v="3473248"/>
    <n v="3361148"/>
    <n v="3750273"/>
    <n v="3318998.76"/>
    <n v="4884266.91"/>
    <n v="4755984.01"/>
    <n v="4393981.8"/>
    <n v="4954929.38"/>
  </r>
  <r>
    <x v="9"/>
    <n v="10"/>
    <n v="181"/>
    <s v="148200"/>
    <s v="Department of Labor and Industry"/>
    <s v="No"/>
    <x v="134"/>
    <n v="599"/>
    <s v="Administrative and Support Services"/>
    <x v="59"/>
    <s v="GF"/>
    <n v="30"/>
    <x v="2"/>
    <n v="0"/>
    <n v="0"/>
    <n v="0"/>
    <n v="1225.24"/>
    <n v="186472.09"/>
    <n v="77066.990000000005"/>
    <n v="10946.2"/>
    <n v="7738.62"/>
  </r>
  <r>
    <x v="9"/>
    <n v="10"/>
    <n v="181"/>
    <s v="148200"/>
    <s v="Department of Labor and Industry"/>
    <s v="No"/>
    <x v="134"/>
    <n v="599"/>
    <s v="Administrative and Support Services"/>
    <x v="59"/>
    <s v="GF"/>
    <n v="40"/>
    <x v="3"/>
    <n v="0"/>
    <n v="0"/>
    <n v="0"/>
    <n v="0"/>
    <n v="0"/>
    <n v="0"/>
    <n v="0"/>
    <n v="0"/>
  </r>
  <r>
    <x v="9"/>
    <n v="10"/>
    <n v="181"/>
    <s v="148200"/>
    <s v="Department of Labor and Industry"/>
    <s v="No"/>
    <x v="134"/>
    <n v="599"/>
    <s v="Administrative and Support Services"/>
    <x v="59"/>
    <s v="GF"/>
    <n v="50"/>
    <x v="4"/>
    <n v="0"/>
    <n v="0"/>
    <n v="0"/>
    <n v="1225.24"/>
    <n v="186472.09"/>
    <n v="77066.990000000005"/>
    <n v="10946.2"/>
    <n v="7738.62"/>
  </r>
  <r>
    <x v="9"/>
    <n v="10"/>
    <n v="327"/>
    <s v="148350"/>
    <s v="Department of Workforce Development and Advancement"/>
    <s v="No"/>
    <x v="135"/>
    <n v="470"/>
    <s v="Workforce Systems Services"/>
    <x v="131"/>
    <s v="GF"/>
    <n v="10"/>
    <x v="0"/>
    <n v="0"/>
    <n v="0"/>
    <n v="0"/>
    <n v="0"/>
    <n v="0"/>
    <n v="0"/>
    <n v="4524852"/>
    <n v="2915089"/>
  </r>
  <r>
    <x v="9"/>
    <n v="10"/>
    <n v="327"/>
    <s v="148350"/>
    <s v="Department of Workforce Development and Advancement"/>
    <s v="No"/>
    <x v="135"/>
    <n v="470"/>
    <s v="Workforce Systems Services"/>
    <x v="131"/>
    <s v="GF"/>
    <n v="20"/>
    <x v="1"/>
    <n v="0"/>
    <n v="0"/>
    <n v="0"/>
    <n v="0"/>
    <n v="0"/>
    <n v="0"/>
    <n v="4524852"/>
    <n v="2698834.46"/>
  </r>
  <r>
    <x v="9"/>
    <n v="10"/>
    <n v="327"/>
    <s v="148350"/>
    <s v="Department of Workforce Development and Advancement"/>
    <s v="No"/>
    <x v="135"/>
    <n v="470"/>
    <s v="Workforce Systems Services"/>
    <x v="131"/>
    <s v="GF"/>
    <n v="30"/>
    <x v="2"/>
    <n v="0"/>
    <n v="0"/>
    <n v="0"/>
    <n v="0"/>
    <n v="0"/>
    <n v="0"/>
    <n v="0"/>
    <n v="216254.54"/>
  </r>
  <r>
    <x v="9"/>
    <n v="10"/>
    <n v="327"/>
    <s v="148350"/>
    <s v="Department of Workforce Development and Advancement"/>
    <s v="No"/>
    <x v="135"/>
    <n v="470"/>
    <s v="Workforce Systems Services"/>
    <x v="131"/>
    <s v="GF"/>
    <n v="40"/>
    <x v="3"/>
    <n v="0"/>
    <n v="0"/>
    <n v="0"/>
    <n v="0"/>
    <n v="0"/>
    <n v="0"/>
    <n v="0"/>
    <n v="0"/>
  </r>
  <r>
    <x v="9"/>
    <n v="10"/>
    <n v="327"/>
    <s v="148350"/>
    <s v="Department of Workforce Development and Advancement"/>
    <s v="No"/>
    <x v="135"/>
    <n v="470"/>
    <s v="Workforce Systems Services"/>
    <x v="131"/>
    <s v="GF"/>
    <n v="50"/>
    <x v="4"/>
    <n v="0"/>
    <n v="0"/>
    <n v="0"/>
    <n v="0"/>
    <n v="0"/>
    <n v="0"/>
    <n v="0"/>
    <n v="216254.54"/>
  </r>
  <r>
    <x v="9"/>
    <n v="10"/>
    <n v="327"/>
    <s v="148350"/>
    <s v="Department of Workforce Development and Advancement"/>
    <s v="No"/>
    <x v="135"/>
    <n v="534"/>
    <s v="Economic Development Services"/>
    <x v="9"/>
    <s v="GF"/>
    <n v="10"/>
    <x v="0"/>
    <n v="0"/>
    <n v="0"/>
    <n v="0"/>
    <n v="0"/>
    <n v="0"/>
    <n v="0"/>
    <n v="2285522.14"/>
    <n v="2108052"/>
  </r>
  <r>
    <x v="9"/>
    <n v="10"/>
    <n v="327"/>
    <s v="148350"/>
    <s v="Department of Workforce Development and Advancement"/>
    <s v="No"/>
    <x v="135"/>
    <n v="534"/>
    <s v="Economic Development Services"/>
    <x v="9"/>
    <s v="GF"/>
    <n v="20"/>
    <x v="1"/>
    <n v="0"/>
    <n v="0"/>
    <n v="0"/>
    <n v="0"/>
    <n v="0"/>
    <n v="0"/>
    <n v="2285522.14"/>
    <n v="2108052"/>
  </r>
  <r>
    <x v="9"/>
    <n v="10"/>
    <n v="327"/>
    <s v="148350"/>
    <s v="Department of Workforce Development and Advancement"/>
    <s v="No"/>
    <x v="135"/>
    <n v="534"/>
    <s v="Economic Development Services"/>
    <x v="9"/>
    <s v="GF"/>
    <n v="30"/>
    <x v="2"/>
    <n v="0"/>
    <n v="0"/>
    <n v="0"/>
    <n v="0"/>
    <n v="0"/>
    <n v="0"/>
    <n v="0"/>
    <n v="0"/>
  </r>
  <r>
    <x v="9"/>
    <n v="10"/>
    <n v="327"/>
    <s v="148350"/>
    <s v="Department of Workforce Development and Advancement"/>
    <s v="No"/>
    <x v="135"/>
    <n v="534"/>
    <s v="Economic Development Services"/>
    <x v="9"/>
    <s v="GF"/>
    <n v="40"/>
    <x v="3"/>
    <n v="0"/>
    <n v="0"/>
    <n v="0"/>
    <n v="0"/>
    <n v="0"/>
    <n v="0"/>
    <n v="0"/>
    <n v="0"/>
  </r>
  <r>
    <x v="9"/>
    <n v="10"/>
    <n v="327"/>
    <s v="148350"/>
    <s v="Department of Workforce Development and Advancement"/>
    <s v="No"/>
    <x v="135"/>
    <n v="534"/>
    <s v="Economic Development Services"/>
    <x v="9"/>
    <s v="GF"/>
    <n v="50"/>
    <x v="4"/>
    <n v="0"/>
    <n v="0"/>
    <n v="0"/>
    <n v="0"/>
    <n v="0"/>
    <n v="0"/>
    <n v="0"/>
    <n v="0"/>
  </r>
  <r>
    <x v="9"/>
    <n v="10"/>
    <n v="182"/>
    <s v="148400"/>
    <s v="Virginia Employment Commission"/>
    <s v="No"/>
    <x v="136"/>
    <n v="470"/>
    <s v="Workforce Systems Services"/>
    <x v="131"/>
    <s v="GF"/>
    <n v="10"/>
    <x v="0"/>
    <n v="0"/>
    <n v="0"/>
    <n v="0"/>
    <n v="34984242"/>
    <n v="402053.31"/>
    <n v="1460822"/>
    <n v="882167"/>
    <n v="635257"/>
  </r>
  <r>
    <x v="9"/>
    <n v="10"/>
    <n v="182"/>
    <s v="148400"/>
    <s v="Virginia Employment Commission"/>
    <s v="No"/>
    <x v="136"/>
    <n v="470"/>
    <s v="Workforce Systems Services"/>
    <x v="131"/>
    <s v="GF"/>
    <n v="20"/>
    <x v="1"/>
    <n v="0"/>
    <n v="0"/>
    <n v="0"/>
    <n v="34236635.810000002"/>
    <n v="402053.31"/>
    <n v="500000"/>
    <n v="523876.94"/>
    <n v="0"/>
  </r>
  <r>
    <x v="9"/>
    <n v="10"/>
    <n v="182"/>
    <s v="148400"/>
    <s v="Virginia Employment Commission"/>
    <s v="No"/>
    <x v="136"/>
    <n v="470"/>
    <s v="Workforce Systems Services"/>
    <x v="131"/>
    <s v="GF"/>
    <n v="30"/>
    <x v="2"/>
    <n v="0"/>
    <n v="0"/>
    <n v="0"/>
    <n v="747606.19"/>
    <n v="0"/>
    <n v="960822"/>
    <n v="358290.06"/>
    <n v="635257"/>
  </r>
  <r>
    <x v="9"/>
    <n v="10"/>
    <n v="182"/>
    <s v="148400"/>
    <s v="Virginia Employment Commission"/>
    <s v="No"/>
    <x v="136"/>
    <n v="470"/>
    <s v="Workforce Systems Services"/>
    <x v="131"/>
    <s v="GF"/>
    <n v="40"/>
    <x v="3"/>
    <n v="0"/>
    <n v="0"/>
    <n v="0"/>
    <n v="0"/>
    <n v="0"/>
    <n v="0"/>
    <n v="0"/>
    <n v="0"/>
  </r>
  <r>
    <x v="9"/>
    <n v="10"/>
    <n v="182"/>
    <s v="148400"/>
    <s v="Virginia Employment Commission"/>
    <s v="No"/>
    <x v="136"/>
    <n v="470"/>
    <s v="Workforce Systems Services"/>
    <x v="131"/>
    <s v="GF"/>
    <n v="50"/>
    <x v="4"/>
    <n v="0"/>
    <n v="0"/>
    <n v="0"/>
    <n v="747606.19"/>
    <n v="0"/>
    <n v="960822"/>
    <n v="358290.06"/>
    <n v="635257"/>
  </r>
  <r>
    <x v="10"/>
    <n v="11"/>
    <n v="183"/>
    <s v="149000"/>
    <s v="Secretary of Natural and Historic Resources"/>
    <s v="No"/>
    <x v="137"/>
    <n v="799"/>
    <s v="Administrative and Support Services"/>
    <x v="28"/>
    <s v="GF"/>
    <n v="10"/>
    <x v="0"/>
    <n v="699521"/>
    <n v="762088"/>
    <n v="663250"/>
    <n v="818799.01"/>
    <n v="719521.93"/>
    <n v="1323092.67"/>
    <n v="1506862.7"/>
    <n v="2049478.2"/>
  </r>
  <r>
    <x v="10"/>
    <n v="11"/>
    <n v="183"/>
    <s v="149000"/>
    <s v="Secretary of Natural and Historic Resources"/>
    <s v="No"/>
    <x v="137"/>
    <n v="799"/>
    <s v="Administrative and Support Services"/>
    <x v="28"/>
    <s v="GF"/>
    <n v="20"/>
    <x v="1"/>
    <n v="574037"/>
    <n v="587714.12"/>
    <n v="587264.23"/>
    <n v="702632.08"/>
    <n v="625814.26"/>
    <n v="772736.97"/>
    <n v="800613.43"/>
    <n v="1357714.39"/>
  </r>
  <r>
    <x v="10"/>
    <n v="11"/>
    <n v="183"/>
    <s v="149000"/>
    <s v="Secretary of Natural and Historic Resources"/>
    <s v="No"/>
    <x v="137"/>
    <n v="799"/>
    <s v="Administrative and Support Services"/>
    <x v="28"/>
    <s v="GF"/>
    <n v="30"/>
    <x v="2"/>
    <n v="125484"/>
    <n v="174373.88"/>
    <n v="75985.77"/>
    <n v="116166.93"/>
    <n v="93707.67"/>
    <n v="550355.69999999995"/>
    <n v="706249.27"/>
    <n v="691763.81"/>
  </r>
  <r>
    <x v="10"/>
    <n v="11"/>
    <n v="183"/>
    <s v="149000"/>
    <s v="Secretary of Natural and Historic Resources"/>
    <s v="No"/>
    <x v="137"/>
    <n v="799"/>
    <s v="Administrative and Support Services"/>
    <x v="28"/>
    <s v="GF"/>
    <n v="40"/>
    <x v="3"/>
    <n v="0"/>
    <n v="0"/>
    <n v="0"/>
    <n v="0"/>
    <n v="0"/>
    <n v="0"/>
    <n v="0"/>
    <n v="0"/>
  </r>
  <r>
    <x v="10"/>
    <n v="11"/>
    <n v="183"/>
    <s v="149000"/>
    <s v="Secretary of Natural and Historic Resources"/>
    <s v="No"/>
    <x v="137"/>
    <n v="799"/>
    <s v="Administrative and Support Services"/>
    <x v="28"/>
    <s v="GF"/>
    <n v="50"/>
    <x v="4"/>
    <n v="125484"/>
    <n v="174373.88"/>
    <n v="75985.77"/>
    <n v="116166.93"/>
    <n v="93707.67"/>
    <n v="550355.69999999995"/>
    <n v="706249.27"/>
    <n v="691763.81"/>
  </r>
  <r>
    <x v="10"/>
    <n v="11"/>
    <n v="199"/>
    <s v="151000"/>
    <s v="Department of Conservation and Recreation"/>
    <s v="No"/>
    <x v="138"/>
    <n v="503"/>
    <s v="Land  and Resource Management"/>
    <x v="132"/>
    <s v="GF"/>
    <n v="10"/>
    <x v="0"/>
    <n v="13696384"/>
    <n v="13796384"/>
    <n v="19007548"/>
    <n v="20850122"/>
    <n v="26345534.460000001"/>
    <n v="127711066.90000001"/>
    <n v="60735783"/>
    <n v="34158017.890000001"/>
  </r>
  <r>
    <x v="10"/>
    <n v="11"/>
    <n v="199"/>
    <s v="151000"/>
    <s v="Department of Conservation and Recreation"/>
    <s v="No"/>
    <x v="138"/>
    <n v="503"/>
    <s v="Land  and Resource Management"/>
    <x v="132"/>
    <s v="GF"/>
    <n v="20"/>
    <x v="1"/>
    <n v="13681028.99"/>
    <n v="13782764.949999999"/>
    <n v="18881993.780000001"/>
    <n v="20794794.940000001"/>
    <n v="26205389.559999999"/>
    <n v="127560578.26000001"/>
    <n v="59440314.109999999"/>
    <n v="33870427.32"/>
  </r>
  <r>
    <x v="10"/>
    <n v="11"/>
    <n v="199"/>
    <s v="151000"/>
    <s v="Department of Conservation and Recreation"/>
    <s v="No"/>
    <x v="138"/>
    <n v="503"/>
    <s v="Land  and Resource Management"/>
    <x v="132"/>
    <s v="GF"/>
    <n v="30"/>
    <x v="2"/>
    <n v="15355.01"/>
    <n v="13619.05"/>
    <n v="125554.22"/>
    <n v="55327.06"/>
    <n v="140144.9"/>
    <n v="150488.64000000001"/>
    <n v="1295468.8899999999"/>
    <n v="287590.57"/>
  </r>
  <r>
    <x v="10"/>
    <n v="11"/>
    <n v="199"/>
    <s v="151000"/>
    <s v="Department of Conservation and Recreation"/>
    <s v="No"/>
    <x v="138"/>
    <n v="503"/>
    <s v="Land  and Resource Management"/>
    <x v="132"/>
    <s v="GF"/>
    <n v="40"/>
    <x v="3"/>
    <n v="0"/>
    <n v="0"/>
    <n v="0"/>
    <n v="0"/>
    <n v="0"/>
    <n v="0"/>
    <n v="0"/>
    <n v="0"/>
  </r>
  <r>
    <x v="10"/>
    <n v="11"/>
    <n v="199"/>
    <s v="151000"/>
    <s v="Department of Conservation and Recreation"/>
    <s v="No"/>
    <x v="138"/>
    <n v="503"/>
    <s v="Land  and Resource Management"/>
    <x v="132"/>
    <s v="GF"/>
    <n v="50"/>
    <x v="4"/>
    <n v="15355.01"/>
    <n v="13619.05"/>
    <n v="125554.22"/>
    <n v="55327.06"/>
    <n v="140144.9"/>
    <n v="150488.64000000001"/>
    <n v="1295468.8899999999"/>
    <n v="287590.57"/>
  </r>
  <r>
    <x v="10"/>
    <n v="11"/>
    <n v="199"/>
    <s v="151000"/>
    <s v="Department of Conservation and Recreation"/>
    <s v="No"/>
    <x v="138"/>
    <n v="504"/>
    <s v="Leisure and Recreation Services"/>
    <x v="133"/>
    <s v="GF"/>
    <n v="10"/>
    <x v="0"/>
    <n v="23855045"/>
    <n v="24116542"/>
    <n v="28189144"/>
    <n v="40450346"/>
    <n v="61185651.119999997"/>
    <n v="61394983.149999999"/>
    <n v="63166768.18"/>
    <n v="60252050.25"/>
  </r>
  <r>
    <x v="10"/>
    <n v="11"/>
    <n v="199"/>
    <s v="151000"/>
    <s v="Department of Conservation and Recreation"/>
    <s v="No"/>
    <x v="138"/>
    <n v="504"/>
    <s v="Leisure and Recreation Services"/>
    <x v="133"/>
    <s v="GF"/>
    <n v="20"/>
    <x v="1"/>
    <n v="23755045"/>
    <n v="23694317.43"/>
    <n v="28027533"/>
    <n v="32398689.789999999"/>
    <n v="37609382.969999999"/>
    <n v="40375725.030000001"/>
    <n v="44875935.5"/>
    <n v="46502061.719999999"/>
  </r>
  <r>
    <x v="10"/>
    <n v="11"/>
    <n v="199"/>
    <s v="151000"/>
    <s v="Department of Conservation and Recreation"/>
    <s v="No"/>
    <x v="138"/>
    <n v="504"/>
    <s v="Leisure and Recreation Services"/>
    <x v="133"/>
    <s v="GF"/>
    <n v="30"/>
    <x v="2"/>
    <n v="100000"/>
    <n v="422224.57"/>
    <n v="161611"/>
    <n v="8051656.21"/>
    <n v="23576268.149999999"/>
    <n v="21019258.120000001"/>
    <n v="18290832.68"/>
    <n v="13749988.529999999"/>
  </r>
  <r>
    <x v="10"/>
    <n v="11"/>
    <n v="199"/>
    <s v="151000"/>
    <s v="Department of Conservation and Recreation"/>
    <s v="No"/>
    <x v="138"/>
    <n v="504"/>
    <s v="Leisure and Recreation Services"/>
    <x v="133"/>
    <s v="GF"/>
    <n v="40"/>
    <x v="3"/>
    <n v="0"/>
    <n v="0"/>
    <n v="0"/>
    <n v="102500.46"/>
    <n v="0"/>
    <n v="3712942"/>
    <n v="1388796"/>
    <n v="950555"/>
  </r>
  <r>
    <x v="10"/>
    <n v="11"/>
    <n v="199"/>
    <s v="151000"/>
    <s v="Department of Conservation and Recreation"/>
    <s v="No"/>
    <x v="138"/>
    <n v="504"/>
    <s v="Leisure and Recreation Services"/>
    <x v="133"/>
    <s v="GF"/>
    <n v="50"/>
    <x v="4"/>
    <n v="100000"/>
    <n v="422224.57"/>
    <n v="161611"/>
    <n v="7949155.75"/>
    <n v="23576268.149999999"/>
    <n v="17306316.120000001"/>
    <n v="16902036.68"/>
    <n v="12799433.529999999"/>
  </r>
  <r>
    <x v="10"/>
    <n v="11"/>
    <n v="199"/>
    <s v="151000"/>
    <s v="Department of Conservation and Recreation"/>
    <s v="No"/>
    <x v="138"/>
    <n v="599"/>
    <s v="Administrative and Support Services"/>
    <x v="59"/>
    <s v="GF"/>
    <n v="10"/>
    <x v="0"/>
    <n v="10199513"/>
    <n v="11232543"/>
    <n v="9673731"/>
    <n v="10137327"/>
    <n v="11374352"/>
    <n v="12292747"/>
    <n v="13629395.41"/>
    <n v="16713474"/>
  </r>
  <r>
    <x v="10"/>
    <n v="11"/>
    <n v="199"/>
    <s v="151000"/>
    <s v="Department of Conservation and Recreation"/>
    <s v="No"/>
    <x v="138"/>
    <n v="599"/>
    <s v="Administrative and Support Services"/>
    <x v="59"/>
    <s v="GF"/>
    <n v="20"/>
    <x v="1"/>
    <n v="10199513"/>
    <n v="11215682.130000001"/>
    <n v="9673731"/>
    <n v="10137327"/>
    <n v="11374352"/>
    <n v="12263275.41"/>
    <n v="13629279"/>
    <n v="16713452.24"/>
  </r>
  <r>
    <x v="10"/>
    <n v="11"/>
    <n v="199"/>
    <s v="151000"/>
    <s v="Department of Conservation and Recreation"/>
    <s v="No"/>
    <x v="138"/>
    <n v="599"/>
    <s v="Administrative and Support Services"/>
    <x v="59"/>
    <s v="GF"/>
    <n v="30"/>
    <x v="2"/>
    <n v="0"/>
    <n v="16860.87"/>
    <n v="0"/>
    <n v="0"/>
    <n v="0"/>
    <n v="29471.59"/>
    <n v="116.41"/>
    <n v="21.76"/>
  </r>
  <r>
    <x v="10"/>
    <n v="11"/>
    <n v="199"/>
    <s v="151000"/>
    <s v="Department of Conservation and Recreation"/>
    <s v="No"/>
    <x v="138"/>
    <n v="599"/>
    <s v="Administrative and Support Services"/>
    <x v="59"/>
    <s v="GF"/>
    <n v="40"/>
    <x v="3"/>
    <n v="0"/>
    <n v="0"/>
    <n v="0"/>
    <n v="0"/>
    <n v="0"/>
    <n v="0"/>
    <n v="0"/>
    <n v="0"/>
  </r>
  <r>
    <x v="10"/>
    <n v="11"/>
    <n v="199"/>
    <s v="151000"/>
    <s v="Department of Conservation and Recreation"/>
    <s v="No"/>
    <x v="138"/>
    <n v="599"/>
    <s v="Administrative and Support Services"/>
    <x v="59"/>
    <s v="GF"/>
    <n v="50"/>
    <x v="4"/>
    <n v="0"/>
    <n v="16860.87"/>
    <n v="0"/>
    <n v="0"/>
    <n v="0"/>
    <n v="29471.59"/>
    <n v="116.41"/>
    <n v="21.76"/>
  </r>
  <r>
    <x v="10"/>
    <n v="11"/>
    <n v="440"/>
    <s v="152000"/>
    <s v="Department of Environmental Quality"/>
    <s v="No"/>
    <x v="139"/>
    <n v="509"/>
    <s v="Land Protection"/>
    <x v="134"/>
    <s v="GF"/>
    <n v="10"/>
    <x v="0"/>
    <n v="1089842"/>
    <n v="939842"/>
    <n v="773504"/>
    <n v="2778338"/>
    <n v="2898164"/>
    <n v="1598164"/>
    <n v="2349408"/>
    <n v="3049408"/>
  </r>
  <r>
    <x v="10"/>
    <n v="11"/>
    <n v="440"/>
    <s v="152000"/>
    <s v="Department of Environmental Quality"/>
    <s v="No"/>
    <x v="139"/>
    <n v="509"/>
    <s v="Land Protection"/>
    <x v="134"/>
    <s v="GF"/>
    <n v="20"/>
    <x v="1"/>
    <n v="1089465.3700000001"/>
    <n v="739841.16"/>
    <n v="773504"/>
    <n v="2625841.2400000002"/>
    <n v="2898164"/>
    <n v="1598164"/>
    <n v="2349408"/>
    <n v="3049407.79"/>
  </r>
  <r>
    <x v="10"/>
    <n v="11"/>
    <n v="440"/>
    <s v="152000"/>
    <s v="Department of Environmental Quality"/>
    <s v="No"/>
    <x v="139"/>
    <n v="509"/>
    <s v="Land Protection"/>
    <x v="134"/>
    <s v="GF"/>
    <n v="30"/>
    <x v="2"/>
    <n v="376.63"/>
    <n v="200000.84"/>
    <n v="0"/>
    <n v="152496.76"/>
    <n v="0"/>
    <n v="0"/>
    <n v="0"/>
    <n v="0.21"/>
  </r>
  <r>
    <x v="10"/>
    <n v="11"/>
    <n v="440"/>
    <s v="152000"/>
    <s v="Department of Environmental Quality"/>
    <s v="No"/>
    <x v="139"/>
    <n v="509"/>
    <s v="Land Protection"/>
    <x v="134"/>
    <s v="GF"/>
    <n v="40"/>
    <x v="3"/>
    <n v="0"/>
    <n v="0"/>
    <n v="0"/>
    <n v="0"/>
    <n v="0"/>
    <n v="0"/>
    <n v="0"/>
    <n v="0"/>
  </r>
  <r>
    <x v="10"/>
    <n v="11"/>
    <n v="440"/>
    <s v="152000"/>
    <s v="Department of Environmental Quality"/>
    <s v="No"/>
    <x v="139"/>
    <n v="509"/>
    <s v="Land Protection"/>
    <x v="134"/>
    <s v="GF"/>
    <n v="50"/>
    <x v="4"/>
    <n v="376.63"/>
    <n v="200000.84"/>
    <n v="0"/>
    <n v="152496.76"/>
    <n v="0"/>
    <n v="0"/>
    <n v="0"/>
    <n v="0.21"/>
  </r>
  <r>
    <x v="10"/>
    <n v="11"/>
    <n v="440"/>
    <s v="152000"/>
    <s v="Department of Environmental Quality"/>
    <s v="No"/>
    <x v="139"/>
    <n v="512"/>
    <s v="Water Protection"/>
    <x v="135"/>
    <s v="GF"/>
    <n v="10"/>
    <x v="0"/>
    <n v="20816225"/>
    <n v="21041140"/>
    <n v="20460766"/>
    <n v="28421742"/>
    <n v="32015902"/>
    <n v="31484447"/>
    <n v="33474234"/>
    <n v="35372607"/>
  </r>
  <r>
    <x v="10"/>
    <n v="11"/>
    <n v="440"/>
    <s v="152000"/>
    <s v="Department of Environmental Quality"/>
    <s v="No"/>
    <x v="139"/>
    <n v="512"/>
    <s v="Water Protection"/>
    <x v="135"/>
    <s v="GF"/>
    <n v="20"/>
    <x v="1"/>
    <n v="20815784.23"/>
    <n v="19740939.440000001"/>
    <n v="20460766"/>
    <n v="28409830.739999998"/>
    <n v="32015902"/>
    <n v="31481381.32"/>
    <n v="32724209"/>
    <n v="34622707.399999999"/>
  </r>
  <r>
    <x v="10"/>
    <n v="11"/>
    <n v="440"/>
    <s v="152000"/>
    <s v="Department of Environmental Quality"/>
    <s v="No"/>
    <x v="139"/>
    <n v="512"/>
    <s v="Water Protection"/>
    <x v="135"/>
    <s v="GF"/>
    <n v="30"/>
    <x v="2"/>
    <n v="440.77"/>
    <n v="1300200.56"/>
    <n v="0"/>
    <n v="11911.26"/>
    <n v="0"/>
    <n v="3065.68"/>
    <n v="750025"/>
    <n v="749899.6"/>
  </r>
  <r>
    <x v="10"/>
    <n v="11"/>
    <n v="440"/>
    <s v="152000"/>
    <s v="Department of Environmental Quality"/>
    <s v="No"/>
    <x v="139"/>
    <n v="512"/>
    <s v="Water Protection"/>
    <x v="135"/>
    <s v="GF"/>
    <n v="40"/>
    <x v="3"/>
    <n v="0"/>
    <n v="0"/>
    <n v="0"/>
    <n v="0"/>
    <n v="0"/>
    <n v="0"/>
    <n v="750000"/>
    <n v="749899.6"/>
  </r>
  <r>
    <x v="10"/>
    <n v="11"/>
    <n v="440"/>
    <s v="152000"/>
    <s v="Department of Environmental Quality"/>
    <s v="No"/>
    <x v="139"/>
    <n v="512"/>
    <s v="Water Protection"/>
    <x v="135"/>
    <s v="GF"/>
    <n v="50"/>
    <x v="4"/>
    <n v="440.77"/>
    <n v="1300200.56"/>
    <n v="0"/>
    <n v="11911.26"/>
    <n v="0"/>
    <n v="3065.68"/>
    <n v="25"/>
    <n v="0"/>
  </r>
  <r>
    <x v="10"/>
    <n v="11"/>
    <n v="440"/>
    <s v="152000"/>
    <s v="Department of Environmental Quality"/>
    <s v="No"/>
    <x v="139"/>
    <n v="513"/>
    <s v="Air Protection"/>
    <x v="136"/>
    <s v="GF"/>
    <n v="10"/>
    <x v="0"/>
    <n v="1356542"/>
    <n v="1446542"/>
    <n v="1218929"/>
    <n v="3122380"/>
    <n v="3170320"/>
    <n v="2920320"/>
    <n v="3765134"/>
    <n v="3965134"/>
  </r>
  <r>
    <x v="10"/>
    <n v="11"/>
    <n v="440"/>
    <s v="152000"/>
    <s v="Department of Environmental Quality"/>
    <s v="No"/>
    <x v="139"/>
    <n v="513"/>
    <s v="Air Protection"/>
    <x v="136"/>
    <s v="GF"/>
    <n v="20"/>
    <x v="1"/>
    <n v="1356542"/>
    <n v="1127541.72"/>
    <n v="1218929"/>
    <n v="2433050.4300000002"/>
    <n v="3170320"/>
    <n v="2920320"/>
    <n v="3765134"/>
    <n v="3965133.72"/>
  </r>
  <r>
    <x v="10"/>
    <n v="11"/>
    <n v="440"/>
    <s v="152000"/>
    <s v="Department of Environmental Quality"/>
    <s v="No"/>
    <x v="139"/>
    <n v="513"/>
    <s v="Air Protection"/>
    <x v="136"/>
    <s v="GF"/>
    <n v="30"/>
    <x v="2"/>
    <n v="0"/>
    <n v="319000.28000000003"/>
    <n v="0"/>
    <n v="689329.57"/>
    <n v="0"/>
    <n v="0"/>
    <n v="0"/>
    <n v="0.28000000000000003"/>
  </r>
  <r>
    <x v="10"/>
    <n v="11"/>
    <n v="440"/>
    <s v="152000"/>
    <s v="Department of Environmental Quality"/>
    <s v="No"/>
    <x v="139"/>
    <n v="513"/>
    <s v="Air Protection"/>
    <x v="136"/>
    <s v="GF"/>
    <n v="40"/>
    <x v="3"/>
    <n v="0"/>
    <n v="0"/>
    <n v="0"/>
    <n v="0"/>
    <n v="0"/>
    <n v="0"/>
    <n v="0"/>
    <n v="0"/>
  </r>
  <r>
    <x v="10"/>
    <n v="11"/>
    <n v="440"/>
    <s v="152000"/>
    <s v="Department of Environmental Quality"/>
    <s v="No"/>
    <x v="139"/>
    <n v="513"/>
    <s v="Air Protection"/>
    <x v="136"/>
    <s v="GF"/>
    <n v="50"/>
    <x v="4"/>
    <n v="0"/>
    <n v="319000.28000000003"/>
    <n v="0"/>
    <n v="689329.57"/>
    <n v="0"/>
    <n v="0"/>
    <n v="0"/>
    <n v="0.28000000000000003"/>
  </r>
  <r>
    <x v="10"/>
    <n v="11"/>
    <n v="440"/>
    <s v="152000"/>
    <s v="Department of Environmental Quality"/>
    <s v="No"/>
    <x v="139"/>
    <n v="515"/>
    <s v="Environmental Financial Assistance"/>
    <x v="137"/>
    <s v="GF"/>
    <n v="10"/>
    <x v="0"/>
    <n v="2672814"/>
    <n v="2353614"/>
    <n v="2353614"/>
    <n v="2353614"/>
    <n v="12479534"/>
    <n v="29580949"/>
    <n v="134403455"/>
    <n v="193091263.46000001"/>
  </r>
  <r>
    <x v="10"/>
    <n v="11"/>
    <n v="440"/>
    <s v="152000"/>
    <s v="Department of Environmental Quality"/>
    <s v="No"/>
    <x v="139"/>
    <n v="515"/>
    <s v="Environmental Financial Assistance"/>
    <x v="137"/>
    <s v="GF"/>
    <n v="20"/>
    <x v="1"/>
    <n v="2672814"/>
    <n v="2230841.62"/>
    <n v="2353614"/>
    <n v="2225029"/>
    <n v="12479534"/>
    <n v="29579046.57"/>
    <n v="27628809.649999999"/>
    <n v="16771075.470000001"/>
  </r>
  <r>
    <x v="10"/>
    <n v="11"/>
    <n v="440"/>
    <s v="152000"/>
    <s v="Department of Environmental Quality"/>
    <s v="No"/>
    <x v="139"/>
    <n v="515"/>
    <s v="Environmental Financial Assistance"/>
    <x v="137"/>
    <s v="GF"/>
    <n v="30"/>
    <x v="2"/>
    <n v="0"/>
    <n v="122772.38"/>
    <n v="0"/>
    <n v="128585"/>
    <n v="0"/>
    <n v="1902.43"/>
    <n v="106774645.34999999"/>
    <n v="176320187.99000001"/>
  </r>
  <r>
    <x v="10"/>
    <n v="11"/>
    <n v="440"/>
    <s v="152000"/>
    <s v="Department of Environmental Quality"/>
    <s v="No"/>
    <x v="139"/>
    <n v="515"/>
    <s v="Environmental Financial Assistance"/>
    <x v="137"/>
    <s v="GF"/>
    <n v="40"/>
    <x v="3"/>
    <n v="0"/>
    <n v="0"/>
    <n v="0"/>
    <n v="0"/>
    <n v="0"/>
    <n v="0"/>
    <n v="105274087.45999999"/>
    <n v="174820187"/>
  </r>
  <r>
    <x v="10"/>
    <n v="11"/>
    <n v="440"/>
    <s v="152000"/>
    <s v="Department of Environmental Quality"/>
    <s v="No"/>
    <x v="139"/>
    <n v="515"/>
    <s v="Environmental Financial Assistance"/>
    <x v="137"/>
    <s v="GF"/>
    <n v="50"/>
    <x v="4"/>
    <n v="0"/>
    <n v="122772.38"/>
    <n v="0"/>
    <n v="128585"/>
    <n v="0"/>
    <n v="1902.43"/>
    <n v="1500557.89"/>
    <n v="1500000.9900000095"/>
  </r>
  <r>
    <x v="10"/>
    <n v="11"/>
    <n v="440"/>
    <s v="152000"/>
    <s v="Department of Environmental Quality"/>
    <s v="No"/>
    <x v="139"/>
    <n v="599"/>
    <s v="Administrative and Support Services"/>
    <x v="59"/>
    <s v="GF"/>
    <n v="10"/>
    <x v="0"/>
    <n v="14789210"/>
    <n v="16702219"/>
    <n v="16701341"/>
    <n v="19225929"/>
    <n v="18241799"/>
    <n v="20899744"/>
    <n v="22647095"/>
    <n v="21477201"/>
  </r>
  <r>
    <x v="10"/>
    <n v="11"/>
    <n v="440"/>
    <s v="152000"/>
    <s v="Department of Environmental Quality"/>
    <s v="No"/>
    <x v="139"/>
    <n v="599"/>
    <s v="Administrative and Support Services"/>
    <x v="59"/>
    <s v="GF"/>
    <n v="20"/>
    <x v="1"/>
    <n v="14789150.35"/>
    <n v="16367466"/>
    <n v="16701341"/>
    <n v="19224491.59"/>
    <n v="18241799"/>
    <n v="20888259.640000001"/>
    <n v="22647070"/>
    <n v="21477200.219999999"/>
  </r>
  <r>
    <x v="10"/>
    <n v="11"/>
    <n v="440"/>
    <s v="152000"/>
    <s v="Department of Environmental Quality"/>
    <s v="No"/>
    <x v="139"/>
    <n v="599"/>
    <s v="Administrative and Support Services"/>
    <x v="59"/>
    <s v="GF"/>
    <n v="30"/>
    <x v="2"/>
    <n v="59.65"/>
    <n v="334753"/>
    <n v="0"/>
    <n v="1437.41"/>
    <n v="0"/>
    <n v="11484.36"/>
    <n v="25"/>
    <n v="0.78"/>
  </r>
  <r>
    <x v="10"/>
    <n v="11"/>
    <n v="440"/>
    <s v="152000"/>
    <s v="Department of Environmental Quality"/>
    <s v="No"/>
    <x v="139"/>
    <n v="599"/>
    <s v="Administrative and Support Services"/>
    <x v="59"/>
    <s v="GF"/>
    <n v="40"/>
    <x v="3"/>
    <n v="0"/>
    <n v="0"/>
    <n v="0"/>
    <n v="0"/>
    <n v="0"/>
    <n v="0"/>
    <n v="0"/>
    <n v="0"/>
  </r>
  <r>
    <x v="10"/>
    <n v="11"/>
    <n v="440"/>
    <s v="152000"/>
    <s v="Department of Environmental Quality"/>
    <s v="No"/>
    <x v="139"/>
    <n v="599"/>
    <s v="Administrative and Support Services"/>
    <x v="59"/>
    <s v="GF"/>
    <n v="50"/>
    <x v="4"/>
    <n v="59.65"/>
    <n v="334753"/>
    <n v="0"/>
    <n v="1437.41"/>
    <n v="0"/>
    <n v="11484.36"/>
    <n v="25"/>
    <n v="0.78"/>
  </r>
  <r>
    <x v="10"/>
    <n v="11"/>
    <n v="403"/>
    <s v="153000"/>
    <s v="Department of Wildlife Resources"/>
    <s v="No"/>
    <x v="140"/>
    <n v="511"/>
    <s v="Wildlife and Freshwater Fisheries Management"/>
    <x v="138"/>
    <s v="GF"/>
    <n v="10"/>
    <x v="0"/>
    <n v="0"/>
    <n v="0"/>
    <n v="0"/>
    <n v="0"/>
    <n v="200000"/>
    <n v="200000"/>
    <n v="5081141"/>
    <n v="4345903.6500000004"/>
  </r>
  <r>
    <x v="10"/>
    <n v="11"/>
    <n v="403"/>
    <s v="153000"/>
    <s v="Department of Wildlife Resources"/>
    <s v="No"/>
    <x v="140"/>
    <n v="511"/>
    <s v="Wildlife and Freshwater Fisheries Management"/>
    <x v="138"/>
    <s v="GF"/>
    <n v="20"/>
    <x v="1"/>
    <n v="0"/>
    <n v="0"/>
    <n v="0"/>
    <n v="0"/>
    <n v="7039.92"/>
    <n v="172394.86"/>
    <n v="935237.35"/>
    <n v="739671.34"/>
  </r>
  <r>
    <x v="10"/>
    <n v="11"/>
    <n v="403"/>
    <s v="153000"/>
    <s v="Department of Wildlife Resources"/>
    <s v="No"/>
    <x v="140"/>
    <n v="511"/>
    <s v="Wildlife and Freshwater Fisheries Management"/>
    <x v="138"/>
    <s v="GF"/>
    <n v="30"/>
    <x v="2"/>
    <n v="0"/>
    <n v="0"/>
    <n v="0"/>
    <n v="0"/>
    <n v="192960.08"/>
    <n v="27605.14"/>
    <n v="4145903.65"/>
    <n v="3606232.31"/>
  </r>
  <r>
    <x v="10"/>
    <n v="11"/>
    <n v="403"/>
    <s v="153000"/>
    <s v="Department of Wildlife Resources"/>
    <s v="No"/>
    <x v="140"/>
    <n v="511"/>
    <s v="Wildlife and Freshwater Fisheries Management"/>
    <x v="138"/>
    <s v="GF"/>
    <n v="40"/>
    <x v="3"/>
    <n v="0"/>
    <n v="0"/>
    <n v="0"/>
    <n v="0"/>
    <n v="0"/>
    <n v="0"/>
    <n v="4145903.65"/>
    <n v="0"/>
  </r>
  <r>
    <x v="10"/>
    <n v="11"/>
    <n v="403"/>
    <s v="153000"/>
    <s v="Department of Wildlife Resources"/>
    <s v="No"/>
    <x v="140"/>
    <n v="511"/>
    <s v="Wildlife and Freshwater Fisheries Management"/>
    <x v="138"/>
    <s v="GF"/>
    <n v="50"/>
    <x v="4"/>
    <n v="0"/>
    <n v="0"/>
    <n v="0"/>
    <n v="0"/>
    <n v="192960.08"/>
    <n v="27605.14"/>
    <n v="0"/>
    <n v="3606232.31"/>
  </r>
  <r>
    <x v="10"/>
    <n v="11"/>
    <n v="403"/>
    <s v="153000"/>
    <s v="Department of Wildlife Resources"/>
    <s v="No"/>
    <x v="140"/>
    <n v="599"/>
    <s v="Administrative and Support Services"/>
    <x v="59"/>
    <s v="GF"/>
    <n v="10"/>
    <x v="0"/>
    <n v="0"/>
    <n v="0"/>
    <n v="0"/>
    <n v="0"/>
    <n v="0"/>
    <n v="0"/>
    <n v="2537"/>
    <n v="7314"/>
  </r>
  <r>
    <x v="10"/>
    <n v="11"/>
    <n v="403"/>
    <s v="153000"/>
    <s v="Department of Wildlife Resources"/>
    <s v="No"/>
    <x v="140"/>
    <n v="599"/>
    <s v="Administrative and Support Services"/>
    <x v="59"/>
    <s v="GF"/>
    <n v="20"/>
    <x v="1"/>
    <n v="0"/>
    <n v="0"/>
    <n v="0"/>
    <n v="0"/>
    <n v="0"/>
    <n v="0"/>
    <n v="2537"/>
    <n v="0"/>
  </r>
  <r>
    <x v="10"/>
    <n v="11"/>
    <n v="403"/>
    <s v="153000"/>
    <s v="Department of Wildlife Resources"/>
    <s v="No"/>
    <x v="140"/>
    <n v="599"/>
    <s v="Administrative and Support Services"/>
    <x v="59"/>
    <s v="GF"/>
    <n v="30"/>
    <x v="2"/>
    <n v="0"/>
    <n v="0"/>
    <n v="0"/>
    <n v="0"/>
    <n v="0"/>
    <n v="0"/>
    <n v="0"/>
    <n v="7314"/>
  </r>
  <r>
    <x v="10"/>
    <n v="11"/>
    <n v="403"/>
    <s v="153000"/>
    <s v="Department of Wildlife Resources"/>
    <s v="No"/>
    <x v="140"/>
    <n v="599"/>
    <s v="Administrative and Support Services"/>
    <x v="59"/>
    <s v="GF"/>
    <n v="40"/>
    <x v="3"/>
    <n v="0"/>
    <n v="0"/>
    <n v="0"/>
    <n v="0"/>
    <n v="0"/>
    <n v="0"/>
    <n v="0"/>
    <n v="0"/>
  </r>
  <r>
    <x v="10"/>
    <n v="11"/>
    <n v="403"/>
    <s v="153000"/>
    <s v="Department of Wildlife Resources"/>
    <s v="No"/>
    <x v="140"/>
    <n v="599"/>
    <s v="Administrative and Support Services"/>
    <x v="59"/>
    <s v="GF"/>
    <n v="50"/>
    <x v="4"/>
    <n v="0"/>
    <n v="0"/>
    <n v="0"/>
    <n v="0"/>
    <n v="0"/>
    <n v="0"/>
    <n v="0"/>
    <n v="7314"/>
  </r>
  <r>
    <x v="10"/>
    <n v="11"/>
    <n v="423"/>
    <s v="154000"/>
    <s v="Department of Historic Resources"/>
    <s v="No"/>
    <x v="141"/>
    <n v="502"/>
    <s v="Historic and Commemorative Attraction Management"/>
    <x v="20"/>
    <s v="GF"/>
    <n v="10"/>
    <x v="0"/>
    <n v="2925307"/>
    <n v="3186338"/>
    <n v="14698324"/>
    <n v="4373755"/>
    <n v="26374156.460000001"/>
    <n v="8067169"/>
    <n v="48700537.140000001"/>
    <n v="26335157"/>
  </r>
  <r>
    <x v="10"/>
    <n v="11"/>
    <n v="423"/>
    <s v="154000"/>
    <s v="Department of Historic Resources"/>
    <s v="No"/>
    <x v="141"/>
    <n v="502"/>
    <s v="Historic and Commemorative Attraction Management"/>
    <x v="20"/>
    <s v="GF"/>
    <n v="20"/>
    <x v="1"/>
    <n v="2925057"/>
    <n v="3011134.32"/>
    <n v="14654650.49"/>
    <n v="3878454.28"/>
    <n v="25989156.18"/>
    <n v="7592169"/>
    <n v="23190325.879999999"/>
    <n v="14848132.48"/>
  </r>
  <r>
    <x v="10"/>
    <n v="11"/>
    <n v="423"/>
    <s v="154000"/>
    <s v="Department of Historic Resources"/>
    <s v="No"/>
    <x v="141"/>
    <n v="502"/>
    <s v="Historic and Commemorative Attraction Management"/>
    <x v="20"/>
    <s v="GF"/>
    <n v="30"/>
    <x v="2"/>
    <n v="250"/>
    <n v="175203.68"/>
    <n v="43673.51"/>
    <n v="495300.72"/>
    <n v="385000.28"/>
    <n v="475000"/>
    <n v="25510211.260000002"/>
    <n v="11487024.52"/>
  </r>
  <r>
    <x v="10"/>
    <n v="11"/>
    <n v="423"/>
    <s v="154000"/>
    <s v="Department of Historic Resources"/>
    <s v="No"/>
    <x v="141"/>
    <n v="502"/>
    <s v="Historic and Commemorative Attraction Management"/>
    <x v="20"/>
    <s v="GF"/>
    <n v="40"/>
    <x v="3"/>
    <n v="0"/>
    <n v="0"/>
    <n v="0"/>
    <n v="0"/>
    <n v="0"/>
    <n v="0"/>
    <n v="20098594"/>
    <n v="76008"/>
  </r>
  <r>
    <x v="10"/>
    <n v="11"/>
    <n v="423"/>
    <s v="154000"/>
    <s v="Department of Historic Resources"/>
    <s v="No"/>
    <x v="141"/>
    <n v="502"/>
    <s v="Historic and Commemorative Attraction Management"/>
    <x v="20"/>
    <s v="GF"/>
    <n v="50"/>
    <x v="4"/>
    <n v="250"/>
    <n v="175203.68"/>
    <n v="43673.51"/>
    <n v="495300.72"/>
    <n v="385000.28"/>
    <n v="475000"/>
    <n v="5411617.2599999998"/>
    <n v="11411016.52"/>
  </r>
  <r>
    <x v="10"/>
    <n v="11"/>
    <n v="423"/>
    <s v="154000"/>
    <s v="Department of Historic Resources"/>
    <s v="No"/>
    <x v="141"/>
    <n v="599"/>
    <s v="Administrative and Support Services"/>
    <x v="59"/>
    <s v="GF"/>
    <n v="10"/>
    <x v="0"/>
    <n v="838699"/>
    <n v="746526"/>
    <n v="803135"/>
    <n v="826263"/>
    <n v="1118429"/>
    <n v="1292620"/>
    <n v="1382278"/>
    <n v="1966619"/>
  </r>
  <r>
    <x v="10"/>
    <n v="11"/>
    <n v="423"/>
    <s v="154000"/>
    <s v="Department of Historic Resources"/>
    <s v="No"/>
    <x v="141"/>
    <n v="599"/>
    <s v="Administrative and Support Services"/>
    <x v="59"/>
    <s v="GF"/>
    <n v="20"/>
    <x v="1"/>
    <n v="838699"/>
    <n v="744497.65"/>
    <n v="778090.25"/>
    <n v="826233"/>
    <n v="1115468.69"/>
    <n v="1289876.44"/>
    <n v="1382278"/>
    <n v="1966619"/>
  </r>
  <r>
    <x v="10"/>
    <n v="11"/>
    <n v="423"/>
    <s v="154000"/>
    <s v="Department of Historic Resources"/>
    <s v="No"/>
    <x v="141"/>
    <n v="599"/>
    <s v="Administrative and Support Services"/>
    <x v="59"/>
    <s v="GF"/>
    <n v="30"/>
    <x v="2"/>
    <n v="0"/>
    <n v="2028.35"/>
    <n v="25044.75"/>
    <n v="30"/>
    <n v="2960.31"/>
    <n v="2743.56"/>
    <n v="0"/>
    <n v="0"/>
  </r>
  <r>
    <x v="10"/>
    <n v="11"/>
    <n v="423"/>
    <s v="154000"/>
    <s v="Department of Historic Resources"/>
    <s v="No"/>
    <x v="141"/>
    <n v="599"/>
    <s v="Administrative and Support Services"/>
    <x v="59"/>
    <s v="GF"/>
    <n v="40"/>
    <x v="3"/>
    <n v="0"/>
    <n v="0"/>
    <n v="0"/>
    <n v="0"/>
    <n v="0"/>
    <n v="0"/>
    <n v="0"/>
    <n v="0"/>
  </r>
  <r>
    <x v="10"/>
    <n v="11"/>
    <n v="423"/>
    <s v="154000"/>
    <s v="Department of Historic Resources"/>
    <s v="No"/>
    <x v="141"/>
    <n v="599"/>
    <s v="Administrative and Support Services"/>
    <x v="59"/>
    <s v="GF"/>
    <n v="50"/>
    <x v="4"/>
    <n v="0"/>
    <n v="2028.35"/>
    <n v="25044.75"/>
    <n v="30"/>
    <n v="2960.31"/>
    <n v="2743.56"/>
    <n v="0"/>
    <n v="0"/>
  </r>
  <r>
    <x v="10"/>
    <n v="11"/>
    <n v="402"/>
    <s v="155000"/>
    <s v="Marine Resources Commission"/>
    <s v="No"/>
    <x v="142"/>
    <n v="505"/>
    <s v="Marine Life Management"/>
    <x v="139"/>
    <s v="GF"/>
    <n v="10"/>
    <x v="0"/>
    <n v="10021398"/>
    <n v="11951271.08"/>
    <n v="11966889.09"/>
    <n v="12681291.82"/>
    <n v="14120449.470000001"/>
    <n v="15295109.32"/>
    <n v="21210192.649999999"/>
    <n v="24007166.289999999"/>
  </r>
  <r>
    <x v="10"/>
    <n v="11"/>
    <n v="402"/>
    <s v="155000"/>
    <s v="Marine Resources Commission"/>
    <s v="No"/>
    <x v="142"/>
    <n v="505"/>
    <s v="Marine Life Management"/>
    <x v="139"/>
    <s v="GF"/>
    <n v="20"/>
    <x v="1"/>
    <n v="9708312.9199999999"/>
    <n v="11740102.199999999"/>
    <n v="11425636.27"/>
    <n v="12253262.92"/>
    <n v="12457519.85"/>
    <n v="12543126.76"/>
    <n v="11930345.1"/>
    <n v="15420958.279999999"/>
  </r>
  <r>
    <x v="10"/>
    <n v="11"/>
    <n v="402"/>
    <s v="155000"/>
    <s v="Marine Resources Commission"/>
    <s v="No"/>
    <x v="142"/>
    <n v="505"/>
    <s v="Marine Life Management"/>
    <x v="139"/>
    <s v="GF"/>
    <n v="30"/>
    <x v="2"/>
    <n v="313085.08"/>
    <n v="211168.88"/>
    <n v="541252.81999999995"/>
    <n v="428028.9"/>
    <n v="1662929.62"/>
    <n v="2751982.56"/>
    <n v="9279847.5500000007"/>
    <n v="8586208.0099999998"/>
  </r>
  <r>
    <x v="10"/>
    <n v="11"/>
    <n v="402"/>
    <s v="155000"/>
    <s v="Marine Resources Commission"/>
    <s v="No"/>
    <x v="142"/>
    <n v="505"/>
    <s v="Marine Life Management"/>
    <x v="139"/>
    <s v="GF"/>
    <n v="40"/>
    <x v="3"/>
    <n v="308008.08"/>
    <n v="206740.32"/>
    <n v="536211.81999999995"/>
    <n v="423654.32"/>
    <n v="1476154.32"/>
    <n v="2747295.56"/>
    <n v="8484114.1699999999"/>
    <n v="8583354.0099999998"/>
  </r>
  <r>
    <x v="10"/>
    <n v="11"/>
    <n v="402"/>
    <s v="155000"/>
    <s v="Marine Resources Commission"/>
    <s v="No"/>
    <x v="142"/>
    <n v="505"/>
    <s v="Marine Life Management"/>
    <x v="139"/>
    <s v="GF"/>
    <n v="50"/>
    <x v="4"/>
    <n v="5077"/>
    <n v="4428.5600000000004"/>
    <n v="5041"/>
    <n v="4374.58"/>
    <n v="186775.3"/>
    <n v="4687"/>
    <n v="795733.38"/>
    <n v="2854"/>
  </r>
  <r>
    <x v="10"/>
    <n v="11"/>
    <n v="402"/>
    <s v="155000"/>
    <s v="Marine Resources Commission"/>
    <s v="No"/>
    <x v="142"/>
    <n v="510"/>
    <s v="Coastal Lands Surveying and Mapping"/>
    <x v="140"/>
    <s v="GF"/>
    <n v="10"/>
    <x v="0"/>
    <n v="1940641"/>
    <n v="1941012"/>
    <n v="1915733.31"/>
    <n v="1759151"/>
    <n v="5837302"/>
    <n v="3381518.26"/>
    <n v="2153590.41"/>
    <n v="1588842"/>
  </r>
  <r>
    <x v="10"/>
    <n v="11"/>
    <n v="402"/>
    <s v="155000"/>
    <s v="Marine Resources Commission"/>
    <s v="No"/>
    <x v="142"/>
    <n v="510"/>
    <s v="Coastal Lands Surveying and Mapping"/>
    <x v="140"/>
    <s v="GF"/>
    <n v="20"/>
    <x v="1"/>
    <n v="1909641"/>
    <n v="1618312"/>
    <n v="1915733.31"/>
    <n v="1751449.73"/>
    <n v="1358855.74"/>
    <n v="2737272.98"/>
    <n v="1267560.6499999999"/>
    <n v="1588842"/>
  </r>
  <r>
    <x v="10"/>
    <n v="11"/>
    <n v="402"/>
    <s v="155000"/>
    <s v="Marine Resources Commission"/>
    <s v="No"/>
    <x v="142"/>
    <n v="510"/>
    <s v="Coastal Lands Surveying and Mapping"/>
    <x v="140"/>
    <s v="GF"/>
    <n v="30"/>
    <x v="2"/>
    <n v="31000"/>
    <n v="322700"/>
    <n v="0"/>
    <n v="7701.27"/>
    <n v="4478446.26"/>
    <n v="644245.28"/>
    <n v="886029.76"/>
    <n v="0"/>
  </r>
  <r>
    <x v="10"/>
    <n v="11"/>
    <n v="402"/>
    <s v="155000"/>
    <s v="Marine Resources Commission"/>
    <s v="No"/>
    <x v="142"/>
    <n v="510"/>
    <s v="Coastal Lands Surveying and Mapping"/>
    <x v="140"/>
    <s v="GF"/>
    <n v="40"/>
    <x v="3"/>
    <n v="0"/>
    <n v="0"/>
    <n v="0"/>
    <n v="0"/>
    <n v="0"/>
    <n v="0"/>
    <n v="0"/>
    <n v="0"/>
  </r>
  <r>
    <x v="10"/>
    <n v="11"/>
    <n v="402"/>
    <s v="155000"/>
    <s v="Marine Resources Commission"/>
    <s v="No"/>
    <x v="142"/>
    <n v="510"/>
    <s v="Coastal Lands Surveying and Mapping"/>
    <x v="140"/>
    <s v="GF"/>
    <n v="50"/>
    <x v="4"/>
    <n v="31000"/>
    <n v="322700"/>
    <n v="0"/>
    <n v="7701.27"/>
    <n v="4478446.26"/>
    <n v="644245.28"/>
    <n v="886029.76"/>
    <n v="0"/>
  </r>
  <r>
    <x v="10"/>
    <n v="11"/>
    <n v="402"/>
    <s v="155000"/>
    <s v="Marine Resources Commission"/>
    <s v="No"/>
    <x v="142"/>
    <n v="599"/>
    <s v="Administrative and Support Services"/>
    <x v="59"/>
    <s v="GF"/>
    <n v="10"/>
    <x v="0"/>
    <n v="2647912"/>
    <n v="2833065"/>
    <n v="2562244.92"/>
    <n v="2665060"/>
    <n v="2965199.85"/>
    <n v="3074261"/>
    <n v="3136231.78"/>
    <n v="3172785"/>
  </r>
  <r>
    <x v="10"/>
    <n v="11"/>
    <n v="402"/>
    <s v="155000"/>
    <s v="Marine Resources Commission"/>
    <s v="No"/>
    <x v="142"/>
    <n v="599"/>
    <s v="Administrative and Support Services"/>
    <x v="59"/>
    <s v="GF"/>
    <n v="20"/>
    <x v="1"/>
    <n v="2473343.25"/>
    <n v="2601979.48"/>
    <n v="2562244.92"/>
    <n v="2664997.4700000002"/>
    <n v="2961588.74"/>
    <n v="3074261"/>
    <n v="2686191.3"/>
    <n v="3172785"/>
  </r>
  <r>
    <x v="10"/>
    <n v="11"/>
    <n v="402"/>
    <s v="155000"/>
    <s v="Marine Resources Commission"/>
    <s v="No"/>
    <x v="142"/>
    <n v="599"/>
    <s v="Administrative and Support Services"/>
    <x v="59"/>
    <s v="GF"/>
    <n v="30"/>
    <x v="2"/>
    <n v="174568.75"/>
    <n v="231085.52"/>
    <n v="0"/>
    <n v="62.53"/>
    <n v="3611.11"/>
    <n v="0"/>
    <n v="450040.48"/>
    <n v="0"/>
  </r>
  <r>
    <x v="10"/>
    <n v="11"/>
    <n v="402"/>
    <s v="155000"/>
    <s v="Marine Resources Commission"/>
    <s v="No"/>
    <x v="142"/>
    <n v="599"/>
    <s v="Administrative and Support Services"/>
    <x v="59"/>
    <s v="GF"/>
    <n v="40"/>
    <x v="3"/>
    <n v="0"/>
    <n v="0"/>
    <n v="0"/>
    <n v="0"/>
    <n v="0"/>
    <n v="0"/>
    <n v="0"/>
    <n v="0"/>
  </r>
  <r>
    <x v="10"/>
    <n v="11"/>
    <n v="402"/>
    <s v="155000"/>
    <s v="Marine Resources Commission"/>
    <s v="No"/>
    <x v="142"/>
    <n v="599"/>
    <s v="Administrative and Support Services"/>
    <x v="59"/>
    <s v="GF"/>
    <n v="50"/>
    <x v="4"/>
    <n v="174568.75"/>
    <n v="231085.52"/>
    <n v="0"/>
    <n v="62.53"/>
    <n v="3611.11"/>
    <n v="0"/>
    <n v="450040.48"/>
    <n v="0"/>
  </r>
  <r>
    <x v="11"/>
    <n v="12"/>
    <n v="187"/>
    <s v="157000"/>
    <s v="Secretary of Public Safety and Homeland Security"/>
    <s v="No"/>
    <x v="143"/>
    <n v="799"/>
    <s v="Administrative and Support Services"/>
    <x v="28"/>
    <s v="GF"/>
    <n v="10"/>
    <x v="0"/>
    <n v="1996340"/>
    <n v="2451682.31"/>
    <n v="2465877"/>
    <n v="3167379.07"/>
    <n v="1363312.31"/>
    <n v="1635790.14"/>
    <n v="1789295.88"/>
    <n v="1832433.37"/>
  </r>
  <r>
    <x v="11"/>
    <n v="12"/>
    <n v="187"/>
    <s v="157000"/>
    <s v="Secretary of Public Safety and Homeland Security"/>
    <s v="No"/>
    <x v="143"/>
    <n v="799"/>
    <s v="Administrative and Support Services"/>
    <x v="28"/>
    <s v="GF"/>
    <n v="20"/>
    <x v="1"/>
    <n v="821361.69"/>
    <n v="908884.02"/>
    <n v="631349.05000000005"/>
    <n v="881037.76"/>
    <n v="782350.17"/>
    <n v="1040223.26"/>
    <n v="969066.42"/>
    <n v="915819.94"/>
  </r>
  <r>
    <x v="11"/>
    <n v="12"/>
    <n v="187"/>
    <s v="157000"/>
    <s v="Secretary of Public Safety and Homeland Security"/>
    <s v="No"/>
    <x v="143"/>
    <n v="799"/>
    <s v="Administrative and Support Services"/>
    <x v="28"/>
    <s v="GF"/>
    <n v="30"/>
    <x v="2"/>
    <n v="1174978.31"/>
    <n v="1542798.29"/>
    <n v="1834527.95"/>
    <n v="2286341.31"/>
    <n v="580962.14"/>
    <n v="595566.88"/>
    <n v="820229.46"/>
    <n v="916613.43"/>
  </r>
  <r>
    <x v="11"/>
    <n v="12"/>
    <n v="187"/>
    <s v="157000"/>
    <s v="Secretary of Public Safety and Homeland Security"/>
    <s v="No"/>
    <x v="143"/>
    <n v="799"/>
    <s v="Administrative and Support Services"/>
    <x v="28"/>
    <s v="GF"/>
    <n v="40"/>
    <x v="3"/>
    <n v="0"/>
    <n v="0"/>
    <n v="0"/>
    <n v="0"/>
    <n v="0"/>
    <n v="0"/>
    <n v="0"/>
    <n v="0"/>
  </r>
  <r>
    <x v="11"/>
    <n v="12"/>
    <n v="187"/>
    <s v="157000"/>
    <s v="Secretary of Public Safety and Homeland Security"/>
    <s v="No"/>
    <x v="143"/>
    <n v="799"/>
    <s v="Administrative and Support Services"/>
    <x v="28"/>
    <s v="GF"/>
    <n v="50"/>
    <x v="4"/>
    <n v="1174978.31"/>
    <n v="1542798.29"/>
    <n v="1834527.95"/>
    <n v="2286341.31"/>
    <n v="580962.14"/>
    <n v="595566.88"/>
    <n v="820229.46"/>
    <n v="916613.43"/>
  </r>
  <r>
    <x v="11"/>
    <n v="12"/>
    <n v="957"/>
    <s v="158000"/>
    <s v="Commonwealth's Attorneys' Services Council"/>
    <s v="No"/>
    <x v="144"/>
    <n v="326"/>
    <s v="Adjudication Training, Education, and Standards"/>
    <x v="24"/>
    <s v="GF"/>
    <n v="10"/>
    <x v="0"/>
    <n v="674676"/>
    <n v="681511"/>
    <n v="682729"/>
    <n v="718867"/>
    <n v="780120"/>
    <n v="822029"/>
    <n v="871978"/>
    <n v="883522"/>
  </r>
  <r>
    <x v="11"/>
    <n v="12"/>
    <n v="957"/>
    <s v="158000"/>
    <s v="Commonwealth's Attorneys' Services Council"/>
    <s v="No"/>
    <x v="144"/>
    <n v="326"/>
    <s v="Adjudication Training, Education, and Standards"/>
    <x v="24"/>
    <s v="GF"/>
    <n v="20"/>
    <x v="1"/>
    <n v="672556.97"/>
    <n v="680920.88"/>
    <n v="680835.31"/>
    <n v="718613.67"/>
    <n v="779910.4"/>
    <n v="819826.9"/>
    <n v="870862.26"/>
    <n v="880868.51"/>
  </r>
  <r>
    <x v="11"/>
    <n v="12"/>
    <n v="957"/>
    <s v="158000"/>
    <s v="Commonwealth's Attorneys' Services Council"/>
    <s v="No"/>
    <x v="144"/>
    <n v="326"/>
    <s v="Adjudication Training, Education, and Standards"/>
    <x v="24"/>
    <s v="GF"/>
    <n v="30"/>
    <x v="2"/>
    <n v="2119.0300000000002"/>
    <n v="590.12"/>
    <n v="1893.69"/>
    <n v="253.33"/>
    <n v="209.6"/>
    <n v="2202.1"/>
    <n v="1115.74"/>
    <n v="2653.49"/>
  </r>
  <r>
    <x v="11"/>
    <n v="12"/>
    <n v="957"/>
    <s v="158000"/>
    <s v="Commonwealth's Attorneys' Services Council"/>
    <s v="No"/>
    <x v="144"/>
    <n v="326"/>
    <s v="Adjudication Training, Education, and Standards"/>
    <x v="24"/>
    <s v="GF"/>
    <n v="40"/>
    <x v="3"/>
    <n v="0"/>
    <n v="0"/>
    <n v="0"/>
    <n v="0"/>
    <n v="0"/>
    <n v="0"/>
    <n v="0"/>
    <n v="0"/>
  </r>
  <r>
    <x v="11"/>
    <n v="12"/>
    <n v="957"/>
    <s v="158000"/>
    <s v="Commonwealth's Attorneys' Services Council"/>
    <s v="No"/>
    <x v="144"/>
    <n v="326"/>
    <s v="Adjudication Training, Education, and Standards"/>
    <x v="24"/>
    <s v="GF"/>
    <n v="50"/>
    <x v="4"/>
    <n v="2119.0300000000002"/>
    <n v="590.12"/>
    <n v="1893.69"/>
    <n v="253.33"/>
    <n v="209.6"/>
    <n v="2202.1"/>
    <n v="1115.74"/>
    <n v="2653.49"/>
  </r>
  <r>
    <x v="11"/>
    <n v="12"/>
    <n v="799"/>
    <s v="161000"/>
    <s v="Department of Corrections"/>
    <s v="No"/>
    <x v="145"/>
    <n v="197"/>
    <s v="Instruction"/>
    <x v="75"/>
    <s v="GF"/>
    <n v="10"/>
    <x v="0"/>
    <n v="28382301"/>
    <n v="29635272"/>
    <n v="27899607"/>
    <n v="31764499"/>
    <n v="32646714"/>
    <n v="34789702"/>
    <n v="36626489.07"/>
    <n v="36556910"/>
  </r>
  <r>
    <x v="11"/>
    <n v="12"/>
    <n v="799"/>
    <s v="161000"/>
    <s v="Department of Corrections"/>
    <s v="No"/>
    <x v="145"/>
    <n v="197"/>
    <s v="Instruction"/>
    <x v="75"/>
    <s v="GF"/>
    <n v="20"/>
    <x v="1"/>
    <n v="28382300.899999999"/>
    <n v="29635271.890000001"/>
    <n v="27899607"/>
    <n v="31764499"/>
    <n v="32646611.890000001"/>
    <n v="34772937.039999999"/>
    <n v="34480084.920000002"/>
    <n v="35855306.670000002"/>
  </r>
  <r>
    <x v="11"/>
    <n v="12"/>
    <n v="799"/>
    <s v="161000"/>
    <s v="Department of Corrections"/>
    <s v="No"/>
    <x v="145"/>
    <n v="197"/>
    <s v="Instruction"/>
    <x v="75"/>
    <s v="GF"/>
    <n v="30"/>
    <x v="2"/>
    <n v="0.1"/>
    <n v="0.11"/>
    <n v="0"/>
    <n v="0"/>
    <n v="102.11"/>
    <n v="16764.96"/>
    <n v="2146404.15"/>
    <n v="701603.33"/>
  </r>
  <r>
    <x v="11"/>
    <n v="12"/>
    <n v="799"/>
    <s v="161000"/>
    <s v="Department of Corrections"/>
    <s v="No"/>
    <x v="145"/>
    <n v="197"/>
    <s v="Instruction"/>
    <x v="75"/>
    <s v="GF"/>
    <n v="40"/>
    <x v="3"/>
    <n v="0"/>
    <n v="0"/>
    <n v="0"/>
    <n v="0"/>
    <n v="0"/>
    <n v="0"/>
    <n v="0"/>
    <n v="701603.33"/>
  </r>
  <r>
    <x v="11"/>
    <n v="12"/>
    <n v="799"/>
    <s v="161000"/>
    <s v="Department of Corrections"/>
    <s v="No"/>
    <x v="145"/>
    <n v="197"/>
    <s v="Instruction"/>
    <x v="75"/>
    <s v="GF"/>
    <n v="50"/>
    <x v="4"/>
    <n v="0.1"/>
    <n v="0.11"/>
    <n v="0"/>
    <n v="0"/>
    <n v="102.11"/>
    <n v="16764.96"/>
    <n v="2146404.15"/>
    <n v="0"/>
  </r>
  <r>
    <x v="11"/>
    <n v="12"/>
    <n v="799"/>
    <s v="161000"/>
    <s v="Department of Corrections"/>
    <s v="No"/>
    <x v="145"/>
    <n v="351"/>
    <s v="Supervision of Offenders and Re-entry Services"/>
    <x v="141"/>
    <s v="GF"/>
    <n v="10"/>
    <x v="0"/>
    <n v="95582159"/>
    <n v="97077931"/>
    <n v="97115110"/>
    <n v="104284799"/>
    <n v="118323183"/>
    <n v="120831577"/>
    <n v="130590584.14"/>
    <n v="132228778"/>
  </r>
  <r>
    <x v="11"/>
    <n v="12"/>
    <n v="799"/>
    <s v="161000"/>
    <s v="Department of Corrections"/>
    <s v="No"/>
    <x v="145"/>
    <n v="351"/>
    <s v="Supervision of Offenders and Re-entry Services"/>
    <x v="141"/>
    <s v="GF"/>
    <n v="20"/>
    <x v="1"/>
    <n v="95582159"/>
    <n v="97077831"/>
    <n v="97115110"/>
    <n v="104284799"/>
    <n v="118323183"/>
    <n v="120831577"/>
    <n v="130590584.14"/>
    <n v="132222415.44"/>
  </r>
  <r>
    <x v="11"/>
    <n v="12"/>
    <n v="799"/>
    <s v="161000"/>
    <s v="Department of Corrections"/>
    <s v="No"/>
    <x v="145"/>
    <n v="351"/>
    <s v="Supervision of Offenders and Re-entry Services"/>
    <x v="141"/>
    <s v="GF"/>
    <n v="30"/>
    <x v="2"/>
    <n v="0"/>
    <n v="100"/>
    <n v="0"/>
    <n v="0"/>
    <n v="0"/>
    <n v="0"/>
    <n v="0"/>
    <n v="6362.56"/>
  </r>
  <r>
    <x v="11"/>
    <n v="12"/>
    <n v="799"/>
    <s v="161000"/>
    <s v="Department of Corrections"/>
    <s v="No"/>
    <x v="145"/>
    <n v="351"/>
    <s v="Supervision of Offenders and Re-entry Services"/>
    <x v="141"/>
    <s v="GF"/>
    <n v="40"/>
    <x v="3"/>
    <n v="0"/>
    <n v="0"/>
    <n v="0"/>
    <n v="0"/>
    <n v="0"/>
    <n v="0"/>
    <n v="0"/>
    <n v="0"/>
  </r>
  <r>
    <x v="11"/>
    <n v="12"/>
    <n v="799"/>
    <s v="161000"/>
    <s v="Department of Corrections"/>
    <s v="No"/>
    <x v="145"/>
    <n v="351"/>
    <s v="Supervision of Offenders and Re-entry Services"/>
    <x v="141"/>
    <s v="GF"/>
    <n v="50"/>
    <x v="4"/>
    <n v="0"/>
    <n v="100"/>
    <n v="0"/>
    <n v="0"/>
    <n v="0"/>
    <n v="0"/>
    <n v="0"/>
    <n v="6362.56"/>
  </r>
  <r>
    <x v="11"/>
    <n v="12"/>
    <n v="799"/>
    <s v="161000"/>
    <s v="Department of Corrections"/>
    <s v="No"/>
    <x v="145"/>
    <n v="356"/>
    <s v="Financial Assistance for Confinement of Inmates in Local and Regional Facilities"/>
    <x v="35"/>
    <s v="GF"/>
    <n v="10"/>
    <x v="0"/>
    <n v="0"/>
    <n v="124641"/>
    <n v="0"/>
    <n v="1634160"/>
    <n v="1322858"/>
    <n v="0"/>
    <n v="32401"/>
    <n v="32401"/>
  </r>
  <r>
    <x v="11"/>
    <n v="12"/>
    <n v="799"/>
    <s v="161000"/>
    <s v="Department of Corrections"/>
    <s v="No"/>
    <x v="145"/>
    <n v="356"/>
    <s v="Financial Assistance for Confinement of Inmates in Local and Regional Facilities"/>
    <x v="35"/>
    <s v="GF"/>
    <n v="20"/>
    <x v="1"/>
    <n v="0"/>
    <n v="124641"/>
    <n v="0"/>
    <n v="311302"/>
    <n v="1297632"/>
    <n v="0"/>
    <n v="0"/>
    <n v="29470"/>
  </r>
  <r>
    <x v="11"/>
    <n v="12"/>
    <n v="799"/>
    <s v="161000"/>
    <s v="Department of Corrections"/>
    <s v="No"/>
    <x v="145"/>
    <n v="356"/>
    <s v="Financial Assistance for Confinement of Inmates in Local and Regional Facilities"/>
    <x v="35"/>
    <s v="GF"/>
    <n v="30"/>
    <x v="2"/>
    <n v="0"/>
    <n v="0"/>
    <n v="0"/>
    <n v="1322858"/>
    <n v="25226"/>
    <n v="0"/>
    <n v="32401"/>
    <n v="2931"/>
  </r>
  <r>
    <x v="11"/>
    <n v="12"/>
    <n v="799"/>
    <s v="161000"/>
    <s v="Department of Corrections"/>
    <s v="No"/>
    <x v="145"/>
    <n v="356"/>
    <s v="Financial Assistance for Confinement of Inmates in Local and Regional Facilities"/>
    <x v="35"/>
    <s v="GF"/>
    <n v="40"/>
    <x v="3"/>
    <n v="0"/>
    <n v="0"/>
    <n v="0"/>
    <n v="0"/>
    <n v="0"/>
    <n v="0"/>
    <n v="0"/>
    <n v="0"/>
  </r>
  <r>
    <x v="11"/>
    <n v="12"/>
    <n v="799"/>
    <s v="161000"/>
    <s v="Department of Corrections"/>
    <s v="No"/>
    <x v="145"/>
    <n v="356"/>
    <s v="Financial Assistance for Confinement of Inmates in Local and Regional Facilities"/>
    <x v="35"/>
    <s v="GF"/>
    <n v="50"/>
    <x v="4"/>
    <n v="0"/>
    <n v="0"/>
    <n v="0"/>
    <n v="1322858"/>
    <n v="25226"/>
    <n v="0"/>
    <n v="32401"/>
    <n v="2931"/>
  </r>
  <r>
    <x v="11"/>
    <n v="12"/>
    <n v="799"/>
    <s v="161000"/>
    <s v="Department of Corrections"/>
    <s v="No"/>
    <x v="145"/>
    <n v="361"/>
    <s v="Operation of State Residential Community Correctional Facilities"/>
    <x v="142"/>
    <s v="GF"/>
    <n v="10"/>
    <x v="0"/>
    <n v="15512290"/>
    <n v="17400567"/>
    <n v="19671274"/>
    <n v="20601560"/>
    <n v="25532939"/>
    <n v="24482433"/>
    <n v="23598277.190000001"/>
    <n v="24476308"/>
  </r>
  <r>
    <x v="11"/>
    <n v="12"/>
    <n v="799"/>
    <s v="161000"/>
    <s v="Department of Corrections"/>
    <s v="No"/>
    <x v="145"/>
    <n v="361"/>
    <s v="Operation of State Residential Community Correctional Facilities"/>
    <x v="142"/>
    <s v="GF"/>
    <n v="20"/>
    <x v="1"/>
    <n v="15512290"/>
    <n v="17398998"/>
    <n v="19671274"/>
    <n v="20601560"/>
    <n v="25532939"/>
    <n v="24482433"/>
    <n v="23497647.719999999"/>
    <n v="24476302"/>
  </r>
  <r>
    <x v="11"/>
    <n v="12"/>
    <n v="799"/>
    <s v="161000"/>
    <s v="Department of Corrections"/>
    <s v="No"/>
    <x v="145"/>
    <n v="361"/>
    <s v="Operation of State Residential Community Correctional Facilities"/>
    <x v="142"/>
    <s v="GF"/>
    <n v="30"/>
    <x v="2"/>
    <n v="0"/>
    <n v="1569"/>
    <n v="0"/>
    <n v="0"/>
    <n v="0"/>
    <n v="0"/>
    <n v="100629.47"/>
    <n v="6"/>
  </r>
  <r>
    <x v="11"/>
    <n v="12"/>
    <n v="799"/>
    <s v="161000"/>
    <s v="Department of Corrections"/>
    <s v="No"/>
    <x v="145"/>
    <n v="361"/>
    <s v="Operation of State Residential Community Correctional Facilities"/>
    <x v="142"/>
    <s v="GF"/>
    <n v="40"/>
    <x v="3"/>
    <n v="0"/>
    <n v="0"/>
    <n v="0"/>
    <n v="0"/>
    <n v="0"/>
    <n v="0"/>
    <n v="0"/>
    <n v="0"/>
  </r>
  <r>
    <x v="11"/>
    <n v="12"/>
    <n v="799"/>
    <s v="161000"/>
    <s v="Department of Corrections"/>
    <s v="No"/>
    <x v="145"/>
    <n v="361"/>
    <s v="Operation of State Residential Community Correctional Facilities"/>
    <x v="142"/>
    <s v="GF"/>
    <n v="50"/>
    <x v="4"/>
    <n v="0"/>
    <n v="1569"/>
    <n v="0"/>
    <n v="0"/>
    <n v="0"/>
    <n v="0"/>
    <n v="100629.47"/>
    <n v="6"/>
  </r>
  <r>
    <x v="11"/>
    <n v="12"/>
    <n v="799"/>
    <s v="161000"/>
    <s v="Department of Corrections"/>
    <s v="No"/>
    <x v="145"/>
    <n v="397"/>
    <s v="Prison Medical and Clinical Services"/>
    <x v="143"/>
    <s v="GF"/>
    <n v="10"/>
    <x v="0"/>
    <n v="0"/>
    <n v="0"/>
    <n v="242695151"/>
    <n v="255572696"/>
    <n v="262337873"/>
    <n v="281167281"/>
    <n v="292363103.88"/>
    <n v="303965584"/>
  </r>
  <r>
    <x v="11"/>
    <n v="12"/>
    <n v="799"/>
    <s v="161000"/>
    <s v="Department of Corrections"/>
    <s v="No"/>
    <x v="145"/>
    <n v="397"/>
    <s v="Prison Medical and Clinical Services"/>
    <x v="143"/>
    <s v="GF"/>
    <n v="20"/>
    <x v="1"/>
    <n v="0"/>
    <n v="0"/>
    <n v="242695151"/>
    <n v="255571721.62"/>
    <n v="262337873"/>
    <n v="281167280.26999998"/>
    <n v="292318115.36000001"/>
    <n v="303942432.09000003"/>
  </r>
  <r>
    <x v="11"/>
    <n v="12"/>
    <n v="799"/>
    <s v="161000"/>
    <s v="Department of Corrections"/>
    <s v="No"/>
    <x v="145"/>
    <n v="397"/>
    <s v="Prison Medical and Clinical Services"/>
    <x v="143"/>
    <s v="GF"/>
    <n v="30"/>
    <x v="2"/>
    <n v="0"/>
    <n v="0"/>
    <n v="0"/>
    <n v="974.38"/>
    <n v="0"/>
    <n v="0.73"/>
    <n v="44988.52"/>
    <n v="23151.91"/>
  </r>
  <r>
    <x v="11"/>
    <n v="12"/>
    <n v="799"/>
    <s v="161000"/>
    <s v="Department of Corrections"/>
    <s v="No"/>
    <x v="145"/>
    <n v="397"/>
    <s v="Prison Medical and Clinical Services"/>
    <x v="143"/>
    <s v="GF"/>
    <n v="40"/>
    <x v="3"/>
    <n v="0"/>
    <n v="0"/>
    <n v="0"/>
    <n v="0"/>
    <n v="0"/>
    <n v="0"/>
    <n v="0"/>
    <n v="0"/>
  </r>
  <r>
    <x v="11"/>
    <n v="12"/>
    <n v="799"/>
    <s v="161000"/>
    <s v="Department of Corrections"/>
    <s v="No"/>
    <x v="145"/>
    <n v="397"/>
    <s v="Prison Medical and Clinical Services"/>
    <x v="143"/>
    <s v="GF"/>
    <n v="50"/>
    <x v="4"/>
    <n v="0"/>
    <n v="0"/>
    <n v="0"/>
    <n v="974.38"/>
    <n v="0"/>
    <n v="0.73"/>
    <n v="44988.52"/>
    <n v="23151.91"/>
  </r>
  <r>
    <x v="11"/>
    <n v="12"/>
    <n v="799"/>
    <s v="161000"/>
    <s v="Department of Corrections"/>
    <s v="No"/>
    <x v="145"/>
    <n v="398"/>
    <s v="Operation of Secure Correctional Facilities"/>
    <x v="144"/>
    <s v="GF"/>
    <n v="10"/>
    <x v="0"/>
    <n v="950123880"/>
    <n v="979271226"/>
    <n v="745366423"/>
    <n v="783754232"/>
    <n v="869964722"/>
    <n v="864551031"/>
    <n v="850822162.38999999"/>
    <n v="861203482"/>
  </r>
  <r>
    <x v="11"/>
    <n v="12"/>
    <n v="799"/>
    <s v="161000"/>
    <s v="Department of Corrections"/>
    <s v="No"/>
    <x v="145"/>
    <n v="398"/>
    <s v="Operation of Secure Correctional Facilities"/>
    <x v="144"/>
    <s v="GF"/>
    <n v="20"/>
    <x v="1"/>
    <n v="950122561"/>
    <n v="972928316.07999992"/>
    <n v="745354043.5"/>
    <n v="783140612.81999993"/>
    <n v="869957585.19000006"/>
    <n v="860425527.25"/>
    <n v="850371197.17999995"/>
    <n v="860998850.30000007"/>
  </r>
  <r>
    <x v="11"/>
    <n v="12"/>
    <n v="799"/>
    <s v="161000"/>
    <s v="Department of Corrections"/>
    <s v="No"/>
    <x v="145"/>
    <n v="398"/>
    <s v="Operation of Secure Correctional Facilities"/>
    <x v="144"/>
    <s v="GF"/>
    <n v="30"/>
    <x v="2"/>
    <n v="1319"/>
    <n v="6342909.9199999999"/>
    <n v="12379.5"/>
    <n v="613619.18000000005"/>
    <n v="7136.81"/>
    <n v="4125503.75"/>
    <n v="450965.21"/>
    <n v="204631.7"/>
  </r>
  <r>
    <x v="11"/>
    <n v="12"/>
    <n v="799"/>
    <s v="161000"/>
    <s v="Department of Corrections"/>
    <s v="No"/>
    <x v="145"/>
    <n v="398"/>
    <s v="Operation of Secure Correctional Facilities"/>
    <x v="144"/>
    <s v="GF"/>
    <n v="40"/>
    <x v="3"/>
    <n v="0"/>
    <n v="0"/>
    <n v="0"/>
    <n v="0"/>
    <n v="0"/>
    <n v="0"/>
    <n v="0"/>
    <n v="0"/>
  </r>
  <r>
    <x v="11"/>
    <n v="12"/>
    <n v="799"/>
    <s v="161000"/>
    <s v="Department of Corrections"/>
    <s v="No"/>
    <x v="145"/>
    <n v="398"/>
    <s v="Operation of Secure Correctional Facilities"/>
    <x v="144"/>
    <s v="GF"/>
    <n v="50"/>
    <x v="4"/>
    <n v="1319"/>
    <n v="6342909.9199999999"/>
    <n v="12379.5"/>
    <n v="613619.18000000005"/>
    <n v="7136.81"/>
    <n v="4125503.75"/>
    <n v="450965.21"/>
    <n v="204631.7"/>
  </r>
  <r>
    <x v="11"/>
    <n v="12"/>
    <n v="799"/>
    <s v="161000"/>
    <s v="Department of Corrections"/>
    <s v="No"/>
    <x v="145"/>
    <n v="399"/>
    <s v="Administrative and Support Services"/>
    <x v="2"/>
    <s v="GF"/>
    <n v="10"/>
    <x v="0"/>
    <n v="139806253"/>
    <n v="168771218"/>
    <n v="159775459.69999999"/>
    <n v="185750822"/>
    <n v="173141531"/>
    <n v="198361601"/>
    <n v="215561633.56999999"/>
    <n v="243925994.27000001"/>
  </r>
  <r>
    <x v="11"/>
    <n v="12"/>
    <n v="799"/>
    <s v="161000"/>
    <s v="Department of Corrections"/>
    <s v="No"/>
    <x v="145"/>
    <n v="399"/>
    <s v="Administrative and Support Services"/>
    <x v="2"/>
    <s v="GF"/>
    <n v="20"/>
    <x v="1"/>
    <n v="139806252.15000001"/>
    <n v="162210715.88"/>
    <n v="153247522.69"/>
    <n v="172278168.36000001"/>
    <n v="153563234"/>
    <n v="191733832.44999999"/>
    <n v="203880279.28"/>
    <n v="232029400.06"/>
  </r>
  <r>
    <x v="11"/>
    <n v="12"/>
    <n v="799"/>
    <s v="161000"/>
    <s v="Department of Corrections"/>
    <s v="No"/>
    <x v="145"/>
    <n v="399"/>
    <s v="Administrative and Support Services"/>
    <x v="2"/>
    <s v="GF"/>
    <n v="30"/>
    <x v="2"/>
    <n v="0.85"/>
    <n v="6560502.1200000001"/>
    <n v="6527937.0099999998"/>
    <n v="13472653.640000001"/>
    <n v="19578297"/>
    <n v="6627768.5499999998"/>
    <n v="11681354.289999999"/>
    <n v="11896594.210000001"/>
  </r>
  <r>
    <x v="11"/>
    <n v="12"/>
    <n v="799"/>
    <s v="161000"/>
    <s v="Department of Corrections"/>
    <s v="No"/>
    <x v="145"/>
    <n v="399"/>
    <s v="Administrative and Support Services"/>
    <x v="2"/>
    <s v="GF"/>
    <n v="40"/>
    <x v="3"/>
    <n v="0"/>
    <n v="0"/>
    <n v="0"/>
    <n v="0"/>
    <n v="0"/>
    <n v="0"/>
    <n v="0"/>
    <n v="0"/>
  </r>
  <r>
    <x v="11"/>
    <n v="12"/>
    <n v="799"/>
    <s v="161000"/>
    <s v="Department of Corrections"/>
    <s v="No"/>
    <x v="145"/>
    <n v="399"/>
    <s v="Administrative and Support Services"/>
    <x v="2"/>
    <s v="GF"/>
    <n v="50"/>
    <x v="4"/>
    <n v="0.85"/>
    <n v="6560502.1200000001"/>
    <n v="6527937.0099999998"/>
    <n v="13472653.640000001"/>
    <n v="19578297"/>
    <n v="6627768.5499999998"/>
    <n v="11681354.289999999"/>
    <n v="11896594.210000001"/>
  </r>
  <r>
    <x v="11"/>
    <n v="12"/>
    <n v="140"/>
    <s v="162000"/>
    <s v="Department of Criminal Justice Services"/>
    <s v="No"/>
    <x v="146"/>
    <n v="303"/>
    <s v="Criminal Justice Training and Standards"/>
    <x v="145"/>
    <s v="GF"/>
    <n v="10"/>
    <x v="0"/>
    <n v="1816347"/>
    <n v="4255233"/>
    <n v="5954043"/>
    <n v="7599077"/>
    <n v="7860136"/>
    <n v="6847479.3600000003"/>
    <n v="6392969"/>
    <n v="6241319"/>
  </r>
  <r>
    <x v="11"/>
    <n v="12"/>
    <n v="140"/>
    <s v="162000"/>
    <s v="Department of Criminal Justice Services"/>
    <s v="No"/>
    <x v="146"/>
    <n v="303"/>
    <s v="Criminal Justice Training and Standards"/>
    <x v="145"/>
    <s v="GF"/>
    <n v="20"/>
    <x v="1"/>
    <n v="1787695.38"/>
    <n v="3629972.54"/>
    <n v="3786709.24"/>
    <n v="6205382.8700000001"/>
    <n v="7093581.2699999996"/>
    <n v="6770532.8799999999"/>
    <n v="5598999.5199999996"/>
    <n v="6131899.2300000004"/>
  </r>
  <r>
    <x v="11"/>
    <n v="12"/>
    <n v="140"/>
    <s v="162000"/>
    <s v="Department of Criminal Justice Services"/>
    <s v="No"/>
    <x v="146"/>
    <n v="303"/>
    <s v="Criminal Justice Training and Standards"/>
    <x v="145"/>
    <s v="GF"/>
    <n v="30"/>
    <x v="2"/>
    <n v="28651.62"/>
    <n v="625260.46"/>
    <n v="2167333.7599999998"/>
    <n v="1393694.13"/>
    <n v="766554.73"/>
    <n v="76946.48"/>
    <n v="793969.48"/>
    <n v="109419.77"/>
  </r>
  <r>
    <x v="11"/>
    <n v="12"/>
    <n v="140"/>
    <s v="162000"/>
    <s v="Department of Criminal Justice Services"/>
    <s v="No"/>
    <x v="146"/>
    <n v="303"/>
    <s v="Criminal Justice Training and Standards"/>
    <x v="145"/>
    <s v="GF"/>
    <n v="40"/>
    <x v="3"/>
    <n v="0"/>
    <n v="0"/>
    <n v="0"/>
    <n v="0"/>
    <n v="0"/>
    <n v="0"/>
    <n v="0"/>
    <n v="0"/>
  </r>
  <r>
    <x v="11"/>
    <n v="12"/>
    <n v="140"/>
    <s v="162000"/>
    <s v="Department of Criminal Justice Services"/>
    <s v="No"/>
    <x v="146"/>
    <n v="303"/>
    <s v="Criminal Justice Training and Standards"/>
    <x v="145"/>
    <s v="GF"/>
    <n v="50"/>
    <x v="4"/>
    <n v="28651.62"/>
    <n v="625260.46"/>
    <n v="2167333.7599999998"/>
    <n v="1393694.13"/>
    <n v="766554.73"/>
    <n v="76946.48"/>
    <n v="793969.48"/>
    <n v="109419.77"/>
  </r>
  <r>
    <x v="11"/>
    <n v="12"/>
    <n v="140"/>
    <s v="162000"/>
    <s v="Department of Criminal Justice Services"/>
    <s v="No"/>
    <x v="146"/>
    <n v="305"/>
    <s v="Criminal Justice Research, Planning and Coordination"/>
    <x v="19"/>
    <s v="GF"/>
    <n v="10"/>
    <x v="0"/>
    <n v="162805"/>
    <n v="717255"/>
    <n v="929766"/>
    <n v="1123222"/>
    <n v="1703971"/>
    <n v="3226221"/>
    <n v="4749471"/>
    <n v="4246900"/>
  </r>
  <r>
    <x v="11"/>
    <n v="12"/>
    <n v="140"/>
    <s v="162000"/>
    <s v="Department of Criminal Justice Services"/>
    <s v="No"/>
    <x v="146"/>
    <n v="305"/>
    <s v="Criminal Justice Research, Planning and Coordination"/>
    <x v="19"/>
    <s v="GF"/>
    <n v="20"/>
    <x v="1"/>
    <n v="152543.60999999999"/>
    <n v="466670.43"/>
    <n v="909696.38"/>
    <n v="1111546.3"/>
    <n v="1678702.18"/>
    <n v="1968936.94"/>
    <n v="2450662.96"/>
    <n v="4227914.6500000004"/>
  </r>
  <r>
    <x v="11"/>
    <n v="12"/>
    <n v="140"/>
    <s v="162000"/>
    <s v="Department of Criminal Justice Services"/>
    <s v="No"/>
    <x v="146"/>
    <n v="305"/>
    <s v="Criminal Justice Research, Planning and Coordination"/>
    <x v="19"/>
    <s v="GF"/>
    <n v="30"/>
    <x v="2"/>
    <n v="10261.39"/>
    <n v="250584.57"/>
    <n v="20069.62"/>
    <n v="11675.7"/>
    <n v="25268.82"/>
    <n v="1257284.06"/>
    <n v="2298808.04"/>
    <n v="18985.349999999999"/>
  </r>
  <r>
    <x v="11"/>
    <n v="12"/>
    <n v="140"/>
    <s v="162000"/>
    <s v="Department of Criminal Justice Services"/>
    <s v="No"/>
    <x v="146"/>
    <n v="305"/>
    <s v="Criminal Justice Research, Planning and Coordination"/>
    <x v="19"/>
    <s v="GF"/>
    <n v="40"/>
    <x v="3"/>
    <n v="0"/>
    <n v="0"/>
    <n v="0"/>
    <n v="0"/>
    <n v="0"/>
    <n v="0"/>
    <n v="0"/>
    <n v="0"/>
  </r>
  <r>
    <x v="11"/>
    <n v="12"/>
    <n v="140"/>
    <s v="162000"/>
    <s v="Department of Criminal Justice Services"/>
    <s v="No"/>
    <x v="146"/>
    <n v="305"/>
    <s v="Criminal Justice Research, Planning and Coordination"/>
    <x v="19"/>
    <s v="GF"/>
    <n v="50"/>
    <x v="4"/>
    <n v="10261.39"/>
    <n v="250584.57"/>
    <n v="20069.62"/>
    <n v="11675.7"/>
    <n v="25268.82"/>
    <n v="1257284.06"/>
    <n v="2298808.04"/>
    <n v="18985.349999999999"/>
  </r>
  <r>
    <x v="11"/>
    <n v="12"/>
    <n v="140"/>
    <s v="162000"/>
    <s v="Department of Criminal Justice Services"/>
    <s v="No"/>
    <x v="146"/>
    <n v="390"/>
    <s v="Financial Assistance for Administration of Justice Services"/>
    <x v="146"/>
    <s v="GF"/>
    <n v="10"/>
    <x v="0"/>
    <n v="39549510.439999998"/>
    <n v="42058137.609999999"/>
    <n v="55768006"/>
    <n v="60776685"/>
    <n v="68170212"/>
    <n v="75262571.019999996"/>
    <n v="103001171.67"/>
    <n v="107000158.16"/>
  </r>
  <r>
    <x v="11"/>
    <n v="12"/>
    <n v="140"/>
    <s v="162000"/>
    <s v="Department of Criminal Justice Services"/>
    <s v="No"/>
    <x v="146"/>
    <n v="390"/>
    <s v="Financial Assistance for Administration of Justice Services"/>
    <x v="146"/>
    <s v="GF"/>
    <n v="20"/>
    <x v="1"/>
    <n v="37215567.530000001"/>
    <n v="36805497.960000001"/>
    <n v="41645208.5"/>
    <n v="45309917.210000001"/>
    <n v="53378391.68"/>
    <n v="57385401.009999998"/>
    <n v="81119620.430000007"/>
    <n v="91741507.260000005"/>
  </r>
  <r>
    <x v="11"/>
    <n v="12"/>
    <n v="140"/>
    <s v="162000"/>
    <s v="Department of Criminal Justice Services"/>
    <s v="No"/>
    <x v="146"/>
    <n v="390"/>
    <s v="Financial Assistance for Administration of Justice Services"/>
    <x v="146"/>
    <s v="GF"/>
    <n v="30"/>
    <x v="2"/>
    <n v="2333942.91"/>
    <n v="5252639.6500000004"/>
    <n v="14122797.5"/>
    <n v="15466767.789999999"/>
    <n v="14791820.32"/>
    <n v="17877170.010000002"/>
    <n v="21881551.239999998"/>
    <n v="15258650.9"/>
  </r>
  <r>
    <x v="11"/>
    <n v="12"/>
    <n v="140"/>
    <s v="162000"/>
    <s v="Department of Criminal Justice Services"/>
    <s v="No"/>
    <x v="146"/>
    <n v="390"/>
    <s v="Financial Assistance for Administration of Justice Services"/>
    <x v="146"/>
    <s v="GF"/>
    <n v="40"/>
    <x v="3"/>
    <n v="0"/>
    <n v="0"/>
    <n v="0"/>
    <n v="0"/>
    <n v="0"/>
    <n v="0"/>
    <n v="5070039"/>
    <n v="5518758"/>
  </r>
  <r>
    <x v="11"/>
    <n v="12"/>
    <n v="140"/>
    <s v="162000"/>
    <s v="Department of Criminal Justice Services"/>
    <s v="No"/>
    <x v="146"/>
    <n v="390"/>
    <s v="Financial Assistance for Administration of Justice Services"/>
    <x v="146"/>
    <s v="GF"/>
    <n v="50"/>
    <x v="4"/>
    <n v="2333942.91"/>
    <n v="5252639.6500000004"/>
    <n v="14122797.5"/>
    <n v="15466767.789999999"/>
    <n v="14791820.32"/>
    <n v="17877170.010000002"/>
    <n v="16811512.239999998"/>
    <n v="9739892.9000000004"/>
  </r>
  <r>
    <x v="11"/>
    <n v="12"/>
    <n v="140"/>
    <s v="162000"/>
    <s v="Department of Criminal Justice Services"/>
    <s v="No"/>
    <x v="146"/>
    <n v="399"/>
    <s v="Administrative and Support Services"/>
    <x v="2"/>
    <s v="GF"/>
    <n v="10"/>
    <x v="0"/>
    <n v="3078994"/>
    <n v="2962374"/>
    <n v="2963384"/>
    <n v="3673776"/>
    <n v="4893193"/>
    <n v="6126419"/>
    <n v="6257580"/>
    <n v="7050740"/>
  </r>
  <r>
    <x v="11"/>
    <n v="12"/>
    <n v="140"/>
    <s v="162000"/>
    <s v="Department of Criminal Justice Services"/>
    <s v="No"/>
    <x v="146"/>
    <n v="399"/>
    <s v="Administrative and Support Services"/>
    <x v="2"/>
    <s v="GF"/>
    <n v="20"/>
    <x v="1"/>
    <n v="3059011.04"/>
    <n v="2962068.17"/>
    <n v="2958965.79"/>
    <n v="3456542.21"/>
    <n v="4438650.78"/>
    <n v="6085977.4800000004"/>
    <n v="6114805.9500000002"/>
    <n v="7034128.4900000002"/>
  </r>
  <r>
    <x v="11"/>
    <n v="12"/>
    <n v="140"/>
    <s v="162000"/>
    <s v="Department of Criminal Justice Services"/>
    <s v="No"/>
    <x v="146"/>
    <n v="399"/>
    <s v="Administrative and Support Services"/>
    <x v="2"/>
    <s v="GF"/>
    <n v="30"/>
    <x v="2"/>
    <n v="19982.96"/>
    <n v="305.83"/>
    <n v="4418.21"/>
    <n v="217233.79"/>
    <n v="454542.22"/>
    <n v="40441.519999999997"/>
    <n v="142774.04999999999"/>
    <n v="16611.509999999998"/>
  </r>
  <r>
    <x v="11"/>
    <n v="12"/>
    <n v="140"/>
    <s v="162000"/>
    <s v="Department of Criminal Justice Services"/>
    <s v="No"/>
    <x v="146"/>
    <n v="399"/>
    <s v="Administrative and Support Services"/>
    <x v="2"/>
    <s v="GF"/>
    <n v="40"/>
    <x v="3"/>
    <n v="0"/>
    <n v="0"/>
    <n v="0"/>
    <n v="0"/>
    <n v="0"/>
    <n v="0"/>
    <n v="0"/>
    <n v="0"/>
  </r>
  <r>
    <x v="11"/>
    <n v="12"/>
    <n v="140"/>
    <s v="162000"/>
    <s v="Department of Criminal Justice Services"/>
    <s v="No"/>
    <x v="146"/>
    <n v="399"/>
    <s v="Administrative and Support Services"/>
    <x v="2"/>
    <s v="GF"/>
    <n v="50"/>
    <x v="4"/>
    <n v="19982.96"/>
    <n v="305.83"/>
    <n v="4418.21"/>
    <n v="217233.79"/>
    <n v="454542.22"/>
    <n v="40441.519999999997"/>
    <n v="142774.04999999999"/>
    <n v="16611.509999999998"/>
  </r>
  <r>
    <x v="11"/>
    <n v="12"/>
    <n v="140"/>
    <s v="162000"/>
    <s v="Department of Criminal Justice Services"/>
    <s v="No"/>
    <x v="146"/>
    <n v="560"/>
    <s v="Regulation of Professions and Occupations"/>
    <x v="147"/>
    <s v="GF"/>
    <n v="10"/>
    <x v="0"/>
    <n v="0"/>
    <n v="0"/>
    <n v="0"/>
    <n v="0"/>
    <n v="0"/>
    <n v="0"/>
    <n v="500000"/>
    <m/>
  </r>
  <r>
    <x v="11"/>
    <n v="12"/>
    <n v="140"/>
    <s v="162000"/>
    <s v="Department of Criminal Justice Services"/>
    <s v="No"/>
    <x v="146"/>
    <n v="560"/>
    <s v="Regulation of Professions and Occupations"/>
    <x v="147"/>
    <s v="GF"/>
    <n v="20"/>
    <x v="1"/>
    <n v="0"/>
    <n v="0"/>
    <n v="0"/>
    <n v="0"/>
    <n v="0"/>
    <n v="0"/>
    <n v="500000"/>
    <m/>
  </r>
  <r>
    <x v="11"/>
    <n v="12"/>
    <n v="140"/>
    <s v="162000"/>
    <s v="Department of Criminal Justice Services"/>
    <s v="No"/>
    <x v="146"/>
    <n v="560"/>
    <s v="Regulation of Professions and Occupations"/>
    <x v="147"/>
    <s v="GF"/>
    <n v="30"/>
    <x v="2"/>
    <n v="0"/>
    <n v="0"/>
    <n v="0"/>
    <n v="0"/>
    <n v="0"/>
    <n v="0"/>
    <n v="0"/>
    <m/>
  </r>
  <r>
    <x v="11"/>
    <n v="12"/>
    <n v="140"/>
    <s v="162000"/>
    <s v="Department of Criminal Justice Services"/>
    <s v="No"/>
    <x v="146"/>
    <n v="560"/>
    <s v="Regulation of Professions and Occupations"/>
    <x v="147"/>
    <s v="GF"/>
    <n v="40"/>
    <x v="3"/>
    <n v="0"/>
    <n v="0"/>
    <n v="0"/>
    <n v="0"/>
    <n v="0"/>
    <n v="0"/>
    <n v="0"/>
    <m/>
  </r>
  <r>
    <x v="11"/>
    <n v="12"/>
    <n v="140"/>
    <s v="162000"/>
    <s v="Department of Criminal Justice Services"/>
    <s v="No"/>
    <x v="146"/>
    <n v="560"/>
    <s v="Regulation of Professions and Occupations"/>
    <x v="147"/>
    <s v="GF"/>
    <n v="50"/>
    <x v="4"/>
    <n v="0"/>
    <n v="0"/>
    <n v="0"/>
    <n v="0"/>
    <n v="0"/>
    <n v="0"/>
    <n v="0"/>
    <m/>
  </r>
  <r>
    <x v="11"/>
    <n v="12"/>
    <n v="140"/>
    <s v="162000"/>
    <s v="Department of Criminal Justice Services"/>
    <s v="No"/>
    <x v="146"/>
    <n v="728"/>
    <s v="Financial Assistance to Localities - General"/>
    <x v="46"/>
    <s v="GF"/>
    <n v="10"/>
    <x v="0"/>
    <n v="184548683"/>
    <n v="191746081"/>
    <n v="199229909"/>
    <n v="191749225"/>
    <n v="210797081"/>
    <n v="221759374"/>
    <n v="229650081"/>
    <n v="229650081"/>
  </r>
  <r>
    <x v="11"/>
    <n v="12"/>
    <n v="140"/>
    <s v="162000"/>
    <s v="Department of Criminal Justice Services"/>
    <s v="No"/>
    <x v="146"/>
    <n v="728"/>
    <s v="Financial Assistance to Localities - General"/>
    <x v="46"/>
    <s v="GF"/>
    <n v="20"/>
    <x v="1"/>
    <n v="184548672"/>
    <n v="191746080"/>
    <n v="199226765"/>
    <n v="191721253"/>
    <n v="210750708"/>
    <n v="221681830"/>
    <n v="229616502"/>
    <n v="229612050"/>
  </r>
  <r>
    <x v="11"/>
    <n v="12"/>
    <n v="140"/>
    <s v="162000"/>
    <s v="Department of Criminal Justice Services"/>
    <s v="No"/>
    <x v="146"/>
    <n v="728"/>
    <s v="Financial Assistance to Localities - General"/>
    <x v="46"/>
    <s v="GF"/>
    <n v="30"/>
    <x v="2"/>
    <n v="11"/>
    <n v="1"/>
    <n v="3144"/>
    <n v="27972"/>
    <n v="46373"/>
    <n v="77544"/>
    <n v="33579"/>
    <n v="38031"/>
  </r>
  <r>
    <x v="11"/>
    <n v="12"/>
    <n v="140"/>
    <s v="162000"/>
    <s v="Department of Criminal Justice Services"/>
    <s v="No"/>
    <x v="146"/>
    <n v="728"/>
    <s v="Financial Assistance to Localities - General"/>
    <x v="46"/>
    <s v="GF"/>
    <n v="40"/>
    <x v="3"/>
    <n v="0"/>
    <n v="0"/>
    <n v="0"/>
    <n v="0"/>
    <n v="0"/>
    <n v="0"/>
    <n v="0"/>
    <n v="0"/>
  </r>
  <r>
    <x v="11"/>
    <n v="12"/>
    <n v="140"/>
    <s v="162000"/>
    <s v="Department of Criminal Justice Services"/>
    <s v="No"/>
    <x v="146"/>
    <n v="728"/>
    <s v="Financial Assistance to Localities - General"/>
    <x v="46"/>
    <s v="GF"/>
    <n v="50"/>
    <x v="4"/>
    <n v="11"/>
    <n v="1"/>
    <n v="3144"/>
    <n v="27972"/>
    <n v="46373"/>
    <n v="77544"/>
    <n v="33579"/>
    <n v="38031"/>
  </r>
  <r>
    <x v="11"/>
    <n v="12"/>
    <n v="127"/>
    <s v="163000"/>
    <s v="Department of Emergency Management"/>
    <s v="No"/>
    <x v="147"/>
    <n v="712"/>
    <s v="Emergency Response Systems Development Technology Services"/>
    <x v="148"/>
    <s v="GF"/>
    <n v="10"/>
    <x v="0"/>
    <n v="0"/>
    <n v="0"/>
    <n v="0"/>
    <n v="0"/>
    <n v="0"/>
    <n v="0"/>
    <n v="2750000"/>
    <n v="2750000"/>
  </r>
  <r>
    <x v="11"/>
    <n v="12"/>
    <n v="127"/>
    <s v="163000"/>
    <s v="Department of Emergency Management"/>
    <s v="No"/>
    <x v="147"/>
    <n v="712"/>
    <s v="Emergency Response Systems Development Technology Services"/>
    <x v="148"/>
    <s v="GF"/>
    <n v="20"/>
    <x v="1"/>
    <n v="0"/>
    <n v="0"/>
    <n v="0"/>
    <n v="0"/>
    <n v="0"/>
    <n v="0"/>
    <n v="0"/>
    <n v="2750000"/>
  </r>
  <r>
    <x v="11"/>
    <n v="12"/>
    <n v="127"/>
    <s v="163000"/>
    <s v="Department of Emergency Management"/>
    <s v="No"/>
    <x v="147"/>
    <n v="712"/>
    <s v="Emergency Response Systems Development Technology Services"/>
    <x v="148"/>
    <s v="GF"/>
    <n v="30"/>
    <x v="2"/>
    <n v="0"/>
    <n v="0"/>
    <n v="0"/>
    <n v="0"/>
    <n v="0"/>
    <n v="0"/>
    <n v="2750000"/>
    <n v="0"/>
  </r>
  <r>
    <x v="11"/>
    <n v="12"/>
    <n v="127"/>
    <s v="163000"/>
    <s v="Department of Emergency Management"/>
    <s v="No"/>
    <x v="147"/>
    <n v="712"/>
    <s v="Emergency Response Systems Development Technology Services"/>
    <x v="148"/>
    <s v="GF"/>
    <n v="40"/>
    <x v="3"/>
    <n v="0"/>
    <n v="0"/>
    <n v="0"/>
    <n v="0"/>
    <n v="0"/>
    <n v="0"/>
    <n v="2750000"/>
    <n v="0"/>
  </r>
  <r>
    <x v="11"/>
    <n v="12"/>
    <n v="127"/>
    <s v="163000"/>
    <s v="Department of Emergency Management"/>
    <s v="No"/>
    <x v="147"/>
    <n v="712"/>
    <s v="Emergency Response Systems Development Technology Services"/>
    <x v="148"/>
    <s v="GF"/>
    <n v="50"/>
    <x v="4"/>
    <n v="0"/>
    <n v="0"/>
    <n v="0"/>
    <n v="0"/>
    <n v="0"/>
    <n v="0"/>
    <n v="0"/>
    <n v="0"/>
  </r>
  <r>
    <x v="11"/>
    <n v="12"/>
    <n v="127"/>
    <s v="163000"/>
    <s v="Department of Emergency Management"/>
    <s v="No"/>
    <x v="147"/>
    <n v="775"/>
    <s v="Emergency Preparedness"/>
    <x v="104"/>
    <s v="GF"/>
    <n v="10"/>
    <x v="0"/>
    <n v="2319916"/>
    <n v="1148162"/>
    <n v="6153594"/>
    <n v="2784343.1"/>
    <n v="3418244"/>
    <n v="2891549"/>
    <n v="2855585.77"/>
    <n v="3252385.06"/>
  </r>
  <r>
    <x v="11"/>
    <n v="12"/>
    <n v="127"/>
    <s v="163000"/>
    <s v="Department of Emergency Management"/>
    <s v="No"/>
    <x v="147"/>
    <n v="775"/>
    <s v="Emergency Preparedness"/>
    <x v="104"/>
    <s v="GF"/>
    <n v="20"/>
    <x v="1"/>
    <n v="2319881"/>
    <n v="1123249.6399999999"/>
    <n v="3658363.4"/>
    <n v="2783717.15"/>
    <n v="2695837.63"/>
    <n v="2225250.1"/>
    <n v="2046920.35"/>
    <n v="2711008.67"/>
  </r>
  <r>
    <x v="11"/>
    <n v="12"/>
    <n v="127"/>
    <s v="163000"/>
    <s v="Department of Emergency Management"/>
    <s v="No"/>
    <x v="147"/>
    <n v="775"/>
    <s v="Emergency Preparedness"/>
    <x v="104"/>
    <s v="GF"/>
    <n v="30"/>
    <x v="2"/>
    <n v="35"/>
    <n v="24912.36"/>
    <n v="2495230.6"/>
    <n v="625.95000000000005"/>
    <n v="722406.37"/>
    <n v="666298.9"/>
    <n v="808665.42"/>
    <n v="541376.39"/>
  </r>
  <r>
    <x v="11"/>
    <n v="12"/>
    <n v="127"/>
    <s v="163000"/>
    <s v="Department of Emergency Management"/>
    <s v="No"/>
    <x v="147"/>
    <n v="775"/>
    <s v="Emergency Preparedness"/>
    <x v="104"/>
    <s v="GF"/>
    <n v="40"/>
    <x v="3"/>
    <n v="0"/>
    <n v="0"/>
    <n v="0"/>
    <n v="0"/>
    <n v="0"/>
    <n v="0"/>
    <n v="0"/>
    <n v="0"/>
  </r>
  <r>
    <x v="11"/>
    <n v="12"/>
    <n v="127"/>
    <s v="163000"/>
    <s v="Department of Emergency Management"/>
    <s v="No"/>
    <x v="147"/>
    <n v="775"/>
    <s v="Emergency Preparedness"/>
    <x v="104"/>
    <s v="GF"/>
    <n v="50"/>
    <x v="4"/>
    <n v="35"/>
    <n v="24912.36"/>
    <n v="2495230.6"/>
    <n v="625.95000000000005"/>
    <n v="722406.37"/>
    <n v="666298.9"/>
    <n v="808665.42"/>
    <n v="541376.39"/>
  </r>
  <r>
    <x v="11"/>
    <n v="12"/>
    <n v="127"/>
    <s v="163000"/>
    <s v="Department of Emergency Management"/>
    <s v="No"/>
    <x v="147"/>
    <n v="776"/>
    <s v="Emergency Response and Recovery"/>
    <x v="149"/>
    <s v="GF"/>
    <n v="10"/>
    <x v="0"/>
    <n v="575445"/>
    <n v="501445"/>
    <n v="8772951"/>
    <n v="20719875.899999999"/>
    <n v="9268083.1699999999"/>
    <n v="1700511"/>
    <n v="1828933"/>
    <n v="2361518.71"/>
  </r>
  <r>
    <x v="11"/>
    <n v="12"/>
    <n v="127"/>
    <s v="163000"/>
    <s v="Department of Emergency Management"/>
    <s v="No"/>
    <x v="147"/>
    <n v="776"/>
    <s v="Emergency Response and Recovery"/>
    <x v="149"/>
    <s v="GF"/>
    <n v="20"/>
    <x v="1"/>
    <n v="575445"/>
    <n v="475107.02"/>
    <n v="395347.62"/>
    <n v="7012536.0700000003"/>
    <n v="8158441.6900000004"/>
    <n v="1622804.83"/>
    <n v="1731727.29"/>
    <n v="2359890.7000000002"/>
  </r>
  <r>
    <x v="11"/>
    <n v="12"/>
    <n v="127"/>
    <s v="163000"/>
    <s v="Department of Emergency Management"/>
    <s v="No"/>
    <x v="147"/>
    <n v="776"/>
    <s v="Emergency Response and Recovery"/>
    <x v="149"/>
    <s v="GF"/>
    <n v="30"/>
    <x v="2"/>
    <n v="0"/>
    <n v="26337.98"/>
    <n v="8377603.3799999999"/>
    <n v="13707339.83"/>
    <n v="1109641.48"/>
    <n v="77706.17"/>
    <n v="97205.71"/>
    <n v="1628.01"/>
  </r>
  <r>
    <x v="11"/>
    <n v="12"/>
    <n v="127"/>
    <s v="163000"/>
    <s v="Department of Emergency Management"/>
    <s v="No"/>
    <x v="147"/>
    <n v="776"/>
    <s v="Emergency Response and Recovery"/>
    <x v="149"/>
    <s v="GF"/>
    <n v="40"/>
    <x v="3"/>
    <n v="0"/>
    <n v="0"/>
    <n v="0"/>
    <n v="0"/>
    <n v="0"/>
    <n v="0"/>
    <n v="0"/>
    <n v="0"/>
  </r>
  <r>
    <x v="11"/>
    <n v="12"/>
    <n v="127"/>
    <s v="163000"/>
    <s v="Department of Emergency Management"/>
    <s v="No"/>
    <x v="147"/>
    <n v="776"/>
    <s v="Emergency Response and Recovery"/>
    <x v="149"/>
    <s v="GF"/>
    <n v="50"/>
    <x v="4"/>
    <n v="0"/>
    <n v="26337.98"/>
    <n v="8377603.3799999999"/>
    <n v="13707339.83"/>
    <n v="1109641.48"/>
    <n v="77706.17"/>
    <n v="97205.71"/>
    <n v="1628.01"/>
  </r>
  <r>
    <x v="11"/>
    <n v="12"/>
    <n v="127"/>
    <s v="163000"/>
    <s v="Department of Emergency Management"/>
    <s v="No"/>
    <x v="147"/>
    <n v="778"/>
    <s v="Virginia Emergency Operations Center"/>
    <x v="150"/>
    <s v="GF"/>
    <n v="10"/>
    <x v="0"/>
    <n v="727864"/>
    <n v="1004837.23"/>
    <n v="572882"/>
    <n v="1537413.96"/>
    <n v="2956124.07"/>
    <n v="2388099"/>
    <n v="1907882"/>
    <n v="2132948.84"/>
  </r>
  <r>
    <x v="11"/>
    <n v="12"/>
    <n v="127"/>
    <s v="163000"/>
    <s v="Department of Emergency Management"/>
    <s v="No"/>
    <x v="147"/>
    <n v="778"/>
    <s v="Virginia Emergency Operations Center"/>
    <x v="150"/>
    <s v="GF"/>
    <n v="20"/>
    <x v="1"/>
    <n v="727864"/>
    <n v="869106.64"/>
    <n v="538007.26"/>
    <n v="489171.89"/>
    <n v="885127.01"/>
    <n v="1489724.99"/>
    <n v="842815.16"/>
    <n v="2099765.31"/>
  </r>
  <r>
    <x v="11"/>
    <n v="12"/>
    <n v="127"/>
    <s v="163000"/>
    <s v="Department of Emergency Management"/>
    <s v="No"/>
    <x v="147"/>
    <n v="778"/>
    <s v="Virginia Emergency Operations Center"/>
    <x v="150"/>
    <s v="GF"/>
    <n v="30"/>
    <x v="2"/>
    <n v="0"/>
    <n v="135730.59"/>
    <n v="34874.74"/>
    <n v="1048242.07"/>
    <n v="2070997.06"/>
    <n v="898374.01"/>
    <n v="1065066.8400000001"/>
    <n v="33183.53"/>
  </r>
  <r>
    <x v="11"/>
    <n v="12"/>
    <n v="127"/>
    <s v="163000"/>
    <s v="Department of Emergency Management"/>
    <s v="No"/>
    <x v="147"/>
    <n v="778"/>
    <s v="Virginia Emergency Operations Center"/>
    <x v="150"/>
    <s v="GF"/>
    <n v="40"/>
    <x v="3"/>
    <n v="0"/>
    <n v="0"/>
    <n v="0"/>
    <n v="0"/>
    <n v="0"/>
    <n v="0"/>
    <n v="0"/>
    <n v="0"/>
  </r>
  <r>
    <x v="11"/>
    <n v="12"/>
    <n v="127"/>
    <s v="163000"/>
    <s v="Department of Emergency Management"/>
    <s v="No"/>
    <x v="147"/>
    <n v="778"/>
    <s v="Virginia Emergency Operations Center"/>
    <x v="150"/>
    <s v="GF"/>
    <n v="50"/>
    <x v="4"/>
    <n v="0"/>
    <n v="135730.59"/>
    <n v="34874.74"/>
    <n v="1048242.07"/>
    <n v="2070997.06"/>
    <n v="898374.01"/>
    <n v="1065066.8400000001"/>
    <n v="33183.53"/>
  </r>
  <r>
    <x v="11"/>
    <n v="12"/>
    <n v="127"/>
    <s v="163000"/>
    <s v="Department of Emergency Management"/>
    <s v="No"/>
    <x v="147"/>
    <n v="799"/>
    <s v="Administrative and Support Services"/>
    <x v="28"/>
    <s v="GF"/>
    <n v="10"/>
    <x v="0"/>
    <n v="4728221"/>
    <n v="4973028.7699999996"/>
    <n v="2394396"/>
    <n v="5724926.2199999997"/>
    <n v="5940148"/>
    <n v="6988951"/>
    <n v="7057228.2300000004"/>
    <n v="8451045.9499999993"/>
  </r>
  <r>
    <x v="11"/>
    <n v="12"/>
    <n v="127"/>
    <s v="163000"/>
    <s v="Department of Emergency Management"/>
    <s v="No"/>
    <x v="147"/>
    <n v="799"/>
    <s v="Administrative and Support Services"/>
    <x v="28"/>
    <s v="GF"/>
    <n v="20"/>
    <x v="1"/>
    <n v="4614132.7"/>
    <n v="4295268.2699999996"/>
    <n v="2320176.54"/>
    <n v="5656145.8099999996"/>
    <n v="5912281.4100000001"/>
    <n v="6987917.04"/>
    <n v="6635255.6399999997"/>
    <n v="8443788.6799999997"/>
  </r>
  <r>
    <x v="11"/>
    <n v="12"/>
    <n v="127"/>
    <s v="163000"/>
    <s v="Department of Emergency Management"/>
    <s v="No"/>
    <x v="147"/>
    <n v="799"/>
    <s v="Administrative and Support Services"/>
    <x v="28"/>
    <s v="GF"/>
    <n v="30"/>
    <x v="2"/>
    <n v="114088.3"/>
    <n v="677760.5"/>
    <n v="74219.460000000006"/>
    <n v="68780.41"/>
    <n v="27866.59"/>
    <n v="1033.96"/>
    <n v="421972.59"/>
    <n v="7257.27"/>
  </r>
  <r>
    <x v="11"/>
    <n v="12"/>
    <n v="127"/>
    <s v="163000"/>
    <s v="Department of Emergency Management"/>
    <s v="No"/>
    <x v="147"/>
    <n v="799"/>
    <s v="Administrative and Support Services"/>
    <x v="28"/>
    <s v="GF"/>
    <n v="40"/>
    <x v="3"/>
    <n v="0"/>
    <n v="0"/>
    <n v="0"/>
    <n v="0"/>
    <n v="0"/>
    <n v="0"/>
    <n v="0"/>
    <n v="0"/>
  </r>
  <r>
    <x v="11"/>
    <n v="12"/>
    <n v="127"/>
    <s v="163000"/>
    <s v="Department of Emergency Management"/>
    <s v="No"/>
    <x v="147"/>
    <n v="799"/>
    <s v="Administrative and Support Services"/>
    <x v="28"/>
    <s v="GF"/>
    <n v="50"/>
    <x v="4"/>
    <n v="114088.3"/>
    <n v="677760.5"/>
    <n v="74219.460000000006"/>
    <n v="68780.41"/>
    <n v="27866.59"/>
    <n v="1033.96"/>
    <n v="421972.59"/>
    <n v="7257.27"/>
  </r>
  <r>
    <x v="11"/>
    <n v="12"/>
    <n v="960"/>
    <s v="164000"/>
    <s v="Department of Fire Programs"/>
    <s v="No"/>
    <x v="148"/>
    <n v="562"/>
    <s v="Regulation of Structure Safety"/>
    <x v="62"/>
    <s v="GF"/>
    <n v="10"/>
    <x v="0"/>
    <n v="2439868"/>
    <n v="2790305"/>
    <n v="2601072"/>
    <n v="2723559"/>
    <n v="2990642"/>
    <n v="3125066"/>
    <n v="3481158"/>
    <n v="3818558"/>
  </r>
  <r>
    <x v="11"/>
    <n v="12"/>
    <n v="960"/>
    <s v="164000"/>
    <s v="Department of Fire Programs"/>
    <s v="No"/>
    <x v="148"/>
    <n v="562"/>
    <s v="Regulation of Structure Safety"/>
    <x v="62"/>
    <s v="GF"/>
    <n v="20"/>
    <x v="1"/>
    <n v="2133269.29"/>
    <n v="2370949"/>
    <n v="2600768.66"/>
    <n v="2722750.02"/>
    <n v="2884642"/>
    <n v="3125066"/>
    <n v="3481158"/>
    <n v="3818558"/>
  </r>
  <r>
    <x v="11"/>
    <n v="12"/>
    <n v="960"/>
    <s v="164000"/>
    <s v="Department of Fire Programs"/>
    <s v="No"/>
    <x v="148"/>
    <n v="562"/>
    <s v="Regulation of Structure Safety"/>
    <x v="62"/>
    <s v="GF"/>
    <n v="30"/>
    <x v="2"/>
    <n v="306598.71000000002"/>
    <n v="419356"/>
    <n v="303.33999999999997"/>
    <n v="808.98"/>
    <n v="106000"/>
    <n v="0"/>
    <n v="0"/>
    <n v="0"/>
  </r>
  <r>
    <x v="11"/>
    <n v="12"/>
    <n v="960"/>
    <s v="164000"/>
    <s v="Department of Fire Programs"/>
    <s v="No"/>
    <x v="148"/>
    <n v="562"/>
    <s v="Regulation of Structure Safety"/>
    <x v="62"/>
    <s v="GF"/>
    <n v="40"/>
    <x v="3"/>
    <n v="0"/>
    <n v="0"/>
    <n v="0"/>
    <n v="0"/>
    <n v="0"/>
    <n v="0"/>
    <n v="0"/>
    <n v="0"/>
  </r>
  <r>
    <x v="11"/>
    <n v="12"/>
    <n v="960"/>
    <s v="164000"/>
    <s v="Department of Fire Programs"/>
    <s v="No"/>
    <x v="148"/>
    <n v="562"/>
    <s v="Regulation of Structure Safety"/>
    <x v="62"/>
    <s v="GF"/>
    <n v="50"/>
    <x v="4"/>
    <n v="306598.71000000002"/>
    <n v="419356"/>
    <n v="303.33999999999997"/>
    <n v="808.98"/>
    <n v="106000"/>
    <n v="0"/>
    <n v="0"/>
    <n v="0"/>
  </r>
  <r>
    <x v="11"/>
    <n v="12"/>
    <n v="960"/>
    <s v="164000"/>
    <s v="Department of Fire Programs"/>
    <s v="No"/>
    <x v="148"/>
    <n v="744"/>
    <s v="Fire Training and Technical Support Services"/>
    <x v="151"/>
    <s v="GF"/>
    <n v="10"/>
    <x v="0"/>
    <n v="0"/>
    <n v="0"/>
    <n v="0"/>
    <n v="0"/>
    <n v="0"/>
    <n v="103800"/>
    <n v="103800"/>
    <n v="103800"/>
  </r>
  <r>
    <x v="11"/>
    <n v="12"/>
    <n v="960"/>
    <s v="164000"/>
    <s v="Department of Fire Programs"/>
    <s v="No"/>
    <x v="148"/>
    <n v="744"/>
    <s v="Fire Training and Technical Support Services"/>
    <x v="151"/>
    <s v="GF"/>
    <n v="20"/>
    <x v="1"/>
    <n v="0"/>
    <n v="0"/>
    <n v="0"/>
    <n v="0"/>
    <n v="0"/>
    <n v="75950"/>
    <n v="38500"/>
    <n v="30123.040000000001"/>
  </r>
  <r>
    <x v="11"/>
    <n v="12"/>
    <n v="960"/>
    <s v="164000"/>
    <s v="Department of Fire Programs"/>
    <s v="No"/>
    <x v="148"/>
    <n v="744"/>
    <s v="Fire Training and Technical Support Services"/>
    <x v="151"/>
    <s v="GF"/>
    <n v="30"/>
    <x v="2"/>
    <n v="0"/>
    <n v="0"/>
    <n v="0"/>
    <n v="0"/>
    <n v="0"/>
    <n v="27850"/>
    <n v="65300"/>
    <n v="73676.960000000006"/>
  </r>
  <r>
    <x v="11"/>
    <n v="12"/>
    <n v="960"/>
    <s v="164000"/>
    <s v="Department of Fire Programs"/>
    <s v="No"/>
    <x v="148"/>
    <n v="744"/>
    <s v="Fire Training and Technical Support Services"/>
    <x v="151"/>
    <s v="GF"/>
    <n v="40"/>
    <x v="3"/>
    <n v="0"/>
    <n v="0"/>
    <n v="0"/>
    <n v="0"/>
    <n v="0"/>
    <n v="0"/>
    <n v="0"/>
    <n v="0"/>
  </r>
  <r>
    <x v="11"/>
    <n v="12"/>
    <n v="960"/>
    <s v="164000"/>
    <s v="Department of Fire Programs"/>
    <s v="No"/>
    <x v="148"/>
    <n v="744"/>
    <s v="Fire Training and Technical Support Services"/>
    <x v="151"/>
    <s v="GF"/>
    <n v="50"/>
    <x v="4"/>
    <n v="0"/>
    <n v="0"/>
    <n v="0"/>
    <n v="0"/>
    <n v="0"/>
    <n v="27850"/>
    <n v="65300"/>
    <n v="73676.960000000006"/>
  </r>
  <r>
    <x v="11"/>
    <n v="12"/>
    <n v="960"/>
    <s v="164000"/>
    <s v="Department of Fire Programs"/>
    <s v="No"/>
    <x v="148"/>
    <n v="764"/>
    <s v="Financial Assistance for Fire Services Programs"/>
    <x v="152"/>
    <s v="GF"/>
    <n v="10"/>
    <x v="0"/>
    <n v="0"/>
    <n v="0"/>
    <n v="0"/>
    <n v="0"/>
    <n v="0"/>
    <n v="0"/>
    <n v="5000000"/>
    <n v="5200000"/>
  </r>
  <r>
    <x v="11"/>
    <n v="12"/>
    <n v="960"/>
    <s v="164000"/>
    <s v="Department of Fire Programs"/>
    <s v="No"/>
    <x v="148"/>
    <n v="764"/>
    <s v="Financial Assistance for Fire Services Programs"/>
    <x v="152"/>
    <s v="GF"/>
    <n v="20"/>
    <x v="1"/>
    <n v="0"/>
    <n v="0"/>
    <n v="0"/>
    <n v="0"/>
    <n v="0"/>
    <n v="0"/>
    <n v="0"/>
    <n v="2384247.3199999998"/>
  </r>
  <r>
    <x v="11"/>
    <n v="12"/>
    <n v="960"/>
    <s v="164000"/>
    <s v="Department of Fire Programs"/>
    <s v="No"/>
    <x v="148"/>
    <n v="764"/>
    <s v="Financial Assistance for Fire Services Programs"/>
    <x v="152"/>
    <s v="GF"/>
    <n v="30"/>
    <x v="2"/>
    <n v="0"/>
    <n v="0"/>
    <n v="0"/>
    <n v="0"/>
    <n v="0"/>
    <n v="0"/>
    <n v="5000000"/>
    <n v="2815752.68"/>
  </r>
  <r>
    <x v="11"/>
    <n v="12"/>
    <n v="960"/>
    <s v="164000"/>
    <s v="Department of Fire Programs"/>
    <s v="No"/>
    <x v="148"/>
    <n v="764"/>
    <s v="Financial Assistance for Fire Services Programs"/>
    <x v="152"/>
    <s v="GF"/>
    <n v="40"/>
    <x v="3"/>
    <n v="0"/>
    <n v="0"/>
    <n v="0"/>
    <n v="0"/>
    <n v="0"/>
    <n v="0"/>
    <n v="5000000"/>
    <n v="2815752.68"/>
  </r>
  <r>
    <x v="11"/>
    <n v="12"/>
    <n v="960"/>
    <s v="164000"/>
    <s v="Department of Fire Programs"/>
    <s v="No"/>
    <x v="148"/>
    <n v="764"/>
    <s v="Financial Assistance for Fire Services Programs"/>
    <x v="152"/>
    <s v="GF"/>
    <n v="50"/>
    <x v="4"/>
    <n v="0"/>
    <n v="0"/>
    <n v="0"/>
    <n v="0"/>
    <n v="0"/>
    <n v="0"/>
    <n v="0"/>
    <n v="0"/>
  </r>
  <r>
    <x v="11"/>
    <n v="12"/>
    <n v="778"/>
    <s v="165000"/>
    <s v="Department of Forensic Science"/>
    <s v="No"/>
    <x v="149"/>
    <n v="309"/>
    <s v="Law Enforcement Scientific Support Services"/>
    <x v="153"/>
    <s v="GF"/>
    <n v="10"/>
    <x v="0"/>
    <n v="48088353"/>
    <n v="50581310"/>
    <n v="51600883"/>
    <n v="54089341"/>
    <n v="60076497"/>
    <n v="62228027.710000001"/>
    <n v="65766492.049999997"/>
    <n v="70673649.069999993"/>
  </r>
  <r>
    <x v="11"/>
    <n v="12"/>
    <n v="778"/>
    <s v="165000"/>
    <s v="Department of Forensic Science"/>
    <s v="No"/>
    <x v="149"/>
    <n v="309"/>
    <s v="Law Enforcement Scientific Support Services"/>
    <x v="153"/>
    <s v="GF"/>
    <n v="20"/>
    <x v="1"/>
    <n v="48088353"/>
    <n v="50281310"/>
    <n v="51600883"/>
    <n v="51211069.810000002"/>
    <n v="57711354.289999999"/>
    <n v="59334014.140000001"/>
    <n v="60314300.280000001"/>
    <n v="70673649.069999993"/>
  </r>
  <r>
    <x v="11"/>
    <n v="12"/>
    <n v="778"/>
    <s v="165000"/>
    <s v="Department of Forensic Science"/>
    <s v="No"/>
    <x v="149"/>
    <n v="309"/>
    <s v="Law Enforcement Scientific Support Services"/>
    <x v="153"/>
    <s v="GF"/>
    <n v="30"/>
    <x v="2"/>
    <n v="0"/>
    <n v="300000"/>
    <n v="0"/>
    <n v="2878271.19"/>
    <n v="2365142.71"/>
    <n v="2894013.57"/>
    <n v="5452191.7699999996"/>
    <n v="0"/>
  </r>
  <r>
    <x v="11"/>
    <n v="12"/>
    <n v="778"/>
    <s v="165000"/>
    <s v="Department of Forensic Science"/>
    <s v="No"/>
    <x v="149"/>
    <n v="309"/>
    <s v="Law Enforcement Scientific Support Services"/>
    <x v="153"/>
    <s v="GF"/>
    <n v="40"/>
    <x v="3"/>
    <n v="0"/>
    <n v="0"/>
    <n v="0"/>
    <n v="0"/>
    <n v="0"/>
    <n v="0"/>
    <n v="0"/>
    <n v="0"/>
  </r>
  <r>
    <x v="11"/>
    <n v="12"/>
    <n v="778"/>
    <s v="165000"/>
    <s v="Department of Forensic Science"/>
    <s v="No"/>
    <x v="149"/>
    <n v="309"/>
    <s v="Law Enforcement Scientific Support Services"/>
    <x v="153"/>
    <s v="GF"/>
    <n v="50"/>
    <x v="4"/>
    <n v="0"/>
    <n v="300000"/>
    <n v="0"/>
    <n v="2878271.19"/>
    <n v="2365142.71"/>
    <n v="2894013.57"/>
    <n v="5452191.7699999996"/>
    <n v="0"/>
  </r>
  <r>
    <x v="11"/>
    <n v="12"/>
    <n v="777"/>
    <s v="166000"/>
    <s v="Department of Juvenile Justice"/>
    <s v="No"/>
    <x v="150"/>
    <n v="197"/>
    <s v="Instruction"/>
    <x v="75"/>
    <s v="GF"/>
    <n v="10"/>
    <x v="0"/>
    <n v="12730987"/>
    <n v="12947962"/>
    <n v="13016011.58"/>
    <n v="13517996"/>
    <n v="14751676"/>
    <n v="15723785"/>
    <n v="15767170"/>
    <n v="20638651.969999999"/>
  </r>
  <r>
    <x v="11"/>
    <n v="12"/>
    <n v="777"/>
    <s v="166000"/>
    <s v="Department of Juvenile Justice"/>
    <s v="No"/>
    <x v="150"/>
    <n v="197"/>
    <s v="Instruction"/>
    <x v="75"/>
    <s v="GF"/>
    <n v="20"/>
    <x v="1"/>
    <n v="12730065.300000001"/>
    <n v="12704366.529999999"/>
    <n v="13016010.17"/>
    <n v="11235725.9"/>
    <n v="11785569.390000001"/>
    <n v="15723781.720000001"/>
    <n v="11757457.029999999"/>
    <n v="20638651.969999999"/>
  </r>
  <r>
    <x v="11"/>
    <n v="12"/>
    <n v="777"/>
    <s v="166000"/>
    <s v="Department of Juvenile Justice"/>
    <s v="No"/>
    <x v="150"/>
    <n v="197"/>
    <s v="Instruction"/>
    <x v="75"/>
    <s v="GF"/>
    <n v="30"/>
    <x v="2"/>
    <n v="921.7"/>
    <n v="243595.47"/>
    <n v="1.41"/>
    <n v="2282270.1"/>
    <n v="2966106.61"/>
    <n v="3.28"/>
    <n v="4009712.97"/>
    <n v="0"/>
  </r>
  <r>
    <x v="11"/>
    <n v="12"/>
    <n v="777"/>
    <s v="166000"/>
    <s v="Department of Juvenile Justice"/>
    <s v="No"/>
    <x v="150"/>
    <n v="197"/>
    <s v="Instruction"/>
    <x v="75"/>
    <s v="GF"/>
    <n v="40"/>
    <x v="3"/>
    <n v="0"/>
    <n v="0"/>
    <n v="0"/>
    <n v="0"/>
    <n v="0"/>
    <n v="0"/>
    <n v="0"/>
    <n v="0"/>
  </r>
  <r>
    <x v="11"/>
    <n v="12"/>
    <n v="777"/>
    <s v="166000"/>
    <s v="Department of Juvenile Justice"/>
    <s v="No"/>
    <x v="150"/>
    <n v="197"/>
    <s v="Instruction"/>
    <x v="75"/>
    <s v="GF"/>
    <n v="50"/>
    <x v="4"/>
    <n v="921.7"/>
    <n v="243595.47"/>
    <n v="1.41"/>
    <n v="2282270.1"/>
    <n v="2966106.61"/>
    <n v="3.28"/>
    <n v="4009712.97"/>
    <n v="0"/>
  </r>
  <r>
    <x v="11"/>
    <n v="12"/>
    <n v="777"/>
    <s v="166000"/>
    <s v="Department of Juvenile Justice"/>
    <s v="No"/>
    <x v="150"/>
    <n v="350"/>
    <s v="Operation of Community Residential and Nonresidential Services"/>
    <x v="154"/>
    <s v="GF"/>
    <n v="10"/>
    <x v="0"/>
    <n v="329108"/>
    <n v="3247866"/>
    <n v="3247866"/>
    <n v="3247866"/>
    <n v="3500330"/>
    <n v="3247866"/>
    <n v="3247866"/>
    <n v="3247866"/>
  </r>
  <r>
    <x v="11"/>
    <n v="12"/>
    <n v="777"/>
    <s v="166000"/>
    <s v="Department of Juvenile Justice"/>
    <s v="No"/>
    <x v="150"/>
    <n v="350"/>
    <s v="Operation of Community Residential and Nonresidential Services"/>
    <x v="154"/>
    <s v="GF"/>
    <n v="20"/>
    <x v="1"/>
    <n v="328136.5"/>
    <n v="3247531"/>
    <n v="3247866"/>
    <n v="2995402"/>
    <n v="3500330"/>
    <n v="3247866"/>
    <n v="3247866"/>
    <n v="3247866"/>
  </r>
  <r>
    <x v="11"/>
    <n v="12"/>
    <n v="777"/>
    <s v="166000"/>
    <s v="Department of Juvenile Justice"/>
    <s v="No"/>
    <x v="150"/>
    <n v="350"/>
    <s v="Operation of Community Residential and Nonresidential Services"/>
    <x v="154"/>
    <s v="GF"/>
    <n v="30"/>
    <x v="2"/>
    <n v="971.5"/>
    <n v="335"/>
    <n v="0"/>
    <n v="252464"/>
    <n v="0"/>
    <n v="0"/>
    <n v="0"/>
    <n v="0"/>
  </r>
  <r>
    <x v="11"/>
    <n v="12"/>
    <n v="777"/>
    <s v="166000"/>
    <s v="Department of Juvenile Justice"/>
    <s v="No"/>
    <x v="150"/>
    <n v="350"/>
    <s v="Operation of Community Residential and Nonresidential Services"/>
    <x v="154"/>
    <s v="GF"/>
    <n v="40"/>
    <x v="3"/>
    <n v="0"/>
    <n v="0"/>
    <n v="0"/>
    <n v="0"/>
    <n v="0"/>
    <n v="0"/>
    <n v="0"/>
    <n v="0"/>
  </r>
  <r>
    <x v="11"/>
    <n v="12"/>
    <n v="777"/>
    <s v="166000"/>
    <s v="Department of Juvenile Justice"/>
    <s v="No"/>
    <x v="150"/>
    <n v="350"/>
    <s v="Operation of Community Residential and Nonresidential Services"/>
    <x v="154"/>
    <s v="GF"/>
    <n v="50"/>
    <x v="4"/>
    <n v="971.5"/>
    <n v="335"/>
    <n v="0"/>
    <n v="252464"/>
    <n v="0"/>
    <n v="0"/>
    <n v="0"/>
    <n v="0"/>
  </r>
  <r>
    <x v="11"/>
    <n v="12"/>
    <n v="777"/>
    <s v="166000"/>
    <s v="Department of Juvenile Justice"/>
    <s v="No"/>
    <x v="150"/>
    <n v="351"/>
    <s v="Supervision of Offenders and Re-entry Services"/>
    <x v="141"/>
    <s v="GF"/>
    <n v="10"/>
    <x v="0"/>
    <n v="76845732"/>
    <n v="66123721"/>
    <n v="66372197.130000003"/>
    <n v="69992403"/>
    <n v="76397938"/>
    <n v="82283009"/>
    <n v="92830430.519999996"/>
    <n v="96576102"/>
  </r>
  <r>
    <x v="11"/>
    <n v="12"/>
    <n v="777"/>
    <s v="166000"/>
    <s v="Department of Juvenile Justice"/>
    <s v="No"/>
    <x v="150"/>
    <n v="351"/>
    <s v="Supervision of Offenders and Re-entry Services"/>
    <x v="141"/>
    <s v="GF"/>
    <n v="20"/>
    <x v="1"/>
    <n v="76843181.109999999"/>
    <n v="65884373.859999999"/>
    <n v="66371148.810000002"/>
    <n v="69985505.269999996"/>
    <n v="76397938"/>
    <n v="82283006.319999993"/>
    <n v="92829515.540000007"/>
    <n v="96576102"/>
  </r>
  <r>
    <x v="11"/>
    <n v="12"/>
    <n v="777"/>
    <s v="166000"/>
    <s v="Department of Juvenile Justice"/>
    <s v="No"/>
    <x v="150"/>
    <n v="351"/>
    <s v="Supervision of Offenders and Re-entry Services"/>
    <x v="141"/>
    <s v="GF"/>
    <n v="30"/>
    <x v="2"/>
    <n v="2550.89"/>
    <n v="239347.14"/>
    <n v="1048.32"/>
    <n v="6897.73"/>
    <n v="0"/>
    <n v="2.68"/>
    <n v="914.98"/>
    <n v="0"/>
  </r>
  <r>
    <x v="11"/>
    <n v="12"/>
    <n v="777"/>
    <s v="166000"/>
    <s v="Department of Juvenile Justice"/>
    <s v="No"/>
    <x v="150"/>
    <n v="351"/>
    <s v="Supervision of Offenders and Re-entry Services"/>
    <x v="141"/>
    <s v="GF"/>
    <n v="40"/>
    <x v="3"/>
    <n v="0"/>
    <n v="0"/>
    <n v="0"/>
    <n v="0"/>
    <n v="0"/>
    <n v="0"/>
    <n v="0"/>
    <n v="0"/>
  </r>
  <r>
    <x v="11"/>
    <n v="12"/>
    <n v="777"/>
    <s v="166000"/>
    <s v="Department of Juvenile Justice"/>
    <s v="No"/>
    <x v="150"/>
    <n v="351"/>
    <s v="Supervision of Offenders and Re-entry Services"/>
    <x v="141"/>
    <s v="GF"/>
    <n v="50"/>
    <x v="4"/>
    <n v="2550.89"/>
    <n v="239347.14"/>
    <n v="1048.32"/>
    <n v="6897.73"/>
    <n v="0"/>
    <n v="2.68"/>
    <n v="914.98"/>
    <n v="0"/>
  </r>
  <r>
    <x v="11"/>
    <n v="12"/>
    <n v="777"/>
    <s v="166000"/>
    <s v="Department of Juvenile Justice"/>
    <s v="No"/>
    <x v="150"/>
    <n v="360"/>
    <s v="Financial Assistance to Local Governments for Juvenile Justice Services"/>
    <x v="155"/>
    <s v="GF"/>
    <n v="10"/>
    <x v="0"/>
    <n v="47914570"/>
    <n v="48726321"/>
    <n v="48815176"/>
    <n v="51661174.130000003"/>
    <n v="53391548.700000003"/>
    <n v="55015521"/>
    <n v="56656255"/>
    <n v="58681012"/>
  </r>
  <r>
    <x v="11"/>
    <n v="12"/>
    <n v="777"/>
    <s v="166000"/>
    <s v="Department of Juvenile Justice"/>
    <s v="No"/>
    <x v="150"/>
    <n v="360"/>
    <s v="Financial Assistance to Local Governments for Juvenile Justice Services"/>
    <x v="155"/>
    <s v="GF"/>
    <n v="20"/>
    <x v="1"/>
    <n v="47748914.369999997"/>
    <n v="48261056.579999998"/>
    <n v="48728250.869999997"/>
    <n v="50599133.43"/>
    <n v="53224017.700000003"/>
    <n v="55015521"/>
    <n v="56656255"/>
    <n v="58681012"/>
  </r>
  <r>
    <x v="11"/>
    <n v="12"/>
    <n v="777"/>
    <s v="166000"/>
    <s v="Department of Juvenile Justice"/>
    <s v="No"/>
    <x v="150"/>
    <n v="360"/>
    <s v="Financial Assistance to Local Governments for Juvenile Justice Services"/>
    <x v="155"/>
    <s v="GF"/>
    <n v="30"/>
    <x v="2"/>
    <n v="165655.63"/>
    <n v="465264.42"/>
    <n v="86925.13"/>
    <n v="1062040.7"/>
    <n v="167531"/>
    <n v="0"/>
    <n v="0"/>
    <n v="0"/>
  </r>
  <r>
    <x v="11"/>
    <n v="12"/>
    <n v="777"/>
    <s v="166000"/>
    <s v="Department of Juvenile Justice"/>
    <s v="No"/>
    <x v="150"/>
    <n v="360"/>
    <s v="Financial Assistance to Local Governments for Juvenile Justice Services"/>
    <x v="155"/>
    <s v="GF"/>
    <n v="40"/>
    <x v="3"/>
    <n v="0"/>
    <n v="0"/>
    <n v="0"/>
    <n v="0"/>
    <n v="0"/>
    <n v="0"/>
    <n v="0"/>
    <n v="0"/>
  </r>
  <r>
    <x v="11"/>
    <n v="12"/>
    <n v="777"/>
    <s v="166000"/>
    <s v="Department of Juvenile Justice"/>
    <s v="No"/>
    <x v="150"/>
    <n v="360"/>
    <s v="Financial Assistance to Local Governments for Juvenile Justice Services"/>
    <x v="155"/>
    <s v="GF"/>
    <n v="50"/>
    <x v="4"/>
    <n v="165655.63"/>
    <n v="465264.42"/>
    <n v="86925.13"/>
    <n v="1062040.7"/>
    <n v="167531"/>
    <n v="0"/>
    <n v="0"/>
    <n v="0"/>
  </r>
  <r>
    <x v="11"/>
    <n v="12"/>
    <n v="777"/>
    <s v="166000"/>
    <s v="Department of Juvenile Justice"/>
    <s v="No"/>
    <x v="150"/>
    <n v="398"/>
    <s v="Operation of Secure Correctional Facilities"/>
    <x v="144"/>
    <s v="GF"/>
    <n v="10"/>
    <x v="0"/>
    <n v="55059032"/>
    <n v="68805658"/>
    <n v="69412946.420000002"/>
    <n v="73356541"/>
    <n v="70124740"/>
    <n v="70129529"/>
    <n v="64549879.479999997"/>
    <n v="77571444.560000002"/>
  </r>
  <r>
    <x v="11"/>
    <n v="12"/>
    <n v="777"/>
    <s v="166000"/>
    <s v="Department of Juvenile Justice"/>
    <s v="No"/>
    <x v="150"/>
    <n v="398"/>
    <s v="Operation of Secure Correctional Facilities"/>
    <x v="144"/>
    <s v="GF"/>
    <n v="20"/>
    <x v="1"/>
    <n v="55057924.460000001"/>
    <n v="68802478.900000006"/>
    <n v="69412945.719999999"/>
    <n v="54552971.039999999"/>
    <n v="61611549.109999999"/>
    <n v="70129501.959999993"/>
    <n v="53365281.920000002"/>
    <n v="77285157.849999994"/>
  </r>
  <r>
    <x v="11"/>
    <n v="12"/>
    <n v="777"/>
    <s v="166000"/>
    <s v="Department of Juvenile Justice"/>
    <s v="No"/>
    <x v="150"/>
    <n v="398"/>
    <s v="Operation of Secure Correctional Facilities"/>
    <x v="144"/>
    <s v="GF"/>
    <n v="30"/>
    <x v="2"/>
    <n v="1107.54"/>
    <n v="3179.1"/>
    <n v="0.7"/>
    <n v="18803569.960000001"/>
    <n v="8513190.8900000006"/>
    <n v="27.04"/>
    <n v="11184597.560000001"/>
    <n v="286286.71000000002"/>
  </r>
  <r>
    <x v="11"/>
    <n v="12"/>
    <n v="777"/>
    <s v="166000"/>
    <s v="Department of Juvenile Justice"/>
    <s v="No"/>
    <x v="150"/>
    <n v="398"/>
    <s v="Operation of Secure Correctional Facilities"/>
    <x v="144"/>
    <s v="GF"/>
    <n v="40"/>
    <x v="3"/>
    <n v="0"/>
    <n v="0"/>
    <n v="0"/>
    <n v="0"/>
    <n v="0"/>
    <n v="0"/>
    <n v="1829000"/>
    <n v="0"/>
  </r>
  <r>
    <x v="11"/>
    <n v="12"/>
    <n v="777"/>
    <s v="166000"/>
    <s v="Department of Juvenile Justice"/>
    <s v="No"/>
    <x v="150"/>
    <n v="398"/>
    <s v="Operation of Secure Correctional Facilities"/>
    <x v="144"/>
    <s v="GF"/>
    <n v="50"/>
    <x v="4"/>
    <n v="1107.54"/>
    <n v="3179.1"/>
    <n v="0.7"/>
    <n v="18803569.960000001"/>
    <n v="8513190.8900000006"/>
    <n v="27.04"/>
    <n v="9355597.5600000005"/>
    <n v="286286.71000000002"/>
  </r>
  <r>
    <x v="11"/>
    <n v="12"/>
    <n v="777"/>
    <s v="166000"/>
    <s v="Department of Juvenile Justice"/>
    <s v="No"/>
    <x v="150"/>
    <n v="399"/>
    <s v="Administrative and Support Services"/>
    <x v="2"/>
    <s v="GF"/>
    <n v="10"/>
    <x v="0"/>
    <n v="22323235"/>
    <n v="20588297"/>
    <n v="17661001.870000001"/>
    <n v="19566942"/>
    <n v="22976796"/>
    <n v="24969909"/>
    <n v="25332636"/>
    <n v="24804534"/>
  </r>
  <r>
    <x v="11"/>
    <n v="12"/>
    <n v="777"/>
    <s v="166000"/>
    <s v="Department of Juvenile Justice"/>
    <s v="No"/>
    <x v="150"/>
    <n v="399"/>
    <s v="Administrative and Support Services"/>
    <x v="2"/>
    <s v="GF"/>
    <n v="20"/>
    <x v="1"/>
    <n v="22322776.940000001"/>
    <n v="20586122.16"/>
    <n v="17661001.120000001"/>
    <n v="19566942"/>
    <n v="22976796"/>
    <n v="24969905.98"/>
    <n v="25331571.07"/>
    <n v="24787902"/>
  </r>
  <r>
    <x v="11"/>
    <n v="12"/>
    <n v="777"/>
    <s v="166000"/>
    <s v="Department of Juvenile Justice"/>
    <s v="No"/>
    <x v="150"/>
    <n v="399"/>
    <s v="Administrative and Support Services"/>
    <x v="2"/>
    <s v="GF"/>
    <n v="30"/>
    <x v="2"/>
    <n v="458.06"/>
    <n v="2174.84"/>
    <n v="0.75"/>
    <n v="0"/>
    <n v="0"/>
    <n v="3.02"/>
    <n v="1064.93"/>
    <n v="16632"/>
  </r>
  <r>
    <x v="11"/>
    <n v="12"/>
    <n v="777"/>
    <s v="166000"/>
    <s v="Department of Juvenile Justice"/>
    <s v="No"/>
    <x v="150"/>
    <n v="399"/>
    <s v="Administrative and Support Services"/>
    <x v="2"/>
    <s v="GF"/>
    <n v="40"/>
    <x v="3"/>
    <n v="0"/>
    <n v="0"/>
    <n v="0"/>
    <n v="0"/>
    <n v="0"/>
    <n v="0"/>
    <n v="0"/>
    <n v="0"/>
  </r>
  <r>
    <x v="11"/>
    <n v="12"/>
    <n v="777"/>
    <s v="166000"/>
    <s v="Department of Juvenile Justice"/>
    <s v="No"/>
    <x v="150"/>
    <n v="399"/>
    <s v="Administrative and Support Services"/>
    <x v="2"/>
    <s v="GF"/>
    <n v="50"/>
    <x v="4"/>
    <n v="458.06"/>
    <n v="2174.84"/>
    <n v="0.75"/>
    <n v="0"/>
    <n v="0"/>
    <n v="3.02"/>
    <n v="1064.93"/>
    <n v="16632"/>
  </r>
  <r>
    <x v="11"/>
    <n v="12"/>
    <n v="156"/>
    <s v="168000"/>
    <s v="Department of State Police"/>
    <s v="No"/>
    <x v="151"/>
    <n v="302"/>
    <s v="Information Technology Systems, Telecommunications and Records Management"/>
    <x v="156"/>
    <s v="GF"/>
    <n v="10"/>
    <x v="0"/>
    <n v="54382601"/>
    <n v="56208653"/>
    <n v="66442970.670000002"/>
    <n v="82594503.299999997"/>
    <n v="105167163"/>
    <n v="102502030"/>
    <n v="106647743"/>
    <n v="126915474"/>
  </r>
  <r>
    <x v="11"/>
    <n v="12"/>
    <n v="156"/>
    <s v="168000"/>
    <s v="Department of State Police"/>
    <s v="No"/>
    <x v="151"/>
    <n v="302"/>
    <s v="Information Technology Systems, Telecommunications and Records Management"/>
    <x v="156"/>
    <s v="GF"/>
    <n v="20"/>
    <x v="1"/>
    <n v="54349749.799999997"/>
    <n v="55667821.460000001"/>
    <n v="62451596.280000001"/>
    <n v="60790644.390000001"/>
    <n v="80189561.409999996"/>
    <n v="89323260.840000004"/>
    <n v="106643699.05"/>
    <n v="125941001.66"/>
  </r>
  <r>
    <x v="11"/>
    <n v="12"/>
    <n v="156"/>
    <s v="168000"/>
    <s v="Department of State Police"/>
    <s v="No"/>
    <x v="151"/>
    <n v="302"/>
    <s v="Information Technology Systems, Telecommunications and Records Management"/>
    <x v="156"/>
    <s v="GF"/>
    <n v="30"/>
    <x v="2"/>
    <n v="32851.199999999997"/>
    <n v="540831.54"/>
    <n v="3991374.39"/>
    <n v="21803858.91"/>
    <n v="24977601.59"/>
    <n v="13178769.16"/>
    <n v="4043.95"/>
    <n v="974472.34"/>
  </r>
  <r>
    <x v="11"/>
    <n v="12"/>
    <n v="156"/>
    <s v="168000"/>
    <s v="Department of State Police"/>
    <s v="No"/>
    <x v="151"/>
    <n v="302"/>
    <s v="Information Technology Systems, Telecommunications and Records Management"/>
    <x v="156"/>
    <s v="GF"/>
    <n v="40"/>
    <x v="3"/>
    <n v="0"/>
    <n v="0"/>
    <n v="0"/>
    <n v="0"/>
    <n v="0"/>
    <n v="0"/>
    <n v="0"/>
    <n v="0"/>
  </r>
  <r>
    <x v="11"/>
    <n v="12"/>
    <n v="156"/>
    <s v="168000"/>
    <s v="Department of State Police"/>
    <s v="No"/>
    <x v="151"/>
    <n v="302"/>
    <s v="Information Technology Systems, Telecommunications and Records Management"/>
    <x v="156"/>
    <s v="GF"/>
    <n v="50"/>
    <x v="4"/>
    <n v="32851.199999999997"/>
    <n v="540831.54"/>
    <n v="3991374.39"/>
    <n v="21803858.91"/>
    <n v="24977601.59"/>
    <n v="13178769.16"/>
    <n v="4043.95"/>
    <n v="974472.34"/>
  </r>
  <r>
    <x v="11"/>
    <n v="12"/>
    <n v="156"/>
    <s v="168000"/>
    <s v="Department of State Police"/>
    <s v="No"/>
    <x v="151"/>
    <n v="310"/>
    <s v="Law Enforcement and Highway Safety Services"/>
    <x v="157"/>
    <s v="GF"/>
    <n v="10"/>
    <x v="0"/>
    <n v="220900278"/>
    <n v="226149033"/>
    <n v="232070258.97"/>
    <n v="258050097"/>
    <n v="291793999"/>
    <n v="293672933"/>
    <n v="299647205"/>
    <n v="325345294"/>
  </r>
  <r>
    <x v="11"/>
    <n v="12"/>
    <n v="156"/>
    <s v="168000"/>
    <s v="Department of State Police"/>
    <s v="No"/>
    <x v="151"/>
    <n v="310"/>
    <s v="Law Enforcement and Highway Safety Services"/>
    <x v="157"/>
    <s v="GF"/>
    <n v="20"/>
    <x v="1"/>
    <n v="220811746"/>
    <n v="224458963.69999999"/>
    <n v="226033565.80000001"/>
    <n v="247149900.46000001"/>
    <n v="282277653.93000001"/>
    <n v="293646382.12"/>
    <n v="299606935.51999998"/>
    <n v="309391094.33999997"/>
  </r>
  <r>
    <x v="11"/>
    <n v="12"/>
    <n v="156"/>
    <s v="168000"/>
    <s v="Department of State Police"/>
    <s v="No"/>
    <x v="151"/>
    <n v="310"/>
    <s v="Law Enforcement and Highway Safety Services"/>
    <x v="157"/>
    <s v="GF"/>
    <n v="30"/>
    <x v="2"/>
    <n v="88532"/>
    <n v="1690069.3"/>
    <n v="6036693.1699999999"/>
    <n v="10900196.539999999"/>
    <n v="9516345.0700000003"/>
    <n v="26550.880000000001"/>
    <n v="40269.480000000003"/>
    <n v="15954199.66"/>
  </r>
  <r>
    <x v="11"/>
    <n v="12"/>
    <n v="156"/>
    <s v="168000"/>
    <s v="Department of State Police"/>
    <s v="No"/>
    <x v="151"/>
    <n v="310"/>
    <s v="Law Enforcement and Highway Safety Services"/>
    <x v="157"/>
    <s v="GF"/>
    <n v="40"/>
    <x v="3"/>
    <n v="0"/>
    <n v="0"/>
    <n v="0"/>
    <n v="0"/>
    <n v="0"/>
    <n v="0"/>
    <n v="0"/>
    <n v="0"/>
  </r>
  <r>
    <x v="11"/>
    <n v="12"/>
    <n v="156"/>
    <s v="168000"/>
    <s v="Department of State Police"/>
    <s v="No"/>
    <x v="151"/>
    <n v="310"/>
    <s v="Law Enforcement and Highway Safety Services"/>
    <x v="157"/>
    <s v="GF"/>
    <n v="50"/>
    <x v="4"/>
    <n v="88532"/>
    <n v="1690069.3"/>
    <n v="6036693.1699999999"/>
    <n v="10900196.539999999"/>
    <n v="9516345.0700000003"/>
    <n v="26550.880000000001"/>
    <n v="40269.480000000003"/>
    <n v="15954199.66"/>
  </r>
  <r>
    <x v="11"/>
    <n v="12"/>
    <n v="156"/>
    <s v="168000"/>
    <s v="Department of State Police"/>
    <s v="No"/>
    <x v="151"/>
    <n v="399"/>
    <s v="Administrative and Support Services"/>
    <x v="2"/>
    <s v="GF"/>
    <n v="10"/>
    <x v="0"/>
    <n v="32191438"/>
    <n v="33697458"/>
    <n v="31477120.359999999"/>
    <n v="37593918"/>
    <n v="42227176"/>
    <n v="53938325"/>
    <n v="58178077"/>
    <n v="64730169"/>
  </r>
  <r>
    <x v="11"/>
    <n v="12"/>
    <n v="156"/>
    <s v="168000"/>
    <s v="Department of State Police"/>
    <s v="No"/>
    <x v="151"/>
    <n v="399"/>
    <s v="Administrative and Support Services"/>
    <x v="2"/>
    <s v="GF"/>
    <n v="20"/>
    <x v="1"/>
    <n v="32191398.66"/>
    <n v="33673733.439999998"/>
    <n v="31446675.59"/>
    <n v="36583114.890000001"/>
    <n v="42180405.75"/>
    <n v="53909481.979999997"/>
    <n v="58044284.030000001"/>
    <n v="63970019.590000004"/>
  </r>
  <r>
    <x v="11"/>
    <n v="12"/>
    <n v="156"/>
    <s v="168000"/>
    <s v="Department of State Police"/>
    <s v="No"/>
    <x v="151"/>
    <n v="399"/>
    <s v="Administrative and Support Services"/>
    <x v="2"/>
    <s v="GF"/>
    <n v="30"/>
    <x v="2"/>
    <n v="39.340000000000003"/>
    <n v="23724.560000000001"/>
    <n v="30444.77"/>
    <n v="1010803.11"/>
    <n v="46770.25"/>
    <n v="28843.02"/>
    <n v="133792.97"/>
    <n v="760149.41"/>
  </r>
  <r>
    <x v="11"/>
    <n v="12"/>
    <n v="156"/>
    <s v="168000"/>
    <s v="Department of State Police"/>
    <s v="No"/>
    <x v="151"/>
    <n v="399"/>
    <s v="Administrative and Support Services"/>
    <x v="2"/>
    <s v="GF"/>
    <n v="40"/>
    <x v="3"/>
    <n v="0"/>
    <n v="0"/>
    <n v="0"/>
    <n v="0"/>
    <n v="0"/>
    <n v="0"/>
    <n v="0"/>
    <n v="0"/>
  </r>
  <r>
    <x v="11"/>
    <n v="12"/>
    <n v="156"/>
    <s v="168000"/>
    <s v="Department of State Police"/>
    <s v="No"/>
    <x v="151"/>
    <n v="399"/>
    <s v="Administrative and Support Services"/>
    <x v="2"/>
    <s v="GF"/>
    <n v="50"/>
    <x v="4"/>
    <n v="39.340000000000003"/>
    <n v="23724.560000000001"/>
    <n v="30444.77"/>
    <n v="1010803.11"/>
    <n v="46770.25"/>
    <n v="28843.02"/>
    <n v="133792.97"/>
    <n v="760149.41"/>
  </r>
  <r>
    <x v="11"/>
    <n v="12"/>
    <n v="766"/>
    <s v="170000"/>
    <s v="Virginia Parole Board"/>
    <s v="No"/>
    <x v="152"/>
    <n v="352"/>
    <s v="Probation and Parole Determination"/>
    <x v="158"/>
    <s v="GF"/>
    <n v="10"/>
    <x v="0"/>
    <n v="1848199"/>
    <n v="1847384"/>
    <n v="1931017"/>
    <n v="2703074"/>
    <n v="2795178"/>
    <n v="2843221"/>
    <n v="2917552.41"/>
    <n v="3224327"/>
  </r>
  <r>
    <x v="11"/>
    <n v="12"/>
    <n v="766"/>
    <s v="170000"/>
    <s v="Virginia Parole Board"/>
    <s v="No"/>
    <x v="152"/>
    <n v="352"/>
    <s v="Probation and Parole Determination"/>
    <x v="158"/>
    <s v="GF"/>
    <n v="20"/>
    <x v="1"/>
    <n v="1775470.87"/>
    <n v="1734650.1"/>
    <n v="1819308.49"/>
    <n v="2627897.63"/>
    <n v="2556760.04"/>
    <n v="2793383.14"/>
    <n v="2772787.67"/>
    <n v="3181636.63"/>
  </r>
  <r>
    <x v="11"/>
    <n v="12"/>
    <n v="766"/>
    <s v="170000"/>
    <s v="Virginia Parole Board"/>
    <s v="No"/>
    <x v="152"/>
    <n v="352"/>
    <s v="Probation and Parole Determination"/>
    <x v="158"/>
    <s v="GF"/>
    <n v="30"/>
    <x v="2"/>
    <n v="72728.13"/>
    <n v="112733.9"/>
    <n v="111708.51"/>
    <n v="75176.37"/>
    <n v="238417.96"/>
    <n v="49837.86"/>
    <n v="144764.74"/>
    <n v="42690.37"/>
  </r>
  <r>
    <x v="11"/>
    <n v="12"/>
    <n v="766"/>
    <s v="170000"/>
    <s v="Virginia Parole Board"/>
    <s v="No"/>
    <x v="152"/>
    <n v="352"/>
    <s v="Probation and Parole Determination"/>
    <x v="158"/>
    <s v="GF"/>
    <n v="40"/>
    <x v="3"/>
    <n v="0"/>
    <n v="0"/>
    <n v="0"/>
    <n v="0"/>
    <n v="0"/>
    <n v="0"/>
    <n v="0"/>
    <n v="0"/>
  </r>
  <r>
    <x v="11"/>
    <n v="12"/>
    <n v="766"/>
    <s v="170000"/>
    <s v="Virginia Parole Board"/>
    <s v="No"/>
    <x v="152"/>
    <n v="352"/>
    <s v="Probation and Parole Determination"/>
    <x v="158"/>
    <s v="GF"/>
    <n v="50"/>
    <x v="4"/>
    <n v="72728.13"/>
    <n v="112733.9"/>
    <n v="111708.51"/>
    <n v="75176.37"/>
    <n v="238417.96"/>
    <n v="49837.86"/>
    <n v="144764.74"/>
    <n v="42690.37"/>
  </r>
  <r>
    <x v="12"/>
    <n v="13"/>
    <n v="184"/>
    <s v="172000"/>
    <s v="Secretary of Technology"/>
    <s v="No"/>
    <x v="153"/>
    <n v="799"/>
    <s v="Administrative and Support Services"/>
    <x v="28"/>
    <s v="GF"/>
    <n v="10"/>
    <x v="0"/>
    <n v="401508"/>
    <n v="0"/>
    <n v="0"/>
    <n v="0"/>
    <n v="0"/>
    <n v="0"/>
    <n v="0"/>
    <m/>
  </r>
  <r>
    <x v="12"/>
    <n v="13"/>
    <n v="184"/>
    <s v="172000"/>
    <s v="Secretary of Technology"/>
    <s v="No"/>
    <x v="153"/>
    <n v="799"/>
    <s v="Administrative and Support Services"/>
    <x v="28"/>
    <s v="GF"/>
    <n v="20"/>
    <x v="1"/>
    <n v="20803.439999999999"/>
    <n v="0"/>
    <n v="0"/>
    <n v="0"/>
    <n v="0"/>
    <n v="0"/>
    <n v="0"/>
    <m/>
  </r>
  <r>
    <x v="12"/>
    <n v="13"/>
    <n v="184"/>
    <s v="172000"/>
    <s v="Secretary of Technology"/>
    <s v="No"/>
    <x v="153"/>
    <n v="799"/>
    <s v="Administrative and Support Services"/>
    <x v="28"/>
    <s v="GF"/>
    <n v="30"/>
    <x v="2"/>
    <n v="380704.56"/>
    <n v="0"/>
    <n v="0"/>
    <n v="0"/>
    <n v="0"/>
    <n v="0"/>
    <n v="0"/>
    <m/>
  </r>
  <r>
    <x v="12"/>
    <n v="13"/>
    <n v="184"/>
    <s v="172000"/>
    <s v="Secretary of Technology"/>
    <s v="No"/>
    <x v="153"/>
    <n v="799"/>
    <s v="Administrative and Support Services"/>
    <x v="28"/>
    <s v="GF"/>
    <n v="40"/>
    <x v="3"/>
    <n v="0"/>
    <n v="0"/>
    <n v="0"/>
    <n v="0"/>
    <n v="0"/>
    <n v="0"/>
    <n v="0"/>
    <m/>
  </r>
  <r>
    <x v="12"/>
    <n v="13"/>
    <n v="184"/>
    <s v="172000"/>
    <s v="Secretary of Technology"/>
    <s v="No"/>
    <x v="153"/>
    <n v="799"/>
    <s v="Administrative and Support Services"/>
    <x v="28"/>
    <s v="GF"/>
    <n v="50"/>
    <x v="4"/>
    <n v="380704.56"/>
    <n v="0"/>
    <n v="0"/>
    <n v="0"/>
    <n v="0"/>
    <n v="0"/>
    <n v="0"/>
    <m/>
  </r>
  <r>
    <x v="13"/>
    <n v="14"/>
    <n v="509"/>
    <s v="175050"/>
    <s v="Virginia Commercial Space Flight Authority"/>
    <s v="No"/>
    <x v="154"/>
    <n v="608"/>
    <s v="Space Flight Support Services"/>
    <x v="159"/>
    <s v="GF"/>
    <n v="10"/>
    <x v="0"/>
    <n v="0"/>
    <n v="0"/>
    <n v="0"/>
    <n v="0"/>
    <n v="0"/>
    <n v="5604274.75"/>
    <n v="9395725.25"/>
    <m/>
  </r>
  <r>
    <x v="13"/>
    <n v="14"/>
    <n v="509"/>
    <s v="175050"/>
    <s v="Virginia Commercial Space Flight Authority"/>
    <s v="No"/>
    <x v="154"/>
    <n v="608"/>
    <s v="Space Flight Support Services"/>
    <x v="159"/>
    <s v="GF"/>
    <n v="20"/>
    <x v="1"/>
    <n v="0"/>
    <n v="0"/>
    <n v="0"/>
    <n v="0"/>
    <n v="0"/>
    <n v="5604274.75"/>
    <n v="9395725.25"/>
    <m/>
  </r>
  <r>
    <x v="13"/>
    <n v="14"/>
    <n v="509"/>
    <s v="175050"/>
    <s v="Virginia Commercial Space Flight Authority"/>
    <s v="No"/>
    <x v="154"/>
    <n v="608"/>
    <s v="Space Flight Support Services"/>
    <x v="159"/>
    <s v="GF"/>
    <n v="30"/>
    <x v="2"/>
    <n v="0"/>
    <n v="0"/>
    <n v="0"/>
    <n v="0"/>
    <n v="0"/>
    <n v="0"/>
    <n v="0"/>
    <m/>
  </r>
  <r>
    <x v="13"/>
    <n v="14"/>
    <n v="509"/>
    <s v="175050"/>
    <s v="Virginia Commercial Space Flight Authority"/>
    <s v="No"/>
    <x v="154"/>
    <n v="608"/>
    <s v="Space Flight Support Services"/>
    <x v="159"/>
    <s v="GF"/>
    <n v="40"/>
    <x v="3"/>
    <n v="0"/>
    <n v="0"/>
    <n v="0"/>
    <n v="0"/>
    <n v="0"/>
    <n v="0"/>
    <n v="0"/>
    <m/>
  </r>
  <r>
    <x v="13"/>
    <n v="14"/>
    <n v="509"/>
    <s v="175050"/>
    <s v="Virginia Commercial Space Flight Authority"/>
    <s v="No"/>
    <x v="154"/>
    <n v="608"/>
    <s v="Space Flight Support Services"/>
    <x v="159"/>
    <s v="GF"/>
    <n v="50"/>
    <x v="4"/>
    <n v="0"/>
    <n v="0"/>
    <n v="0"/>
    <n v="0"/>
    <n v="0"/>
    <n v="0"/>
    <n v="0"/>
    <m/>
  </r>
  <r>
    <x v="13"/>
    <n v="14"/>
    <n v="841"/>
    <s v="176000"/>
    <s v="Department of Aviation"/>
    <s v="No"/>
    <x v="155"/>
    <n v="656"/>
    <s v="State Aircraft Flight Operations"/>
    <x v="160"/>
    <s v="GF"/>
    <n v="10"/>
    <x v="0"/>
    <n v="32963"/>
    <n v="30666.66"/>
    <n v="51612.14"/>
    <n v="52447.31"/>
    <n v="62364.06"/>
    <n v="72882.429999999993"/>
    <n v="70345.33"/>
    <n v="30246"/>
  </r>
  <r>
    <x v="13"/>
    <n v="14"/>
    <n v="841"/>
    <s v="176000"/>
    <s v="Department of Aviation"/>
    <s v="No"/>
    <x v="155"/>
    <n v="656"/>
    <s v="State Aircraft Flight Operations"/>
    <x v="160"/>
    <s v="GF"/>
    <n v="20"/>
    <x v="1"/>
    <n v="32542.34"/>
    <n v="9300.52"/>
    <n v="29410.83"/>
    <n v="20329.25"/>
    <n v="19727.63"/>
    <n v="32783.1"/>
    <n v="55854.17"/>
    <n v="23810.46"/>
  </r>
  <r>
    <x v="13"/>
    <n v="14"/>
    <n v="841"/>
    <s v="176000"/>
    <s v="Department of Aviation"/>
    <s v="No"/>
    <x v="155"/>
    <n v="656"/>
    <s v="State Aircraft Flight Operations"/>
    <x v="160"/>
    <s v="GF"/>
    <n v="30"/>
    <x v="2"/>
    <n v="420.66"/>
    <n v="21366.14"/>
    <n v="22201.31"/>
    <n v="32118.06"/>
    <n v="42636.43"/>
    <n v="40099.33"/>
    <n v="14491.16"/>
    <n v="6435.54"/>
  </r>
  <r>
    <x v="13"/>
    <n v="14"/>
    <n v="841"/>
    <s v="176000"/>
    <s v="Department of Aviation"/>
    <s v="No"/>
    <x v="155"/>
    <n v="656"/>
    <s v="State Aircraft Flight Operations"/>
    <x v="160"/>
    <s v="GF"/>
    <n v="40"/>
    <x v="3"/>
    <n v="0"/>
    <n v="0"/>
    <n v="0"/>
    <n v="0"/>
    <n v="0"/>
    <n v="0"/>
    <n v="0"/>
    <n v="0"/>
  </r>
  <r>
    <x v="13"/>
    <n v="14"/>
    <n v="841"/>
    <s v="176000"/>
    <s v="Department of Aviation"/>
    <s v="No"/>
    <x v="155"/>
    <n v="656"/>
    <s v="State Aircraft Flight Operations"/>
    <x v="160"/>
    <s v="GF"/>
    <n v="50"/>
    <x v="4"/>
    <n v="420.66"/>
    <n v="21366.14"/>
    <n v="22201.31"/>
    <n v="32118.06"/>
    <n v="42636.43"/>
    <n v="40099.33"/>
    <n v="14491.16"/>
    <n v="6435.54"/>
  </r>
  <r>
    <x v="13"/>
    <n v="14"/>
    <n v="841"/>
    <s v="176000"/>
    <s v="Department of Aviation"/>
    <s v="No"/>
    <x v="155"/>
    <n v="699"/>
    <s v="Administrative and Support Services"/>
    <x v="161"/>
    <s v="GF"/>
    <n v="10"/>
    <x v="0"/>
    <n v="3"/>
    <n v="0"/>
    <n v="0"/>
    <n v="0"/>
    <n v="0"/>
    <n v="0"/>
    <n v="1000000"/>
    <n v="794292"/>
  </r>
  <r>
    <x v="13"/>
    <n v="14"/>
    <n v="841"/>
    <s v="176000"/>
    <s v="Department of Aviation"/>
    <s v="No"/>
    <x v="155"/>
    <n v="699"/>
    <s v="Administrative and Support Services"/>
    <x v="161"/>
    <s v="GF"/>
    <n v="20"/>
    <x v="1"/>
    <n v="0"/>
    <n v="0"/>
    <n v="0"/>
    <n v="0"/>
    <n v="0"/>
    <n v="0"/>
    <n v="80000"/>
    <n v="772154.15"/>
  </r>
  <r>
    <x v="13"/>
    <n v="14"/>
    <n v="841"/>
    <s v="176000"/>
    <s v="Department of Aviation"/>
    <s v="No"/>
    <x v="155"/>
    <n v="699"/>
    <s v="Administrative and Support Services"/>
    <x v="161"/>
    <s v="GF"/>
    <n v="30"/>
    <x v="2"/>
    <n v="3"/>
    <n v="0"/>
    <n v="0"/>
    <n v="0"/>
    <n v="0"/>
    <n v="0"/>
    <n v="920000"/>
    <n v="22137.85"/>
  </r>
  <r>
    <x v="13"/>
    <n v="14"/>
    <n v="841"/>
    <s v="176000"/>
    <s v="Department of Aviation"/>
    <s v="No"/>
    <x v="155"/>
    <n v="699"/>
    <s v="Administrative and Support Services"/>
    <x v="161"/>
    <s v="GF"/>
    <n v="40"/>
    <x v="3"/>
    <n v="0"/>
    <n v="0"/>
    <n v="0"/>
    <n v="0"/>
    <n v="0"/>
    <n v="0"/>
    <n v="0"/>
    <n v="0"/>
  </r>
  <r>
    <x v="13"/>
    <n v="14"/>
    <n v="841"/>
    <s v="176000"/>
    <s v="Department of Aviation"/>
    <s v="No"/>
    <x v="155"/>
    <n v="699"/>
    <s v="Administrative and Support Services"/>
    <x v="161"/>
    <s v="GF"/>
    <n v="50"/>
    <x v="4"/>
    <n v="3"/>
    <n v="0"/>
    <n v="0"/>
    <n v="0"/>
    <n v="0"/>
    <n v="0"/>
    <n v="920000"/>
    <n v="22137.85"/>
  </r>
  <r>
    <x v="13"/>
    <n v="14"/>
    <n v="505"/>
    <s v="180000"/>
    <s v="Department of Rail and Public Transportation"/>
    <s v="No"/>
    <x v="156"/>
    <n v="609"/>
    <s v="Financial Assistance for Public Transportation"/>
    <x v="162"/>
    <s v="GF"/>
    <n v="10"/>
    <x v="0"/>
    <n v="0"/>
    <n v="0"/>
    <n v="0"/>
    <n v="0"/>
    <n v="0"/>
    <n v="0"/>
    <n v="136900000"/>
    <n v="77200000"/>
  </r>
  <r>
    <x v="13"/>
    <n v="14"/>
    <n v="505"/>
    <s v="180000"/>
    <s v="Department of Rail and Public Transportation"/>
    <s v="No"/>
    <x v="156"/>
    <n v="609"/>
    <s v="Financial Assistance for Public Transportation"/>
    <x v="162"/>
    <s v="GF"/>
    <n v="20"/>
    <x v="1"/>
    <n v="0"/>
    <n v="0"/>
    <n v="0"/>
    <n v="0"/>
    <n v="0"/>
    <n v="0"/>
    <n v="59700000"/>
    <n v="77200000"/>
  </r>
  <r>
    <x v="13"/>
    <n v="14"/>
    <n v="505"/>
    <s v="180000"/>
    <s v="Department of Rail and Public Transportation"/>
    <s v="No"/>
    <x v="156"/>
    <n v="609"/>
    <s v="Financial Assistance for Public Transportation"/>
    <x v="162"/>
    <s v="GF"/>
    <n v="30"/>
    <x v="2"/>
    <n v="0"/>
    <n v="0"/>
    <n v="0"/>
    <n v="0"/>
    <n v="0"/>
    <n v="0"/>
    <n v="77200000"/>
    <n v="0"/>
  </r>
  <r>
    <x v="13"/>
    <n v="14"/>
    <n v="505"/>
    <s v="180000"/>
    <s v="Department of Rail and Public Transportation"/>
    <s v="No"/>
    <x v="156"/>
    <n v="609"/>
    <s v="Financial Assistance for Public Transportation"/>
    <x v="162"/>
    <s v="GF"/>
    <n v="40"/>
    <x v="3"/>
    <n v="0"/>
    <n v="0"/>
    <n v="0"/>
    <n v="0"/>
    <n v="0"/>
    <n v="0"/>
    <n v="0"/>
    <n v="0"/>
  </r>
  <r>
    <x v="13"/>
    <n v="14"/>
    <n v="505"/>
    <s v="180000"/>
    <s v="Department of Rail and Public Transportation"/>
    <s v="No"/>
    <x v="156"/>
    <n v="609"/>
    <s v="Financial Assistance for Public Transportation"/>
    <x v="162"/>
    <s v="GF"/>
    <n v="50"/>
    <x v="4"/>
    <n v="0"/>
    <n v="0"/>
    <n v="0"/>
    <n v="0"/>
    <n v="0"/>
    <n v="0"/>
    <n v="77200000"/>
    <n v="0"/>
  </r>
  <r>
    <x v="13"/>
    <n v="14"/>
    <n v="501"/>
    <s v="181000"/>
    <s v="Department of Transportation"/>
    <s v="No"/>
    <x v="157"/>
    <n v="602"/>
    <s v="Ground Transportation Planning and Research"/>
    <x v="11"/>
    <s v="GF"/>
    <n v="10"/>
    <x v="0"/>
    <n v="0"/>
    <n v="0"/>
    <n v="0"/>
    <n v="0"/>
    <n v="800000"/>
    <n v="0"/>
    <n v="0"/>
    <m/>
  </r>
  <r>
    <x v="13"/>
    <n v="14"/>
    <n v="501"/>
    <s v="181000"/>
    <s v="Department of Transportation"/>
    <s v="No"/>
    <x v="157"/>
    <n v="602"/>
    <s v="Ground Transportation Planning and Research"/>
    <x v="11"/>
    <s v="GF"/>
    <n v="20"/>
    <x v="1"/>
    <n v="0"/>
    <n v="0"/>
    <n v="0"/>
    <n v="0"/>
    <n v="95969.39"/>
    <n v="0"/>
    <n v="0"/>
    <m/>
  </r>
  <r>
    <x v="13"/>
    <n v="14"/>
    <n v="501"/>
    <s v="181000"/>
    <s v="Department of Transportation"/>
    <s v="No"/>
    <x v="157"/>
    <n v="602"/>
    <s v="Ground Transportation Planning and Research"/>
    <x v="11"/>
    <s v="GF"/>
    <n v="30"/>
    <x v="2"/>
    <n v="0"/>
    <n v="0"/>
    <n v="0"/>
    <n v="0"/>
    <n v="704030.61"/>
    <n v="0"/>
    <n v="0"/>
    <m/>
  </r>
  <r>
    <x v="13"/>
    <n v="14"/>
    <n v="501"/>
    <s v="181000"/>
    <s v="Department of Transportation"/>
    <s v="No"/>
    <x v="157"/>
    <n v="602"/>
    <s v="Ground Transportation Planning and Research"/>
    <x v="11"/>
    <s v="GF"/>
    <n v="40"/>
    <x v="3"/>
    <n v="0"/>
    <n v="0"/>
    <n v="0"/>
    <n v="0"/>
    <n v="0"/>
    <n v="0"/>
    <n v="0"/>
    <m/>
  </r>
  <r>
    <x v="13"/>
    <n v="14"/>
    <n v="501"/>
    <s v="181000"/>
    <s v="Department of Transportation"/>
    <s v="No"/>
    <x v="157"/>
    <n v="602"/>
    <s v="Ground Transportation Planning and Research"/>
    <x v="11"/>
    <s v="GF"/>
    <n v="50"/>
    <x v="4"/>
    <n v="0"/>
    <n v="0"/>
    <n v="0"/>
    <n v="0"/>
    <n v="704030.61"/>
    <n v="0"/>
    <n v="0"/>
    <m/>
  </r>
  <r>
    <x v="13"/>
    <n v="14"/>
    <n v="501"/>
    <s v="181000"/>
    <s v="Department of Transportation"/>
    <s v="No"/>
    <x v="157"/>
    <n v="603"/>
    <s v="Highway Construction Programs"/>
    <x v="163"/>
    <s v="GF"/>
    <n v="10"/>
    <x v="0"/>
    <n v="0"/>
    <n v="0"/>
    <n v="0"/>
    <n v="22600000"/>
    <n v="235004000"/>
    <n v="188166929.37"/>
    <n v="173484929.09"/>
    <n v="98646069.579999998"/>
  </r>
  <r>
    <x v="13"/>
    <n v="14"/>
    <n v="501"/>
    <s v="181000"/>
    <s v="Department of Transportation"/>
    <s v="No"/>
    <x v="157"/>
    <n v="603"/>
    <s v="Highway Construction Programs"/>
    <x v="163"/>
    <s v="GF"/>
    <n v="20"/>
    <x v="1"/>
    <n v="0"/>
    <n v="0"/>
    <n v="0"/>
    <n v="0"/>
    <n v="6137070.6299999999"/>
    <n v="14682000.279999999"/>
    <n v="74838859.510000005"/>
    <n v="8573888.0399999991"/>
  </r>
  <r>
    <x v="13"/>
    <n v="14"/>
    <n v="501"/>
    <s v="181000"/>
    <s v="Department of Transportation"/>
    <s v="No"/>
    <x v="157"/>
    <n v="603"/>
    <s v="Highway Construction Programs"/>
    <x v="163"/>
    <s v="GF"/>
    <n v="30"/>
    <x v="2"/>
    <n v="0"/>
    <n v="0"/>
    <n v="0"/>
    <n v="22600000"/>
    <n v="228866929.37"/>
    <n v="173484929.09"/>
    <n v="98646069.579999998"/>
    <n v="90072181.540000007"/>
  </r>
  <r>
    <x v="13"/>
    <n v="14"/>
    <n v="501"/>
    <s v="181000"/>
    <s v="Department of Transportation"/>
    <s v="No"/>
    <x v="157"/>
    <n v="603"/>
    <s v="Highway Construction Programs"/>
    <x v="163"/>
    <s v="GF"/>
    <n v="40"/>
    <x v="3"/>
    <n v="0"/>
    <n v="0"/>
    <n v="0"/>
    <n v="22600000"/>
    <n v="0"/>
    <n v="173484929.09"/>
    <n v="98646069.579999998"/>
    <n v="90072181.540000007"/>
  </r>
  <r>
    <x v="13"/>
    <n v="14"/>
    <n v="501"/>
    <s v="181000"/>
    <s v="Department of Transportation"/>
    <s v="No"/>
    <x v="157"/>
    <n v="603"/>
    <s v="Highway Construction Programs"/>
    <x v="163"/>
    <s v="GF"/>
    <n v="50"/>
    <x v="4"/>
    <n v="0"/>
    <n v="0"/>
    <n v="0"/>
    <n v="0"/>
    <n v="228866929.37"/>
    <n v="0"/>
    <n v="0"/>
    <n v="0"/>
  </r>
  <r>
    <x v="13"/>
    <n v="14"/>
    <n v="501"/>
    <s v="181000"/>
    <s v="Department of Transportation"/>
    <s v="No"/>
    <x v="157"/>
    <n v="612"/>
    <s v="Non-Toll Supported Transportation Debt Service"/>
    <x v="164"/>
    <s v="GF"/>
    <n v="10"/>
    <x v="0"/>
    <n v="0"/>
    <n v="0"/>
    <n v="0"/>
    <n v="0"/>
    <n v="0"/>
    <n v="0"/>
    <n v="0"/>
    <m/>
  </r>
  <r>
    <x v="13"/>
    <n v="14"/>
    <n v="501"/>
    <s v="181000"/>
    <s v="Department of Transportation"/>
    <s v="No"/>
    <x v="157"/>
    <n v="612"/>
    <s v="Non-Toll Supported Transportation Debt Service"/>
    <x v="164"/>
    <s v="GF"/>
    <n v="20"/>
    <x v="1"/>
    <n v="0"/>
    <n v="0"/>
    <n v="0"/>
    <n v="0"/>
    <n v="0"/>
    <n v="0"/>
    <n v="0"/>
    <m/>
  </r>
  <r>
    <x v="13"/>
    <n v="14"/>
    <n v="501"/>
    <s v="181000"/>
    <s v="Department of Transportation"/>
    <s v="No"/>
    <x v="157"/>
    <n v="612"/>
    <s v="Non-Toll Supported Transportation Debt Service"/>
    <x v="164"/>
    <s v="GF"/>
    <n v="30"/>
    <x v="2"/>
    <n v="0"/>
    <n v="0"/>
    <n v="0"/>
    <n v="0"/>
    <n v="0"/>
    <n v="0"/>
    <n v="0"/>
    <m/>
  </r>
  <r>
    <x v="13"/>
    <n v="14"/>
    <n v="501"/>
    <s v="181000"/>
    <s v="Department of Transportation"/>
    <s v="No"/>
    <x v="157"/>
    <n v="612"/>
    <s v="Non-Toll Supported Transportation Debt Service"/>
    <x v="164"/>
    <s v="GF"/>
    <n v="40"/>
    <x v="3"/>
    <n v="0"/>
    <n v="0"/>
    <n v="0"/>
    <n v="0"/>
    <n v="0"/>
    <n v="0"/>
    <n v="0"/>
    <m/>
  </r>
  <r>
    <x v="13"/>
    <n v="14"/>
    <n v="501"/>
    <s v="181000"/>
    <s v="Department of Transportation"/>
    <s v="No"/>
    <x v="157"/>
    <n v="612"/>
    <s v="Non-Toll Supported Transportation Debt Service"/>
    <x v="164"/>
    <s v="GF"/>
    <n v="50"/>
    <x v="4"/>
    <n v="0"/>
    <n v="0"/>
    <n v="0"/>
    <n v="0"/>
    <n v="0"/>
    <n v="0"/>
    <n v="0"/>
    <m/>
  </r>
  <r>
    <x v="13"/>
    <n v="14"/>
    <n v="501"/>
    <s v="181000"/>
    <s v="Department of Transportation"/>
    <s v="No"/>
    <x v="157"/>
    <n v="621"/>
    <s v="Transportation Initiatives"/>
    <x v="165"/>
    <s v="GF"/>
    <n v="10"/>
    <x v="0"/>
    <n v="0"/>
    <n v="0"/>
    <n v="0"/>
    <n v="171700000"/>
    <n v="0"/>
    <n v="0"/>
    <n v="0"/>
    <m/>
  </r>
  <r>
    <x v="13"/>
    <n v="14"/>
    <n v="501"/>
    <s v="181000"/>
    <s v="Department of Transportation"/>
    <s v="No"/>
    <x v="157"/>
    <n v="621"/>
    <s v="Transportation Initiatives"/>
    <x v="165"/>
    <s v="GF"/>
    <n v="20"/>
    <x v="1"/>
    <n v="0"/>
    <n v="0"/>
    <n v="0"/>
    <n v="0"/>
    <n v="0"/>
    <n v="0"/>
    <n v="0"/>
    <m/>
  </r>
  <r>
    <x v="13"/>
    <n v="14"/>
    <n v="501"/>
    <s v="181000"/>
    <s v="Department of Transportation"/>
    <s v="No"/>
    <x v="157"/>
    <n v="621"/>
    <s v="Transportation Initiatives"/>
    <x v="165"/>
    <s v="GF"/>
    <n v="30"/>
    <x v="2"/>
    <n v="0"/>
    <n v="0"/>
    <n v="0"/>
    <n v="171700000"/>
    <n v="0"/>
    <n v="0"/>
    <n v="0"/>
    <m/>
  </r>
  <r>
    <x v="13"/>
    <n v="14"/>
    <n v="501"/>
    <s v="181000"/>
    <s v="Department of Transportation"/>
    <s v="No"/>
    <x v="157"/>
    <n v="621"/>
    <s v="Transportation Initiatives"/>
    <x v="165"/>
    <s v="GF"/>
    <n v="40"/>
    <x v="3"/>
    <n v="0"/>
    <n v="0"/>
    <n v="0"/>
    <n v="171700000"/>
    <n v="0"/>
    <n v="0"/>
    <n v="0"/>
    <m/>
  </r>
  <r>
    <x v="13"/>
    <n v="14"/>
    <n v="501"/>
    <s v="181000"/>
    <s v="Department of Transportation"/>
    <s v="No"/>
    <x v="157"/>
    <n v="621"/>
    <s v="Transportation Initiatives"/>
    <x v="165"/>
    <s v="GF"/>
    <n v="50"/>
    <x v="4"/>
    <n v="0"/>
    <n v="0"/>
    <n v="0"/>
    <n v="0"/>
    <n v="0"/>
    <n v="0"/>
    <n v="0"/>
    <m/>
  </r>
  <r>
    <x v="13"/>
    <n v="14"/>
    <n v="501"/>
    <s v="181000"/>
    <s v="Department of Transportation"/>
    <s v="No"/>
    <x v="157"/>
    <n v="699"/>
    <s v="Administrative and Support Services"/>
    <x v="161"/>
    <s v="GF"/>
    <n v="10"/>
    <x v="0"/>
    <n v="0"/>
    <n v="0"/>
    <n v="0"/>
    <n v="0"/>
    <n v="0"/>
    <n v="0"/>
    <n v="36671"/>
    <n v="74945"/>
  </r>
  <r>
    <x v="13"/>
    <n v="14"/>
    <n v="501"/>
    <s v="181000"/>
    <s v="Department of Transportation"/>
    <s v="No"/>
    <x v="157"/>
    <n v="699"/>
    <s v="Administrative and Support Services"/>
    <x v="161"/>
    <s v="GF"/>
    <n v="20"/>
    <x v="1"/>
    <n v="0"/>
    <n v="0"/>
    <n v="0"/>
    <n v="0"/>
    <n v="0"/>
    <n v="0"/>
    <n v="0"/>
    <n v="0"/>
  </r>
  <r>
    <x v="13"/>
    <n v="14"/>
    <n v="501"/>
    <s v="181000"/>
    <s v="Department of Transportation"/>
    <s v="No"/>
    <x v="157"/>
    <n v="699"/>
    <s v="Administrative and Support Services"/>
    <x v="161"/>
    <s v="GF"/>
    <n v="30"/>
    <x v="2"/>
    <n v="0"/>
    <n v="0"/>
    <n v="0"/>
    <n v="0"/>
    <n v="0"/>
    <n v="0"/>
    <n v="36671"/>
    <n v="74945"/>
  </r>
  <r>
    <x v="13"/>
    <n v="14"/>
    <n v="501"/>
    <s v="181000"/>
    <s v="Department of Transportation"/>
    <s v="No"/>
    <x v="157"/>
    <n v="699"/>
    <s v="Administrative and Support Services"/>
    <x v="161"/>
    <s v="GF"/>
    <n v="40"/>
    <x v="3"/>
    <n v="0"/>
    <n v="0"/>
    <n v="0"/>
    <n v="0"/>
    <n v="0"/>
    <n v="0"/>
    <n v="0"/>
    <n v="0"/>
  </r>
  <r>
    <x v="13"/>
    <n v="14"/>
    <n v="501"/>
    <s v="181000"/>
    <s v="Department of Transportation"/>
    <s v="No"/>
    <x v="157"/>
    <n v="699"/>
    <s v="Administrative and Support Services"/>
    <x v="161"/>
    <s v="GF"/>
    <n v="50"/>
    <x v="4"/>
    <n v="0"/>
    <n v="0"/>
    <n v="0"/>
    <n v="0"/>
    <n v="0"/>
    <n v="0"/>
    <n v="36671"/>
    <n v="74945"/>
  </r>
  <r>
    <x v="13"/>
    <n v="14"/>
    <n v="407"/>
    <s v="183000"/>
    <s v="Virginia Port Authority"/>
    <s v="No"/>
    <x v="158"/>
    <n v="626"/>
    <s v="Port Facilities Planning, Maintenance, Acquisition, and Construction"/>
    <x v="166"/>
    <s v="GF"/>
    <n v="10"/>
    <x v="0"/>
    <n v="0"/>
    <n v="0"/>
    <n v="0"/>
    <n v="0"/>
    <n v="0"/>
    <n v="1000000"/>
    <n v="2616654.69"/>
    <n v="1441767.36"/>
  </r>
  <r>
    <x v="13"/>
    <n v="14"/>
    <n v="407"/>
    <s v="183000"/>
    <s v="Virginia Port Authority"/>
    <s v="No"/>
    <x v="158"/>
    <n v="626"/>
    <s v="Port Facilities Planning, Maintenance, Acquisition, and Construction"/>
    <x v="166"/>
    <s v="GF"/>
    <n v="20"/>
    <x v="1"/>
    <n v="0"/>
    <n v="0"/>
    <n v="0"/>
    <n v="0"/>
    <n v="0"/>
    <n v="133345.31"/>
    <n v="1174887.33"/>
    <n v="1441767.36"/>
  </r>
  <r>
    <x v="13"/>
    <n v="14"/>
    <n v="407"/>
    <s v="183000"/>
    <s v="Virginia Port Authority"/>
    <s v="No"/>
    <x v="158"/>
    <n v="626"/>
    <s v="Port Facilities Planning, Maintenance, Acquisition, and Construction"/>
    <x v="166"/>
    <s v="GF"/>
    <n v="30"/>
    <x v="2"/>
    <n v="0"/>
    <n v="0"/>
    <n v="0"/>
    <n v="0"/>
    <n v="0"/>
    <n v="866654.69"/>
    <n v="1441767.36"/>
    <n v="0"/>
  </r>
  <r>
    <x v="13"/>
    <n v="14"/>
    <n v="407"/>
    <s v="183000"/>
    <s v="Virginia Port Authority"/>
    <s v="No"/>
    <x v="158"/>
    <n v="626"/>
    <s v="Port Facilities Planning, Maintenance, Acquisition, and Construction"/>
    <x v="166"/>
    <s v="GF"/>
    <n v="40"/>
    <x v="3"/>
    <n v="0"/>
    <n v="0"/>
    <n v="0"/>
    <n v="0"/>
    <n v="0"/>
    <n v="866654.69"/>
    <n v="1441767.36"/>
    <n v="0"/>
  </r>
  <r>
    <x v="13"/>
    <n v="14"/>
    <n v="407"/>
    <s v="183000"/>
    <s v="Virginia Port Authority"/>
    <s v="No"/>
    <x v="158"/>
    <n v="626"/>
    <s v="Port Facilities Planning, Maintenance, Acquisition, and Construction"/>
    <x v="166"/>
    <s v="GF"/>
    <n v="50"/>
    <x v="4"/>
    <n v="0"/>
    <n v="0"/>
    <n v="0"/>
    <n v="0"/>
    <n v="0"/>
    <n v="0"/>
    <n v="0"/>
    <n v="0"/>
  </r>
  <r>
    <x v="13"/>
    <n v="14"/>
    <n v="407"/>
    <s v="183000"/>
    <s v="Virginia Port Authority"/>
    <s v="No"/>
    <x v="158"/>
    <n v="628"/>
    <s v="Financial Assistance for Port Activities"/>
    <x v="167"/>
    <s v="GF"/>
    <n v="10"/>
    <x v="0"/>
    <n v="0"/>
    <n v="0"/>
    <n v="0"/>
    <n v="0"/>
    <n v="0"/>
    <n v="0"/>
    <n v="8500000"/>
    <m/>
  </r>
  <r>
    <x v="13"/>
    <n v="14"/>
    <n v="407"/>
    <s v="183000"/>
    <s v="Virginia Port Authority"/>
    <s v="No"/>
    <x v="158"/>
    <n v="628"/>
    <s v="Financial Assistance for Port Activities"/>
    <x v="167"/>
    <s v="GF"/>
    <n v="20"/>
    <x v="1"/>
    <n v="0"/>
    <n v="0"/>
    <n v="0"/>
    <n v="0"/>
    <n v="0"/>
    <n v="0"/>
    <n v="8500000"/>
    <m/>
  </r>
  <r>
    <x v="13"/>
    <n v="14"/>
    <n v="407"/>
    <s v="183000"/>
    <s v="Virginia Port Authority"/>
    <s v="No"/>
    <x v="158"/>
    <n v="628"/>
    <s v="Financial Assistance for Port Activities"/>
    <x v="167"/>
    <s v="GF"/>
    <n v="30"/>
    <x v="2"/>
    <n v="0"/>
    <n v="0"/>
    <n v="0"/>
    <n v="0"/>
    <n v="0"/>
    <n v="0"/>
    <n v="0"/>
    <m/>
  </r>
  <r>
    <x v="13"/>
    <n v="14"/>
    <n v="407"/>
    <s v="183000"/>
    <s v="Virginia Port Authority"/>
    <s v="No"/>
    <x v="158"/>
    <n v="628"/>
    <s v="Financial Assistance for Port Activities"/>
    <x v="167"/>
    <s v="GF"/>
    <n v="40"/>
    <x v="3"/>
    <n v="0"/>
    <n v="0"/>
    <n v="0"/>
    <n v="0"/>
    <n v="0"/>
    <n v="0"/>
    <n v="0"/>
    <m/>
  </r>
  <r>
    <x v="13"/>
    <n v="14"/>
    <n v="407"/>
    <s v="183000"/>
    <s v="Virginia Port Authority"/>
    <s v="No"/>
    <x v="158"/>
    <n v="628"/>
    <s v="Financial Assistance for Port Activities"/>
    <x v="167"/>
    <s v="GF"/>
    <n v="50"/>
    <x v="4"/>
    <n v="0"/>
    <n v="0"/>
    <n v="0"/>
    <n v="0"/>
    <n v="0"/>
    <n v="0"/>
    <n v="0"/>
    <m/>
  </r>
  <r>
    <x v="14"/>
    <n v="15"/>
    <n v="454"/>
    <s v="183020"/>
    <s v="Secretary of Veterans and Defense Affairs"/>
    <s v="No"/>
    <x v="159"/>
    <n v="534"/>
    <s v="Economic Development Services"/>
    <x v="9"/>
    <s v="GF"/>
    <n v="10"/>
    <x v="0"/>
    <n v="2282754"/>
    <n v="1002603"/>
    <n v="921556"/>
    <n v="956756"/>
    <n v="6273303.79"/>
    <n v="6558243.2800000003"/>
    <n v="4267134.9800000004"/>
    <n v="4256610.9800000004"/>
  </r>
  <r>
    <x v="14"/>
    <n v="15"/>
    <n v="454"/>
    <s v="183020"/>
    <s v="Secretary of Veterans and Defense Affairs"/>
    <s v="No"/>
    <x v="159"/>
    <n v="534"/>
    <s v="Economic Development Services"/>
    <x v="9"/>
    <s v="GF"/>
    <n v="20"/>
    <x v="1"/>
    <n v="1880151"/>
    <n v="681047"/>
    <n v="564800"/>
    <n v="634103.21"/>
    <n v="665711.51"/>
    <n v="6241759.2999999998"/>
    <n v="961175"/>
    <n v="2359764"/>
  </r>
  <r>
    <x v="14"/>
    <n v="15"/>
    <n v="454"/>
    <s v="183020"/>
    <s v="Secretary of Veterans and Defense Affairs"/>
    <s v="No"/>
    <x v="159"/>
    <n v="534"/>
    <s v="Economic Development Services"/>
    <x v="9"/>
    <s v="GF"/>
    <n v="30"/>
    <x v="2"/>
    <n v="402603"/>
    <n v="321556"/>
    <n v="356756"/>
    <n v="322652.78999999998"/>
    <n v="5607592.2800000003"/>
    <n v="316483.98"/>
    <n v="3305959.98"/>
    <n v="1896846.98"/>
  </r>
  <r>
    <x v="14"/>
    <n v="15"/>
    <n v="454"/>
    <s v="183020"/>
    <s v="Secretary of Veterans and Defense Affairs"/>
    <s v="No"/>
    <x v="159"/>
    <n v="534"/>
    <s v="Economic Development Services"/>
    <x v="9"/>
    <s v="GF"/>
    <n v="40"/>
    <x v="3"/>
    <n v="0"/>
    <n v="0"/>
    <n v="0"/>
    <n v="0"/>
    <n v="0"/>
    <n v="0"/>
    <n v="0"/>
    <n v="0"/>
  </r>
  <r>
    <x v="14"/>
    <n v="15"/>
    <n v="454"/>
    <s v="183020"/>
    <s v="Secretary of Veterans and Defense Affairs"/>
    <s v="No"/>
    <x v="159"/>
    <n v="534"/>
    <s v="Economic Development Services"/>
    <x v="9"/>
    <s v="GF"/>
    <n v="50"/>
    <x v="4"/>
    <n v="402603"/>
    <n v="321556"/>
    <n v="356756"/>
    <n v="322652.78999999998"/>
    <n v="5607592.2800000003"/>
    <n v="316483.98"/>
    <n v="3305959.98"/>
    <n v="1896846.98"/>
  </r>
  <r>
    <x v="14"/>
    <n v="15"/>
    <n v="454"/>
    <s v="183020"/>
    <s v="Secretary of Veterans and Defense Affairs"/>
    <s v="No"/>
    <x v="159"/>
    <n v="722"/>
    <s v="Disaster Planning and Operations"/>
    <x v="27"/>
    <s v="GF"/>
    <n v="10"/>
    <x v="0"/>
    <n v="839438"/>
    <n v="1020175.62"/>
    <n v="1090181"/>
    <n v="1314331.6299999999"/>
    <n v="1059109.3600000001"/>
    <n v="1077195.1399999999"/>
    <n v="1194462.1599999999"/>
    <n v="1382330.22"/>
  </r>
  <r>
    <x v="14"/>
    <n v="15"/>
    <n v="454"/>
    <s v="183020"/>
    <s v="Secretary of Veterans and Defense Affairs"/>
    <s v="No"/>
    <x v="159"/>
    <n v="722"/>
    <s v="Disaster Planning and Operations"/>
    <x v="27"/>
    <s v="GF"/>
    <n v="20"/>
    <x v="1"/>
    <n v="681887.38"/>
    <n v="694658.87"/>
    <n v="756110.29"/>
    <n v="833831.57"/>
    <n v="966224.22"/>
    <n v="981360.98"/>
    <n v="1008888.11"/>
    <n v="1098891.1100000001"/>
  </r>
  <r>
    <x v="14"/>
    <n v="15"/>
    <n v="454"/>
    <s v="183020"/>
    <s v="Secretary of Veterans and Defense Affairs"/>
    <s v="No"/>
    <x v="159"/>
    <n v="722"/>
    <s v="Disaster Planning and Operations"/>
    <x v="27"/>
    <s v="GF"/>
    <n v="30"/>
    <x v="2"/>
    <n v="157550.62"/>
    <n v="325516.75"/>
    <n v="334070.71000000002"/>
    <n v="480500.06"/>
    <n v="92885.14"/>
    <n v="95834.16"/>
    <n v="185574.05"/>
    <n v="283439.11"/>
  </r>
  <r>
    <x v="14"/>
    <n v="15"/>
    <n v="454"/>
    <s v="183020"/>
    <s v="Secretary of Veterans and Defense Affairs"/>
    <s v="No"/>
    <x v="159"/>
    <n v="722"/>
    <s v="Disaster Planning and Operations"/>
    <x v="27"/>
    <s v="GF"/>
    <n v="40"/>
    <x v="3"/>
    <n v="0"/>
    <n v="0"/>
    <n v="0"/>
    <n v="0"/>
    <n v="0"/>
    <n v="0"/>
    <n v="0"/>
    <n v="0"/>
  </r>
  <r>
    <x v="14"/>
    <n v="15"/>
    <n v="454"/>
    <s v="183020"/>
    <s v="Secretary of Veterans and Defense Affairs"/>
    <s v="No"/>
    <x v="159"/>
    <n v="722"/>
    <s v="Disaster Planning and Operations"/>
    <x v="27"/>
    <s v="GF"/>
    <n v="50"/>
    <x v="4"/>
    <n v="157550.62"/>
    <n v="325516.75"/>
    <n v="334070.71000000002"/>
    <n v="480500.06"/>
    <n v="92885.14"/>
    <n v="95834.16"/>
    <n v="185574.05"/>
    <n v="283439.11"/>
  </r>
  <r>
    <x v="14"/>
    <n v="15"/>
    <n v="912"/>
    <s v="183030"/>
    <s v="Department of Veterans Services"/>
    <s v="No"/>
    <x v="160"/>
    <n v="108"/>
    <s v="Higher Education Student Financial Assistance"/>
    <x v="77"/>
    <s v="GF"/>
    <n v="10"/>
    <x v="0"/>
    <n v="0"/>
    <n v="0"/>
    <n v="0"/>
    <n v="0"/>
    <n v="0"/>
    <n v="0"/>
    <n v="0"/>
    <m/>
  </r>
  <r>
    <x v="14"/>
    <n v="15"/>
    <n v="912"/>
    <s v="183030"/>
    <s v="Department of Veterans Services"/>
    <s v="No"/>
    <x v="160"/>
    <n v="108"/>
    <s v="Higher Education Student Financial Assistance"/>
    <x v="77"/>
    <s v="GF"/>
    <n v="20"/>
    <x v="1"/>
    <n v="0"/>
    <n v="0"/>
    <n v="0"/>
    <n v="0"/>
    <n v="0"/>
    <n v="0"/>
    <n v="0"/>
    <m/>
  </r>
  <r>
    <x v="14"/>
    <n v="15"/>
    <n v="912"/>
    <s v="183030"/>
    <s v="Department of Veterans Services"/>
    <s v="No"/>
    <x v="160"/>
    <n v="108"/>
    <s v="Higher Education Student Financial Assistance"/>
    <x v="77"/>
    <s v="GF"/>
    <n v="30"/>
    <x v="2"/>
    <n v="0"/>
    <n v="0"/>
    <n v="0"/>
    <n v="0"/>
    <n v="0"/>
    <n v="0"/>
    <n v="0"/>
    <m/>
  </r>
  <r>
    <x v="14"/>
    <n v="15"/>
    <n v="912"/>
    <s v="183030"/>
    <s v="Department of Veterans Services"/>
    <s v="No"/>
    <x v="160"/>
    <n v="108"/>
    <s v="Higher Education Student Financial Assistance"/>
    <x v="77"/>
    <s v="GF"/>
    <n v="40"/>
    <x v="3"/>
    <n v="0"/>
    <n v="0"/>
    <n v="0"/>
    <n v="0"/>
    <n v="0"/>
    <n v="0"/>
    <n v="0"/>
    <m/>
  </r>
  <r>
    <x v="14"/>
    <n v="15"/>
    <n v="912"/>
    <s v="183030"/>
    <s v="Department of Veterans Services"/>
    <s v="No"/>
    <x v="160"/>
    <n v="108"/>
    <s v="Higher Education Student Financial Assistance"/>
    <x v="77"/>
    <s v="GF"/>
    <n v="50"/>
    <x v="4"/>
    <n v="0"/>
    <n v="0"/>
    <n v="0"/>
    <n v="0"/>
    <n v="0"/>
    <n v="0"/>
    <n v="0"/>
    <m/>
  </r>
  <r>
    <x v="14"/>
    <n v="15"/>
    <n v="912"/>
    <s v="183030"/>
    <s v="Department of Veterans Services"/>
    <s v="No"/>
    <x v="160"/>
    <n v="430"/>
    <s v="State Health Services"/>
    <x v="82"/>
    <s v="GF"/>
    <n v="10"/>
    <x v="0"/>
    <n v="50000"/>
    <n v="50000"/>
    <n v="1050000"/>
    <n v="50000"/>
    <n v="50000"/>
    <n v="50000"/>
    <n v="17810000"/>
    <n v="9573793.8399999999"/>
  </r>
  <r>
    <x v="14"/>
    <n v="15"/>
    <n v="912"/>
    <s v="183030"/>
    <s v="Department of Veterans Services"/>
    <s v="No"/>
    <x v="160"/>
    <n v="430"/>
    <s v="State Health Services"/>
    <x v="82"/>
    <s v="GF"/>
    <n v="20"/>
    <x v="1"/>
    <n v="0"/>
    <n v="0"/>
    <n v="1050000"/>
    <n v="50000"/>
    <n v="50000"/>
    <n v="50000"/>
    <n v="12605647.57"/>
    <n v="7097352.4299999997"/>
  </r>
  <r>
    <x v="14"/>
    <n v="15"/>
    <n v="912"/>
    <s v="183030"/>
    <s v="Department of Veterans Services"/>
    <s v="No"/>
    <x v="160"/>
    <n v="430"/>
    <s v="State Health Services"/>
    <x v="82"/>
    <s v="GF"/>
    <n v="30"/>
    <x v="2"/>
    <n v="50000"/>
    <n v="50000"/>
    <n v="0"/>
    <n v="0"/>
    <n v="0"/>
    <n v="0"/>
    <n v="5204352.43"/>
    <n v="2476441.41"/>
  </r>
  <r>
    <x v="14"/>
    <n v="15"/>
    <n v="912"/>
    <s v="183030"/>
    <s v="Department of Veterans Services"/>
    <s v="No"/>
    <x v="160"/>
    <n v="430"/>
    <s v="State Health Services"/>
    <x v="82"/>
    <s v="GF"/>
    <n v="40"/>
    <x v="3"/>
    <n v="0"/>
    <n v="0"/>
    <n v="0"/>
    <n v="0"/>
    <n v="0"/>
    <n v="0"/>
    <n v="5204352.43"/>
    <n v="2476441.41"/>
  </r>
  <r>
    <x v="14"/>
    <n v="15"/>
    <n v="912"/>
    <s v="183030"/>
    <s v="Department of Veterans Services"/>
    <s v="No"/>
    <x v="160"/>
    <n v="430"/>
    <s v="State Health Services"/>
    <x v="82"/>
    <s v="GF"/>
    <n v="50"/>
    <x v="4"/>
    <n v="50000"/>
    <n v="50000"/>
    <n v="0"/>
    <n v="0"/>
    <n v="0"/>
    <n v="0"/>
    <n v="0"/>
    <n v="0"/>
  </r>
  <r>
    <x v="14"/>
    <n v="15"/>
    <n v="912"/>
    <s v="183030"/>
    <s v="Department of Veterans Services"/>
    <s v="No"/>
    <x v="160"/>
    <n v="467"/>
    <s v="Veterans Benefit Services"/>
    <x v="168"/>
    <s v="GF"/>
    <n v="10"/>
    <x v="0"/>
    <n v="15976090"/>
    <n v="17994909.09"/>
    <n v="16366142"/>
    <n v="19192301.629999999"/>
    <n v="31355889"/>
    <n v="35647218.780000001"/>
    <n v="32611891.73"/>
    <n v="33021646.899999999"/>
  </r>
  <r>
    <x v="14"/>
    <n v="15"/>
    <n v="912"/>
    <s v="183030"/>
    <s v="Department of Veterans Services"/>
    <s v="No"/>
    <x v="160"/>
    <n v="467"/>
    <s v="Veterans Benefit Services"/>
    <x v="168"/>
    <s v="GF"/>
    <n v="20"/>
    <x v="1"/>
    <n v="14228001.619999999"/>
    <n v="16348156.449999999"/>
    <n v="14969326.869999999"/>
    <n v="17955983.940000001"/>
    <n v="25598084.239999998"/>
    <n v="33241195.18"/>
    <n v="29868526.460000001"/>
    <n v="32465099.59"/>
  </r>
  <r>
    <x v="14"/>
    <n v="15"/>
    <n v="912"/>
    <s v="183030"/>
    <s v="Department of Veterans Services"/>
    <s v="No"/>
    <x v="160"/>
    <n v="467"/>
    <s v="Veterans Benefit Services"/>
    <x v="168"/>
    <s v="GF"/>
    <n v="30"/>
    <x v="2"/>
    <n v="1748088.38"/>
    <n v="1646752.64"/>
    <n v="1396815.13"/>
    <n v="1236317.69"/>
    <n v="5757804.7599999998"/>
    <n v="2406023.6"/>
    <n v="2743365.27"/>
    <n v="556547.31000000006"/>
  </r>
  <r>
    <x v="14"/>
    <n v="15"/>
    <n v="912"/>
    <s v="183030"/>
    <s v="Department of Veterans Services"/>
    <s v="No"/>
    <x v="160"/>
    <n v="467"/>
    <s v="Veterans Benefit Services"/>
    <x v="168"/>
    <s v="GF"/>
    <n v="40"/>
    <x v="3"/>
    <n v="1183594.79"/>
    <n v="0"/>
    <n v="890362.63"/>
    <n v="0"/>
    <n v="3770194.76"/>
    <n v="0"/>
    <n v="0"/>
    <n v="0"/>
  </r>
  <r>
    <x v="14"/>
    <n v="15"/>
    <n v="912"/>
    <s v="183030"/>
    <s v="Department of Veterans Services"/>
    <s v="No"/>
    <x v="160"/>
    <n v="467"/>
    <s v="Veterans Benefit Services"/>
    <x v="168"/>
    <s v="GF"/>
    <n v="50"/>
    <x v="4"/>
    <n v="564493.59"/>
    <n v="1646752.64"/>
    <n v="506452.5"/>
    <n v="1236317.69"/>
    <n v="1987610"/>
    <n v="2406023.6"/>
    <n v="2743365.27"/>
    <n v="556547.31000000006"/>
  </r>
  <r>
    <x v="14"/>
    <n v="15"/>
    <n v="912"/>
    <s v="183030"/>
    <s v="Department of Veterans Services"/>
    <s v="No"/>
    <x v="160"/>
    <n v="499"/>
    <s v="Administrative and Support Services"/>
    <x v="96"/>
    <s v="GF"/>
    <n v="10"/>
    <x v="0"/>
    <n v="2438540"/>
    <n v="2638513"/>
    <n v="2272164"/>
    <n v="2502878"/>
    <n v="3910885"/>
    <n v="4184372.99"/>
    <n v="5186233"/>
    <n v="4909846"/>
  </r>
  <r>
    <x v="14"/>
    <n v="15"/>
    <n v="912"/>
    <s v="183030"/>
    <s v="Department of Veterans Services"/>
    <s v="No"/>
    <x v="160"/>
    <n v="499"/>
    <s v="Administrative and Support Services"/>
    <x v="96"/>
    <s v="GF"/>
    <n v="20"/>
    <x v="1"/>
    <n v="2435688.83"/>
    <n v="2638250.31"/>
    <n v="2272162.84"/>
    <n v="2502877.9700000002"/>
    <n v="3407885"/>
    <n v="4184326.99"/>
    <n v="4710461.13"/>
    <n v="4909846"/>
  </r>
  <r>
    <x v="14"/>
    <n v="15"/>
    <n v="912"/>
    <s v="183030"/>
    <s v="Department of Veterans Services"/>
    <s v="No"/>
    <x v="160"/>
    <n v="499"/>
    <s v="Administrative and Support Services"/>
    <x v="96"/>
    <s v="GF"/>
    <n v="30"/>
    <x v="2"/>
    <n v="2851.17"/>
    <n v="262.69"/>
    <n v="1.1599999999999999"/>
    <n v="0.03"/>
    <n v="503000"/>
    <n v="46"/>
    <n v="475771.87"/>
    <n v="0"/>
  </r>
  <r>
    <x v="14"/>
    <n v="15"/>
    <n v="912"/>
    <s v="183030"/>
    <s v="Department of Veterans Services"/>
    <s v="No"/>
    <x v="160"/>
    <n v="499"/>
    <s v="Administrative and Support Services"/>
    <x v="96"/>
    <s v="GF"/>
    <n v="40"/>
    <x v="3"/>
    <n v="0"/>
    <n v="0"/>
    <n v="0"/>
    <n v="0"/>
    <n v="0"/>
    <n v="0"/>
    <n v="0"/>
    <n v="0"/>
  </r>
  <r>
    <x v="14"/>
    <n v="15"/>
    <n v="912"/>
    <s v="183030"/>
    <s v="Department of Veterans Services"/>
    <s v="No"/>
    <x v="160"/>
    <n v="499"/>
    <s v="Administrative and Support Services"/>
    <x v="96"/>
    <s v="GF"/>
    <n v="50"/>
    <x v="4"/>
    <n v="2851.17"/>
    <n v="262.69"/>
    <n v="1.1599999999999999"/>
    <n v="0.03"/>
    <n v="503000"/>
    <n v="46"/>
    <n v="475771.87"/>
    <n v="0"/>
  </r>
  <r>
    <x v="14"/>
    <n v="15"/>
    <n v="912"/>
    <s v="183030"/>
    <s v="Department of Veterans Services"/>
    <s v="No"/>
    <x v="160"/>
    <n v="502"/>
    <s v="Historic and Commemorative Attraction Management"/>
    <x v="20"/>
    <s v="GF"/>
    <n v="10"/>
    <x v="0"/>
    <n v="3011066"/>
    <n v="3780345"/>
    <n v="3727095"/>
    <n v="8815165"/>
    <n v="4489668"/>
    <n v="5554933.9900000002"/>
    <n v="5674118"/>
    <n v="5817192"/>
  </r>
  <r>
    <x v="14"/>
    <n v="15"/>
    <n v="912"/>
    <s v="183030"/>
    <s v="Department of Veterans Services"/>
    <s v="No"/>
    <x v="160"/>
    <n v="502"/>
    <s v="Historic and Commemorative Attraction Management"/>
    <x v="20"/>
    <s v="GF"/>
    <n v="20"/>
    <x v="1"/>
    <n v="2652414.0699999998"/>
    <n v="3414082.53"/>
    <n v="3588458.55"/>
    <n v="8803803.6799999997"/>
    <n v="4489668"/>
    <n v="5526803.5099999998"/>
    <n v="5186173.83"/>
    <n v="5817191"/>
  </r>
  <r>
    <x v="14"/>
    <n v="15"/>
    <n v="912"/>
    <s v="183030"/>
    <s v="Department of Veterans Services"/>
    <s v="No"/>
    <x v="160"/>
    <n v="502"/>
    <s v="Historic and Commemorative Attraction Management"/>
    <x v="20"/>
    <s v="GF"/>
    <n v="30"/>
    <x v="2"/>
    <n v="358651.93"/>
    <n v="366262.47"/>
    <n v="138636.45000000001"/>
    <n v="11361.32"/>
    <n v="0"/>
    <n v="28130.48"/>
    <n v="487944.17"/>
    <n v="1"/>
  </r>
  <r>
    <x v="14"/>
    <n v="15"/>
    <n v="912"/>
    <s v="183030"/>
    <s v="Department of Veterans Services"/>
    <s v="No"/>
    <x v="160"/>
    <n v="502"/>
    <s v="Historic and Commemorative Attraction Management"/>
    <x v="20"/>
    <s v="GF"/>
    <n v="40"/>
    <x v="3"/>
    <n v="0"/>
    <n v="0"/>
    <n v="0"/>
    <n v="0"/>
    <n v="0"/>
    <n v="0"/>
    <n v="0"/>
    <n v="0"/>
  </r>
  <r>
    <x v="14"/>
    <n v="15"/>
    <n v="912"/>
    <s v="183030"/>
    <s v="Department of Veterans Services"/>
    <s v="No"/>
    <x v="160"/>
    <n v="502"/>
    <s v="Historic and Commemorative Attraction Management"/>
    <x v="20"/>
    <s v="GF"/>
    <n v="50"/>
    <x v="4"/>
    <n v="358651.93"/>
    <n v="366262.47"/>
    <n v="138636.45000000001"/>
    <n v="11361.32"/>
    <n v="0"/>
    <n v="28130.48"/>
    <n v="487944.17"/>
    <n v="1"/>
  </r>
  <r>
    <x v="14"/>
    <n v="15"/>
    <n v="913"/>
    <s v="183500"/>
    <s v="Veterans Services Foundation"/>
    <s v="No"/>
    <x v="161"/>
    <n v="499"/>
    <s v="Administrative and Support Services"/>
    <x v="96"/>
    <s v="GF"/>
    <n v="10"/>
    <x v="0"/>
    <n v="116293"/>
    <n v="120892"/>
    <n v="350777"/>
    <n v="375865"/>
    <n v="423097"/>
    <n v="430599"/>
    <n v="492483.97"/>
    <n v="488884"/>
  </r>
  <r>
    <x v="14"/>
    <n v="15"/>
    <n v="913"/>
    <s v="183500"/>
    <s v="Veterans Services Foundation"/>
    <s v="No"/>
    <x v="161"/>
    <n v="499"/>
    <s v="Administrative and Support Services"/>
    <x v="96"/>
    <s v="GF"/>
    <n v="20"/>
    <x v="1"/>
    <n v="116293"/>
    <n v="119264.47"/>
    <n v="321073.84999999998"/>
    <n v="373553.5"/>
    <n v="303990.21999999997"/>
    <n v="374379.03"/>
    <n v="489652.54"/>
    <n v="444915.98"/>
  </r>
  <r>
    <x v="14"/>
    <n v="15"/>
    <n v="913"/>
    <s v="183500"/>
    <s v="Veterans Services Foundation"/>
    <s v="No"/>
    <x v="161"/>
    <n v="499"/>
    <s v="Administrative and Support Services"/>
    <x v="96"/>
    <s v="GF"/>
    <n v="30"/>
    <x v="2"/>
    <n v="0"/>
    <n v="1627.53"/>
    <n v="29703.15"/>
    <n v="2311.5"/>
    <n v="119106.78"/>
    <n v="56219.97"/>
    <n v="2831.43"/>
    <n v="43968.02"/>
  </r>
  <r>
    <x v="14"/>
    <n v="15"/>
    <n v="913"/>
    <s v="183500"/>
    <s v="Veterans Services Foundation"/>
    <s v="No"/>
    <x v="161"/>
    <n v="499"/>
    <s v="Administrative and Support Services"/>
    <x v="96"/>
    <s v="GF"/>
    <n v="40"/>
    <x v="3"/>
    <n v="0"/>
    <n v="0"/>
    <n v="0"/>
    <n v="0"/>
    <n v="0"/>
    <n v="0"/>
    <n v="0"/>
    <n v="0"/>
  </r>
  <r>
    <x v="14"/>
    <n v="15"/>
    <n v="913"/>
    <s v="183500"/>
    <s v="Veterans Services Foundation"/>
    <s v="No"/>
    <x v="161"/>
    <n v="499"/>
    <s v="Administrative and Support Services"/>
    <x v="96"/>
    <s v="GF"/>
    <n v="50"/>
    <x v="4"/>
    <n v="0"/>
    <n v="1627.53"/>
    <n v="29703.15"/>
    <n v="2311.5"/>
    <n v="119106.78"/>
    <n v="56219.97"/>
    <n v="2831.43"/>
    <n v="43968.02"/>
  </r>
  <r>
    <x v="14"/>
    <n v="15"/>
    <n v="123"/>
    <s v="183510"/>
    <s v="Department of Military Affairs"/>
    <s v="No"/>
    <x v="162"/>
    <n v="108"/>
    <s v="Higher Education Student Financial Assistance"/>
    <x v="77"/>
    <s v="GF"/>
    <n v="10"/>
    <x v="0"/>
    <n v="3053032"/>
    <n v="3638555.79"/>
    <n v="3028382"/>
    <n v="3635495.49"/>
    <n v="4440046.5599999996"/>
    <n v="6407012.2699999996"/>
    <n v="4174755.27"/>
    <n v="4480292.1500000004"/>
  </r>
  <r>
    <x v="14"/>
    <n v="15"/>
    <n v="123"/>
    <s v="183510"/>
    <s v="Department of Military Affairs"/>
    <s v="No"/>
    <x v="162"/>
    <n v="108"/>
    <s v="Higher Education Student Financial Assistance"/>
    <x v="77"/>
    <s v="GF"/>
    <n v="20"/>
    <x v="1"/>
    <n v="2442858.21"/>
    <n v="2833343.46"/>
    <n v="2421268.5099999998"/>
    <n v="2743830.93"/>
    <n v="1581416.29"/>
    <n v="2629945.7799999998"/>
    <n v="1913465.16"/>
    <n v="3576011.15"/>
  </r>
  <r>
    <x v="14"/>
    <n v="15"/>
    <n v="123"/>
    <s v="183510"/>
    <s v="Department of Military Affairs"/>
    <s v="No"/>
    <x v="162"/>
    <n v="108"/>
    <s v="Higher Education Student Financial Assistance"/>
    <x v="77"/>
    <s v="GF"/>
    <n v="30"/>
    <x v="2"/>
    <n v="610173.79"/>
    <n v="805212.33"/>
    <n v="607113.49"/>
    <n v="891664.56"/>
    <n v="2858630.27"/>
    <n v="3777066.49"/>
    <n v="2261290.11"/>
    <n v="904281"/>
  </r>
  <r>
    <x v="14"/>
    <n v="15"/>
    <n v="123"/>
    <s v="183510"/>
    <s v="Department of Military Affairs"/>
    <s v="No"/>
    <x v="162"/>
    <n v="108"/>
    <s v="Higher Education Student Financial Assistance"/>
    <x v="77"/>
    <s v="GF"/>
    <n v="40"/>
    <x v="3"/>
    <n v="0"/>
    <n v="0"/>
    <n v="0"/>
    <n v="0"/>
    <n v="0"/>
    <n v="0"/>
    <n v="0"/>
    <n v="0"/>
  </r>
  <r>
    <x v="14"/>
    <n v="15"/>
    <n v="123"/>
    <s v="183510"/>
    <s v="Department of Military Affairs"/>
    <s v="No"/>
    <x v="162"/>
    <n v="108"/>
    <s v="Higher Education Student Financial Assistance"/>
    <x v="77"/>
    <s v="GF"/>
    <n v="50"/>
    <x v="4"/>
    <n v="610173.79"/>
    <n v="805212.33"/>
    <n v="607113.49"/>
    <n v="891664.56"/>
    <n v="2858630.27"/>
    <n v="3777066.49"/>
    <n v="2261290.11"/>
    <n v="904281"/>
  </r>
  <r>
    <x v="14"/>
    <n v="15"/>
    <n v="123"/>
    <s v="183510"/>
    <s v="Department of Military Affairs"/>
    <s v="No"/>
    <x v="162"/>
    <n v="187"/>
    <s v="At Risk Youth Residential Program"/>
    <x v="169"/>
    <s v="GF"/>
    <n v="10"/>
    <x v="0"/>
    <n v="1592103"/>
    <n v="1592103"/>
    <n v="1592103"/>
    <n v="1592103"/>
    <n v="1667103"/>
    <n v="1667103"/>
    <n v="1999669.24"/>
    <n v="2003487.75"/>
  </r>
  <r>
    <x v="14"/>
    <n v="15"/>
    <n v="123"/>
    <s v="183510"/>
    <s v="Department of Military Affairs"/>
    <s v="No"/>
    <x v="162"/>
    <n v="187"/>
    <s v="At Risk Youth Residential Program"/>
    <x v="169"/>
    <s v="GF"/>
    <n v="20"/>
    <x v="1"/>
    <n v="1592103"/>
    <n v="1530521.81"/>
    <n v="1592103"/>
    <n v="1592103"/>
    <n v="1667103"/>
    <n v="1578200.14"/>
    <n v="1868251.49"/>
    <n v="1548352.75"/>
  </r>
  <r>
    <x v="14"/>
    <n v="15"/>
    <n v="123"/>
    <s v="183510"/>
    <s v="Department of Military Affairs"/>
    <s v="No"/>
    <x v="162"/>
    <n v="187"/>
    <s v="At Risk Youth Residential Program"/>
    <x v="169"/>
    <s v="GF"/>
    <n v="30"/>
    <x v="2"/>
    <n v="0"/>
    <n v="61581.19"/>
    <n v="0"/>
    <n v="0"/>
    <n v="0"/>
    <n v="88902.86"/>
    <n v="131417.75"/>
    <n v="455135"/>
  </r>
  <r>
    <x v="14"/>
    <n v="15"/>
    <n v="123"/>
    <s v="183510"/>
    <s v="Department of Military Affairs"/>
    <s v="No"/>
    <x v="162"/>
    <n v="187"/>
    <s v="At Risk Youth Residential Program"/>
    <x v="169"/>
    <s v="GF"/>
    <n v="40"/>
    <x v="3"/>
    <n v="0"/>
    <n v="0"/>
    <n v="0"/>
    <n v="0"/>
    <n v="0"/>
    <n v="0"/>
    <n v="0"/>
    <n v="0"/>
  </r>
  <r>
    <x v="14"/>
    <n v="15"/>
    <n v="123"/>
    <s v="183510"/>
    <s v="Department of Military Affairs"/>
    <s v="No"/>
    <x v="162"/>
    <n v="187"/>
    <s v="At Risk Youth Residential Program"/>
    <x v="169"/>
    <s v="GF"/>
    <n v="50"/>
    <x v="4"/>
    <n v="0"/>
    <n v="61581.19"/>
    <n v="0"/>
    <n v="0"/>
    <n v="0"/>
    <n v="88902.86"/>
    <n v="131417.75"/>
    <n v="455135"/>
  </r>
  <r>
    <x v="14"/>
    <n v="15"/>
    <n v="123"/>
    <s v="183510"/>
    <s v="Department of Military Affairs"/>
    <s v="No"/>
    <x v="162"/>
    <n v="721"/>
    <s v="Defense Preparedness"/>
    <x v="170"/>
    <s v="GF"/>
    <n v="10"/>
    <x v="0"/>
    <n v="2814589"/>
    <n v="2814589"/>
    <n v="2814589"/>
    <n v="2814589"/>
    <n v="3249330"/>
    <n v="3249330"/>
    <n v="4861712.3099999996"/>
    <n v="5135676.6399999997"/>
  </r>
  <r>
    <x v="14"/>
    <n v="15"/>
    <n v="123"/>
    <s v="183510"/>
    <s v="Department of Military Affairs"/>
    <s v="No"/>
    <x v="162"/>
    <n v="721"/>
    <s v="Defense Preparedness"/>
    <x v="170"/>
    <s v="GF"/>
    <n v="20"/>
    <x v="1"/>
    <n v="2814589"/>
    <n v="2814589"/>
    <n v="2814589"/>
    <n v="2814589"/>
    <n v="3249330"/>
    <n v="3049664.63"/>
    <n v="3235800.5"/>
    <n v="4543164.2300000004"/>
  </r>
  <r>
    <x v="14"/>
    <n v="15"/>
    <n v="123"/>
    <s v="183510"/>
    <s v="Department of Military Affairs"/>
    <s v="No"/>
    <x v="162"/>
    <n v="721"/>
    <s v="Defense Preparedness"/>
    <x v="170"/>
    <s v="GF"/>
    <n v="30"/>
    <x v="2"/>
    <n v="0"/>
    <n v="0"/>
    <n v="0"/>
    <n v="0"/>
    <n v="0"/>
    <n v="199665.37"/>
    <n v="1625911.81"/>
    <n v="592512.41"/>
  </r>
  <r>
    <x v="14"/>
    <n v="15"/>
    <n v="123"/>
    <s v="183510"/>
    <s v="Department of Military Affairs"/>
    <s v="No"/>
    <x v="162"/>
    <n v="721"/>
    <s v="Defense Preparedness"/>
    <x v="170"/>
    <s v="GF"/>
    <n v="40"/>
    <x v="3"/>
    <n v="0"/>
    <n v="0"/>
    <n v="0"/>
    <n v="0"/>
    <n v="0"/>
    <n v="0"/>
    <n v="0"/>
    <n v="0"/>
  </r>
  <r>
    <x v="14"/>
    <n v="15"/>
    <n v="123"/>
    <s v="183510"/>
    <s v="Department of Military Affairs"/>
    <s v="No"/>
    <x v="162"/>
    <n v="721"/>
    <s v="Defense Preparedness"/>
    <x v="170"/>
    <s v="GF"/>
    <n v="50"/>
    <x v="4"/>
    <n v="0"/>
    <n v="0"/>
    <n v="0"/>
    <n v="0"/>
    <n v="0"/>
    <n v="199665.37"/>
    <n v="1625911.81"/>
    <n v="592512.41"/>
  </r>
  <r>
    <x v="14"/>
    <n v="15"/>
    <n v="123"/>
    <s v="183510"/>
    <s v="Department of Military Affairs"/>
    <s v="No"/>
    <x v="162"/>
    <n v="799"/>
    <s v="Administrative and Support Services"/>
    <x v="28"/>
    <s v="GF"/>
    <n v="10"/>
    <x v="0"/>
    <n v="3771916"/>
    <n v="4058381"/>
    <n v="4080242"/>
    <n v="4507938"/>
    <n v="6325350"/>
    <n v="6382836"/>
    <n v="8469257.8699999992"/>
    <n v="9008178.6600000001"/>
  </r>
  <r>
    <x v="14"/>
    <n v="15"/>
    <n v="123"/>
    <s v="183510"/>
    <s v="Department of Military Affairs"/>
    <s v="No"/>
    <x v="162"/>
    <n v="799"/>
    <s v="Administrative and Support Services"/>
    <x v="28"/>
    <s v="GF"/>
    <n v="20"/>
    <x v="1"/>
    <n v="3771916"/>
    <n v="4058381"/>
    <n v="4080242"/>
    <n v="4507938"/>
    <n v="6325350"/>
    <n v="6282636.6200000001"/>
    <n v="7828470.0199999996"/>
    <n v="8445743.5700000003"/>
  </r>
  <r>
    <x v="14"/>
    <n v="15"/>
    <n v="123"/>
    <s v="183510"/>
    <s v="Department of Military Affairs"/>
    <s v="No"/>
    <x v="162"/>
    <n v="799"/>
    <s v="Administrative and Support Services"/>
    <x v="28"/>
    <s v="GF"/>
    <n v="30"/>
    <x v="2"/>
    <n v="0"/>
    <n v="0"/>
    <n v="0"/>
    <n v="0"/>
    <n v="0"/>
    <n v="100199.38"/>
    <n v="640787.85"/>
    <n v="562435.09"/>
  </r>
  <r>
    <x v="14"/>
    <n v="15"/>
    <n v="123"/>
    <s v="183510"/>
    <s v="Department of Military Affairs"/>
    <s v="No"/>
    <x v="162"/>
    <n v="799"/>
    <s v="Administrative and Support Services"/>
    <x v="28"/>
    <s v="GF"/>
    <n v="40"/>
    <x v="3"/>
    <n v="0"/>
    <n v="0"/>
    <n v="0"/>
    <n v="0"/>
    <n v="0"/>
    <n v="0"/>
    <n v="0"/>
    <n v="0"/>
  </r>
  <r>
    <x v="14"/>
    <n v="15"/>
    <n v="123"/>
    <s v="183510"/>
    <s v="Department of Military Affairs"/>
    <s v="No"/>
    <x v="162"/>
    <n v="799"/>
    <s v="Administrative and Support Services"/>
    <x v="28"/>
    <s v="GF"/>
    <n v="50"/>
    <x v="4"/>
    <n v="0"/>
    <n v="0"/>
    <n v="0"/>
    <n v="0"/>
    <n v="0"/>
    <n v="100199.38"/>
    <n v="640787.85"/>
    <n v="562435.09"/>
  </r>
  <r>
    <x v="15"/>
    <n v="16"/>
    <n v="992"/>
    <s v=""/>
    <s v="Planned Reversions"/>
    <s v="No"/>
    <x v="163"/>
    <n v="226"/>
    <s v="Miscellaneous Reversion Clearing Account"/>
    <x v="171"/>
    <s v="GF"/>
    <n v="10"/>
    <x v="0"/>
    <n v="11487953"/>
    <n v="9871277"/>
    <n v="44861302.189999998"/>
    <n v="42059063"/>
    <n v="0"/>
    <n v="73083460.189999998"/>
    <n v="57054777.380000003"/>
    <n v="57139166.960000001"/>
  </r>
  <r>
    <x v="15"/>
    <n v="16"/>
    <n v="990"/>
    <s v=""/>
    <s v="Appropriation Vetoes"/>
    <s v="No"/>
    <x v="164"/>
    <n v="226"/>
    <s v="Miscellaneous Reversion Clearing Account"/>
    <x v="171"/>
    <s v="GF"/>
    <n v="10"/>
    <x v="0"/>
    <n v="0"/>
    <n v="0"/>
    <n v="0"/>
    <n v="0"/>
    <n v="0"/>
    <n v="0"/>
    <n v="839143774"/>
    <n v="25313938"/>
  </r>
  <r>
    <x v="15"/>
    <n v="16"/>
    <n v="992"/>
    <s v=""/>
    <s v="Planned Reversions"/>
    <s v="No"/>
    <x v="163"/>
    <n v="226"/>
    <s v="Miscellaneous Reversion Clearing Account"/>
    <x v="171"/>
    <s v="GF"/>
    <n v="20"/>
    <x v="1"/>
    <n v="0"/>
    <n v="0"/>
    <n v="0"/>
    <n v="0"/>
    <n v="0"/>
    <n v="0"/>
    <n v="0"/>
    <n v="0"/>
  </r>
  <r>
    <x v="15"/>
    <n v="16"/>
    <n v="990"/>
    <s v=""/>
    <s v="Appropriation Vetoes"/>
    <s v="No"/>
    <x v="164"/>
    <n v="226"/>
    <s v="Miscellaneous Reversion Clearing Account"/>
    <x v="171"/>
    <s v="GF"/>
    <n v="20"/>
    <x v="1"/>
    <n v="0"/>
    <n v="0"/>
    <n v="0"/>
    <n v="0"/>
    <n v="0"/>
    <n v="0"/>
    <n v="0"/>
    <n v="0"/>
  </r>
  <r>
    <x v="15"/>
    <n v="16"/>
    <n v="992"/>
    <s v=""/>
    <s v="Planned Reversions"/>
    <s v="No"/>
    <x v="163"/>
    <n v="226"/>
    <s v="Miscellaneous Reversion Clearing Account"/>
    <x v="171"/>
    <s v="GF"/>
    <n v="30"/>
    <x v="2"/>
    <n v="11487953"/>
    <n v="9871277"/>
    <n v="44861302.189999998"/>
    <n v="42059063"/>
    <n v="0"/>
    <n v="73083460.189999998"/>
    <n v="57054777.380000003"/>
    <n v="57139166.960000001"/>
  </r>
  <r>
    <x v="15"/>
    <n v="16"/>
    <n v="990"/>
    <s v=""/>
    <s v="Appropriation Vetoes"/>
    <s v="No"/>
    <x v="164"/>
    <n v="226"/>
    <s v="Miscellaneous Reversion Clearing Account"/>
    <x v="171"/>
    <s v="GF"/>
    <n v="30"/>
    <x v="2"/>
    <n v="0"/>
    <n v="0"/>
    <n v="0"/>
    <n v="0"/>
    <n v="0"/>
    <n v="0"/>
    <n v="839143774"/>
    <n v="25313938"/>
  </r>
  <r>
    <x v="15"/>
    <n v="16"/>
    <n v="990"/>
    <s v=""/>
    <s v="Appropriation Vetoes"/>
    <s v="No"/>
    <x v="164"/>
    <n v="226"/>
    <s v="Miscellaneous Reversion Clearing Account"/>
    <x v="171"/>
    <s v="GF"/>
    <n v="40"/>
    <x v="3"/>
    <n v="0"/>
    <n v="0"/>
    <n v="0"/>
    <n v="0"/>
    <n v="0"/>
    <n v="0"/>
    <n v="0"/>
    <n v="0"/>
  </r>
  <r>
    <x v="15"/>
    <n v="16"/>
    <n v="992"/>
    <s v=""/>
    <s v="Planned Reversions"/>
    <s v="No"/>
    <x v="163"/>
    <n v="226"/>
    <s v="Miscellaneous Reversion Clearing Account"/>
    <x v="171"/>
    <s v="GF"/>
    <n v="40"/>
    <x v="3"/>
    <n v="0"/>
    <n v="0"/>
    <n v="0"/>
    <n v="0"/>
    <n v="0"/>
    <n v="0"/>
    <n v="0"/>
    <n v="0"/>
  </r>
  <r>
    <x v="15"/>
    <n v="16"/>
    <n v="990"/>
    <s v=""/>
    <s v="Appropriation Vetoes"/>
    <s v="No"/>
    <x v="164"/>
    <n v="226"/>
    <s v="Miscellaneous Reversion Clearing Account"/>
    <x v="171"/>
    <s v="GF"/>
    <n v="50"/>
    <x v="4"/>
    <n v="0"/>
    <n v="0"/>
    <n v="0"/>
    <n v="0"/>
    <n v="0"/>
    <n v="0"/>
    <n v="839143774"/>
    <n v="25313938"/>
  </r>
  <r>
    <x v="15"/>
    <n v="16"/>
    <n v="992"/>
    <s v=""/>
    <s v="Planned Reversions"/>
    <s v="No"/>
    <x v="163"/>
    <n v="226"/>
    <s v="Miscellaneous Reversion Clearing Account"/>
    <x v="171"/>
    <s v="GF"/>
    <n v="50"/>
    <x v="4"/>
    <n v="11487953"/>
    <n v="9871277"/>
    <n v="44861302.189999998"/>
    <n v="42059063"/>
    <n v="0"/>
    <n v="73083460.189999998"/>
    <n v="57054777.380000003"/>
    <n v="57139166.960000001"/>
  </r>
  <r>
    <x v="15"/>
    <n v="16"/>
    <n v="995"/>
    <s v="184000"/>
    <s v="Central Appropriations"/>
    <s v="No"/>
    <x v="165"/>
    <n v="110"/>
    <s v="Financial Assistance For Educational and General Services"/>
    <x v="78"/>
    <s v="GF"/>
    <n v="10"/>
    <x v="0"/>
    <n v="8000000"/>
    <n v="11750000"/>
    <n v="0"/>
    <n v="498"/>
    <n v="0"/>
    <n v="0"/>
    <n v="0"/>
    <m/>
  </r>
  <r>
    <x v="15"/>
    <n v="16"/>
    <n v="995"/>
    <s v="184000"/>
    <s v="Central Appropriations"/>
    <s v="No"/>
    <x v="165"/>
    <n v="110"/>
    <s v="Financial Assistance For Educational and General Services"/>
    <x v="78"/>
    <s v="GF"/>
    <n v="20"/>
    <x v="1"/>
    <n v="0"/>
    <n v="0"/>
    <n v="0"/>
    <n v="0"/>
    <n v="0"/>
    <n v="0"/>
    <n v="0"/>
    <m/>
  </r>
  <r>
    <x v="15"/>
    <n v="16"/>
    <n v="995"/>
    <s v="184000"/>
    <s v="Central Appropriations"/>
    <s v="No"/>
    <x v="165"/>
    <n v="110"/>
    <s v="Financial Assistance For Educational and General Services"/>
    <x v="78"/>
    <s v="GF"/>
    <n v="30"/>
    <x v="2"/>
    <n v="8000000"/>
    <n v="11750000"/>
    <n v="0"/>
    <n v="498"/>
    <n v="0"/>
    <n v="0"/>
    <n v="0"/>
    <m/>
  </r>
  <r>
    <x v="15"/>
    <n v="16"/>
    <n v="995"/>
    <s v="184000"/>
    <s v="Central Appropriations"/>
    <s v="No"/>
    <x v="165"/>
    <n v="110"/>
    <s v="Financial Assistance For Educational and General Services"/>
    <x v="78"/>
    <s v="GF"/>
    <n v="40"/>
    <x v="3"/>
    <n v="0"/>
    <n v="0"/>
    <n v="0"/>
    <n v="0"/>
    <n v="0"/>
    <n v="0"/>
    <n v="0"/>
    <m/>
  </r>
  <r>
    <x v="15"/>
    <n v="16"/>
    <n v="995"/>
    <s v="184000"/>
    <s v="Central Appropriations"/>
    <s v="No"/>
    <x v="165"/>
    <n v="110"/>
    <s v="Financial Assistance For Educational and General Services"/>
    <x v="78"/>
    <s v="GF"/>
    <n v="50"/>
    <x v="4"/>
    <n v="8000000"/>
    <n v="11750000"/>
    <n v="0"/>
    <n v="498"/>
    <n v="0"/>
    <n v="0"/>
    <n v="0"/>
    <m/>
  </r>
  <r>
    <x v="15"/>
    <n v="16"/>
    <n v="995"/>
    <s v="184000"/>
    <s v="Central Appropriations"/>
    <s v="No"/>
    <x v="165"/>
    <n v="111"/>
    <s v="Higher Education Academic, Fiscal, and Facility Planning and Coordination"/>
    <x v="79"/>
    <s v="GF"/>
    <n v="10"/>
    <x v="0"/>
    <n v="0"/>
    <n v="0"/>
    <n v="0"/>
    <n v="0.68"/>
    <n v="4772723.91"/>
    <n v="0.89"/>
    <n v="0.97"/>
    <n v="0.04"/>
  </r>
  <r>
    <x v="15"/>
    <n v="16"/>
    <n v="995"/>
    <s v="184000"/>
    <s v="Central Appropriations"/>
    <s v="No"/>
    <x v="165"/>
    <n v="111"/>
    <s v="Higher Education Academic, Fiscal, and Facility Planning and Coordination"/>
    <x v="79"/>
    <s v="GF"/>
    <n v="20"/>
    <x v="1"/>
    <n v="0"/>
    <n v="0"/>
    <n v="0"/>
    <n v="0"/>
    <n v="0"/>
    <n v="0"/>
    <n v="0"/>
    <n v="0"/>
  </r>
  <r>
    <x v="15"/>
    <n v="16"/>
    <n v="995"/>
    <s v="184000"/>
    <s v="Central Appropriations"/>
    <s v="No"/>
    <x v="165"/>
    <n v="111"/>
    <s v="Higher Education Academic, Fiscal, and Facility Planning and Coordination"/>
    <x v="79"/>
    <s v="GF"/>
    <n v="30"/>
    <x v="2"/>
    <n v="0"/>
    <n v="0"/>
    <n v="0"/>
    <n v="0.68"/>
    <n v="4772723.91"/>
    <n v="0.89"/>
    <n v="0.97"/>
    <n v="0.04"/>
  </r>
  <r>
    <x v="15"/>
    <n v="16"/>
    <n v="995"/>
    <s v="184000"/>
    <s v="Central Appropriations"/>
    <s v="No"/>
    <x v="165"/>
    <n v="111"/>
    <s v="Higher Education Academic, Fiscal, and Facility Planning and Coordination"/>
    <x v="79"/>
    <s v="GF"/>
    <n v="40"/>
    <x v="3"/>
    <n v="0"/>
    <n v="0"/>
    <n v="0"/>
    <n v="0"/>
    <n v="0"/>
    <n v="0"/>
    <n v="0"/>
    <n v="0"/>
  </r>
  <r>
    <x v="15"/>
    <n v="16"/>
    <n v="995"/>
    <s v="184000"/>
    <s v="Central Appropriations"/>
    <s v="No"/>
    <x v="165"/>
    <n v="111"/>
    <s v="Higher Education Academic, Fiscal, and Facility Planning and Coordination"/>
    <x v="79"/>
    <s v="GF"/>
    <n v="50"/>
    <x v="4"/>
    <n v="0"/>
    <n v="0"/>
    <n v="0"/>
    <n v="0.68"/>
    <n v="4772723.91"/>
    <n v="0.89"/>
    <n v="0.97"/>
    <n v="0.04"/>
  </r>
  <r>
    <x v="15"/>
    <n v="16"/>
    <n v="995"/>
    <s v="184000"/>
    <s v="Central Appropriations"/>
    <s v="No"/>
    <x v="165"/>
    <n v="226"/>
    <s v="Miscellaneous Reversion Clearing Account"/>
    <x v="171"/>
    <s v="GF"/>
    <n v="10"/>
    <x v="0"/>
    <n v="0"/>
    <n v="0"/>
    <n v="0"/>
    <n v="0"/>
    <n v="0"/>
    <n v="0"/>
    <n v="0"/>
    <m/>
  </r>
  <r>
    <x v="15"/>
    <n v="16"/>
    <n v="995"/>
    <s v="184000"/>
    <s v="Central Appropriations"/>
    <s v="No"/>
    <x v="165"/>
    <n v="226"/>
    <s v="Miscellaneous Reversion Clearing Account"/>
    <x v="171"/>
    <s v="GF"/>
    <n v="20"/>
    <x v="1"/>
    <n v="0"/>
    <n v="0"/>
    <n v="0"/>
    <n v="0"/>
    <n v="0"/>
    <n v="0"/>
    <n v="0"/>
    <m/>
  </r>
  <r>
    <x v="15"/>
    <n v="16"/>
    <n v="995"/>
    <s v="184000"/>
    <s v="Central Appropriations"/>
    <s v="No"/>
    <x v="165"/>
    <n v="226"/>
    <s v="Miscellaneous Reversion Clearing Account"/>
    <x v="171"/>
    <s v="GF"/>
    <n v="30"/>
    <x v="2"/>
    <n v="0"/>
    <n v="0"/>
    <n v="0"/>
    <n v="0"/>
    <n v="0"/>
    <n v="0"/>
    <n v="0"/>
    <m/>
  </r>
  <r>
    <x v="15"/>
    <n v="16"/>
    <n v="995"/>
    <s v="184000"/>
    <s v="Central Appropriations"/>
    <s v="No"/>
    <x v="165"/>
    <n v="226"/>
    <s v="Miscellaneous Reversion Clearing Account"/>
    <x v="171"/>
    <s v="GF"/>
    <n v="40"/>
    <x v="3"/>
    <n v="0"/>
    <n v="0"/>
    <n v="0"/>
    <n v="0"/>
    <n v="0"/>
    <n v="0"/>
    <n v="0"/>
    <m/>
  </r>
  <r>
    <x v="15"/>
    <n v="16"/>
    <n v="995"/>
    <s v="184000"/>
    <s v="Central Appropriations"/>
    <s v="No"/>
    <x v="165"/>
    <n v="226"/>
    <s v="Miscellaneous Reversion Clearing Account"/>
    <x v="171"/>
    <s v="GF"/>
    <n v="50"/>
    <x v="4"/>
    <n v="0"/>
    <n v="0"/>
    <n v="0"/>
    <n v="0"/>
    <n v="0"/>
    <n v="0"/>
    <n v="0"/>
    <m/>
  </r>
  <r>
    <x v="15"/>
    <n v="16"/>
    <n v="995"/>
    <s v="184000"/>
    <s v="Central Appropriations"/>
    <s v="No"/>
    <x v="165"/>
    <n v="236"/>
    <s v="Reversion Clearing Account - Miscellaneous"/>
    <x v="172"/>
    <s v="GF"/>
    <n v="10"/>
    <x v="0"/>
    <n v="0"/>
    <n v="0"/>
    <n v="0"/>
    <n v="0"/>
    <n v="0"/>
    <n v="0"/>
    <n v="0"/>
    <m/>
  </r>
  <r>
    <x v="15"/>
    <n v="16"/>
    <n v="995"/>
    <s v="184000"/>
    <s v="Central Appropriations"/>
    <s v="No"/>
    <x v="165"/>
    <n v="236"/>
    <s v="Reversion Clearing Account - Miscellaneous"/>
    <x v="172"/>
    <s v="GF"/>
    <n v="20"/>
    <x v="1"/>
    <n v="0"/>
    <n v="0"/>
    <n v="0"/>
    <n v="0"/>
    <n v="0"/>
    <n v="0"/>
    <n v="0"/>
    <m/>
  </r>
  <r>
    <x v="15"/>
    <n v="16"/>
    <n v="995"/>
    <s v="184000"/>
    <s v="Central Appropriations"/>
    <s v="No"/>
    <x v="165"/>
    <n v="236"/>
    <s v="Reversion Clearing Account - Miscellaneous"/>
    <x v="172"/>
    <s v="GF"/>
    <n v="30"/>
    <x v="2"/>
    <n v="0"/>
    <n v="0"/>
    <n v="0"/>
    <n v="0"/>
    <n v="0"/>
    <n v="0"/>
    <n v="0"/>
    <m/>
  </r>
  <r>
    <x v="15"/>
    <n v="16"/>
    <n v="995"/>
    <s v="184000"/>
    <s v="Central Appropriations"/>
    <s v="No"/>
    <x v="165"/>
    <n v="236"/>
    <s v="Reversion Clearing Account - Miscellaneous"/>
    <x v="172"/>
    <s v="GF"/>
    <n v="40"/>
    <x v="3"/>
    <n v="0"/>
    <n v="0"/>
    <n v="0"/>
    <n v="0"/>
    <n v="0"/>
    <n v="0"/>
    <n v="0"/>
    <m/>
  </r>
  <r>
    <x v="15"/>
    <n v="16"/>
    <n v="995"/>
    <s v="184000"/>
    <s v="Central Appropriations"/>
    <s v="No"/>
    <x v="165"/>
    <n v="236"/>
    <s v="Reversion Clearing Account - Miscellaneous"/>
    <x v="172"/>
    <s v="GF"/>
    <n v="50"/>
    <x v="4"/>
    <n v="0"/>
    <n v="0"/>
    <n v="0"/>
    <n v="0"/>
    <n v="0"/>
    <n v="0"/>
    <n v="0"/>
    <m/>
  </r>
  <r>
    <x v="15"/>
    <n v="16"/>
    <n v="995"/>
    <s v="184000"/>
    <s v="Central Appropriations"/>
    <s v="No"/>
    <x v="165"/>
    <n v="237"/>
    <s v="Revenue Cash Reserve"/>
    <x v="88"/>
    <s v="GF"/>
    <n v="10"/>
    <x v="0"/>
    <n v="0"/>
    <n v="0"/>
    <n v="0"/>
    <n v="0"/>
    <n v="0"/>
    <n v="0"/>
    <n v="0"/>
    <m/>
  </r>
  <r>
    <x v="15"/>
    <n v="16"/>
    <n v="995"/>
    <s v="184000"/>
    <s v="Central Appropriations"/>
    <s v="No"/>
    <x v="165"/>
    <n v="237"/>
    <s v="Revenue Cash Reserve"/>
    <x v="88"/>
    <s v="GF"/>
    <n v="20"/>
    <x v="1"/>
    <n v="0"/>
    <n v="0"/>
    <n v="0"/>
    <n v="0"/>
    <n v="0"/>
    <n v="0"/>
    <n v="0"/>
    <m/>
  </r>
  <r>
    <x v="15"/>
    <n v="16"/>
    <n v="995"/>
    <s v="184000"/>
    <s v="Central Appropriations"/>
    <s v="No"/>
    <x v="165"/>
    <n v="237"/>
    <s v="Revenue Cash Reserve"/>
    <x v="88"/>
    <s v="GF"/>
    <n v="30"/>
    <x v="2"/>
    <n v="0"/>
    <n v="0"/>
    <n v="0"/>
    <n v="0"/>
    <n v="0"/>
    <n v="0"/>
    <n v="0"/>
    <m/>
  </r>
  <r>
    <x v="15"/>
    <n v="16"/>
    <n v="995"/>
    <s v="184000"/>
    <s v="Central Appropriations"/>
    <s v="No"/>
    <x v="165"/>
    <n v="237"/>
    <s v="Revenue Cash Reserve"/>
    <x v="88"/>
    <s v="GF"/>
    <n v="40"/>
    <x v="3"/>
    <n v="0"/>
    <n v="0"/>
    <n v="0"/>
    <n v="0"/>
    <n v="0"/>
    <n v="0"/>
    <n v="0"/>
    <m/>
  </r>
  <r>
    <x v="15"/>
    <n v="16"/>
    <n v="995"/>
    <s v="184000"/>
    <s v="Central Appropriations"/>
    <s v="No"/>
    <x v="165"/>
    <n v="237"/>
    <s v="Revenue Cash Reserve"/>
    <x v="88"/>
    <s v="GF"/>
    <n v="50"/>
    <x v="4"/>
    <n v="0"/>
    <n v="0"/>
    <n v="0"/>
    <n v="0"/>
    <n v="0"/>
    <n v="0"/>
    <n v="0"/>
    <m/>
  </r>
  <r>
    <x v="15"/>
    <n v="16"/>
    <n v="995"/>
    <s v="184000"/>
    <s v="Central Appropriations"/>
    <s v="No"/>
    <x v="165"/>
    <n v="238"/>
    <s v="Adjustments to Designated State Agency Activities"/>
    <x v="173"/>
    <s v="GF"/>
    <n v="10"/>
    <x v="0"/>
    <n v="0"/>
    <n v="0"/>
    <n v="4989613"/>
    <n v="17101360"/>
    <n v="9977461"/>
    <n v="4863"/>
    <n v="0"/>
    <m/>
  </r>
  <r>
    <x v="15"/>
    <n v="16"/>
    <n v="995"/>
    <s v="184000"/>
    <s v="Central Appropriations"/>
    <s v="No"/>
    <x v="165"/>
    <n v="238"/>
    <s v="Adjustments to Designated State Agency Activities"/>
    <x v="173"/>
    <s v="GF"/>
    <n v="20"/>
    <x v="1"/>
    <n v="0"/>
    <n v="0"/>
    <n v="0"/>
    <n v="0"/>
    <n v="0"/>
    <n v="0"/>
    <n v="0"/>
    <m/>
  </r>
  <r>
    <x v="15"/>
    <n v="16"/>
    <n v="995"/>
    <s v="184000"/>
    <s v="Central Appropriations"/>
    <s v="No"/>
    <x v="165"/>
    <n v="238"/>
    <s v="Adjustments to Designated State Agency Activities"/>
    <x v="173"/>
    <s v="GF"/>
    <n v="30"/>
    <x v="2"/>
    <n v="0"/>
    <n v="0"/>
    <n v="4989613"/>
    <n v="17101360"/>
    <n v="9977461"/>
    <n v="4863"/>
    <n v="0"/>
    <m/>
  </r>
  <r>
    <x v="15"/>
    <n v="16"/>
    <n v="995"/>
    <s v="184000"/>
    <s v="Central Appropriations"/>
    <s v="No"/>
    <x v="165"/>
    <n v="238"/>
    <s v="Adjustments to Designated State Agency Activities"/>
    <x v="173"/>
    <s v="GF"/>
    <n v="40"/>
    <x v="3"/>
    <n v="0"/>
    <n v="0"/>
    <n v="4755547"/>
    <n v="4755547"/>
    <n v="0"/>
    <n v="0"/>
    <n v="0"/>
    <m/>
  </r>
  <r>
    <x v="15"/>
    <n v="16"/>
    <n v="995"/>
    <s v="184000"/>
    <s v="Central Appropriations"/>
    <s v="No"/>
    <x v="165"/>
    <n v="238"/>
    <s v="Adjustments to Designated State Agency Activities"/>
    <x v="173"/>
    <s v="GF"/>
    <n v="50"/>
    <x v="4"/>
    <n v="0"/>
    <n v="0"/>
    <n v="234066"/>
    <n v="12345813"/>
    <n v="9977461"/>
    <n v="4863"/>
    <n v="0"/>
    <m/>
  </r>
  <r>
    <x v="15"/>
    <n v="16"/>
    <n v="995"/>
    <s v="184000"/>
    <s v="Central Appropriations"/>
    <s v="No"/>
    <x v="165"/>
    <n v="722"/>
    <s v="Disaster Planning and Operations"/>
    <x v="27"/>
    <s v="GF"/>
    <n v="10"/>
    <x v="0"/>
    <n v="0"/>
    <n v="50000000"/>
    <n v="9583532"/>
    <n v="0"/>
    <n v="0"/>
    <n v="0"/>
    <n v="0"/>
    <m/>
  </r>
  <r>
    <x v="15"/>
    <n v="16"/>
    <n v="995"/>
    <s v="184000"/>
    <s v="Central Appropriations"/>
    <s v="No"/>
    <x v="165"/>
    <n v="722"/>
    <s v="Disaster Planning and Operations"/>
    <x v="27"/>
    <s v="GF"/>
    <n v="20"/>
    <x v="1"/>
    <n v="0"/>
    <n v="0"/>
    <n v="0"/>
    <n v="0"/>
    <n v="0"/>
    <n v="0"/>
    <n v="0"/>
    <m/>
  </r>
  <r>
    <x v="15"/>
    <n v="16"/>
    <n v="995"/>
    <s v="184000"/>
    <s v="Central Appropriations"/>
    <s v="No"/>
    <x v="165"/>
    <n v="722"/>
    <s v="Disaster Planning and Operations"/>
    <x v="27"/>
    <s v="GF"/>
    <n v="30"/>
    <x v="2"/>
    <n v="0"/>
    <n v="50000000"/>
    <n v="9583532"/>
    <n v="0"/>
    <n v="0"/>
    <n v="0"/>
    <n v="0"/>
    <m/>
  </r>
  <r>
    <x v="15"/>
    <n v="16"/>
    <n v="995"/>
    <s v="184000"/>
    <s v="Central Appropriations"/>
    <s v="No"/>
    <x v="165"/>
    <n v="722"/>
    <s v="Disaster Planning and Operations"/>
    <x v="27"/>
    <s v="GF"/>
    <n v="40"/>
    <x v="3"/>
    <n v="0"/>
    <n v="50000000"/>
    <n v="0"/>
    <n v="0"/>
    <n v="0"/>
    <n v="0"/>
    <n v="0"/>
    <m/>
  </r>
  <r>
    <x v="15"/>
    <n v="16"/>
    <n v="995"/>
    <s v="184000"/>
    <s v="Central Appropriations"/>
    <s v="No"/>
    <x v="165"/>
    <n v="722"/>
    <s v="Disaster Planning and Operations"/>
    <x v="27"/>
    <s v="GF"/>
    <n v="50"/>
    <x v="4"/>
    <n v="0"/>
    <n v="0"/>
    <n v="9583532"/>
    <n v="0"/>
    <n v="0"/>
    <n v="0"/>
    <n v="0"/>
    <m/>
  </r>
  <r>
    <x v="15"/>
    <n v="16"/>
    <n v="995"/>
    <s v="184000"/>
    <s v="Central Appropriations"/>
    <s v="No"/>
    <x v="165"/>
    <n v="757"/>
    <s v="Compensation and Benefit Adjustments"/>
    <x v="174"/>
    <s v="GF"/>
    <n v="10"/>
    <x v="0"/>
    <n v="3701963"/>
    <n v="3036825"/>
    <n v="6488263"/>
    <n v="2436355.86"/>
    <n v="15407641.92"/>
    <n v="2857858"/>
    <n v="27897088"/>
    <n v="34231684.899999999"/>
  </r>
  <r>
    <x v="15"/>
    <n v="16"/>
    <n v="995"/>
    <s v="184000"/>
    <s v="Central Appropriations"/>
    <s v="No"/>
    <x v="165"/>
    <n v="757"/>
    <s v="Compensation and Benefit Adjustments"/>
    <x v="174"/>
    <s v="GF"/>
    <n v="20"/>
    <x v="1"/>
    <n v="0"/>
    <n v="0"/>
    <n v="0"/>
    <n v="0"/>
    <n v="0"/>
    <n v="0"/>
    <n v="0"/>
    <n v="0"/>
  </r>
  <r>
    <x v="15"/>
    <n v="16"/>
    <n v="995"/>
    <s v="184000"/>
    <s v="Central Appropriations"/>
    <s v="No"/>
    <x v="165"/>
    <n v="757"/>
    <s v="Compensation and Benefit Adjustments"/>
    <x v="174"/>
    <s v="GF"/>
    <n v="30"/>
    <x v="2"/>
    <n v="3701963"/>
    <n v="3036825"/>
    <n v="6488263"/>
    <n v="2436355.86"/>
    <n v="15407641.92"/>
    <n v="2857858"/>
    <n v="27897088"/>
    <n v="34231684.899999999"/>
  </r>
  <r>
    <x v="15"/>
    <n v="16"/>
    <n v="995"/>
    <s v="184000"/>
    <s v="Central Appropriations"/>
    <s v="No"/>
    <x v="165"/>
    <n v="757"/>
    <s v="Compensation and Benefit Adjustments"/>
    <x v="174"/>
    <s v="GF"/>
    <n v="40"/>
    <x v="3"/>
    <n v="0"/>
    <n v="0"/>
    <n v="0"/>
    <n v="0"/>
    <n v="0"/>
    <n v="0"/>
    <n v="21066978"/>
    <n v="32731221"/>
  </r>
  <r>
    <x v="15"/>
    <n v="16"/>
    <n v="995"/>
    <s v="184000"/>
    <s v="Central Appropriations"/>
    <s v="No"/>
    <x v="165"/>
    <n v="757"/>
    <s v="Compensation and Benefit Adjustments"/>
    <x v="174"/>
    <s v="GF"/>
    <n v="50"/>
    <x v="4"/>
    <n v="3701963"/>
    <n v="3036825"/>
    <n v="6488263"/>
    <n v="2436355.86"/>
    <n v="15407641.92"/>
    <n v="2857858"/>
    <n v="6830110"/>
    <n v="1500463.8999999985"/>
  </r>
  <r>
    <x v="15"/>
    <n v="16"/>
    <n v="995"/>
    <s v="184000"/>
    <s v="Central Appropriations"/>
    <s v="No"/>
    <x v="165"/>
    <n v="758"/>
    <s v="Payments for Special or Unanticipated Expenditures"/>
    <x v="175"/>
    <s v="GF"/>
    <n v="10"/>
    <x v="0"/>
    <n v="15341882.109999999"/>
    <n v="30211083.890000001"/>
    <n v="23285072.620000001"/>
    <n v="35693593.25"/>
    <n v="43090340.939999998"/>
    <n v="37094755.740000002"/>
    <n v="34852292.810000002"/>
    <n v="16763395.84"/>
  </r>
  <r>
    <x v="15"/>
    <n v="16"/>
    <n v="995"/>
    <s v="184000"/>
    <s v="Central Appropriations"/>
    <s v="No"/>
    <x v="165"/>
    <n v="758"/>
    <s v="Payments for Special or Unanticipated Expenditures"/>
    <x v="175"/>
    <s v="GF"/>
    <n v="20"/>
    <x v="1"/>
    <n v="0"/>
    <n v="0"/>
    <n v="0"/>
    <n v="0"/>
    <n v="0"/>
    <n v="0"/>
    <n v="0"/>
    <n v="0"/>
  </r>
  <r>
    <x v="15"/>
    <n v="16"/>
    <n v="995"/>
    <s v="184000"/>
    <s v="Central Appropriations"/>
    <s v="No"/>
    <x v="165"/>
    <n v="758"/>
    <s v="Payments for Special or Unanticipated Expenditures"/>
    <x v="175"/>
    <s v="GF"/>
    <n v="30"/>
    <x v="2"/>
    <n v="15341882.109999999"/>
    <n v="30211083.890000001"/>
    <n v="23285072.620000001"/>
    <n v="35693593.25"/>
    <n v="43090340.939999998"/>
    <n v="37094755.740000002"/>
    <n v="34852292.810000002"/>
    <n v="16763395.84"/>
  </r>
  <r>
    <x v="15"/>
    <n v="16"/>
    <n v="995"/>
    <s v="184000"/>
    <s v="Central Appropriations"/>
    <s v="No"/>
    <x v="165"/>
    <n v="758"/>
    <s v="Payments for Special or Unanticipated Expenditures"/>
    <x v="175"/>
    <s v="GF"/>
    <n v="40"/>
    <x v="3"/>
    <n v="2712966"/>
    <n v="30211083.890000001"/>
    <n v="23285072.620000001"/>
    <n v="35693593.25"/>
    <n v="43090340.939999998"/>
    <n v="37094755.740000002"/>
    <n v="34852292.810000002"/>
    <n v="16763395.84"/>
  </r>
  <r>
    <x v="15"/>
    <n v="16"/>
    <n v="995"/>
    <s v="184000"/>
    <s v="Central Appropriations"/>
    <s v="No"/>
    <x v="165"/>
    <n v="758"/>
    <s v="Payments for Special or Unanticipated Expenditures"/>
    <x v="175"/>
    <s v="GF"/>
    <n v="50"/>
    <x v="4"/>
    <n v="12628916.109999999"/>
    <n v="0"/>
    <n v="0"/>
    <n v="0"/>
    <n v="0"/>
    <n v="0"/>
    <n v="0"/>
    <n v="0"/>
  </r>
  <r>
    <x v="16"/>
    <n v="17"/>
    <n v="977"/>
    <s v="159001"/>
    <s v="Virginia Cannabis Control Authority"/>
    <s v="No"/>
    <x v="166"/>
    <n v="308"/>
    <s v="Cannabis Regulation and Enforcement"/>
    <x v="176"/>
    <s v="GF"/>
    <n v="10"/>
    <x v="0"/>
    <n v="0"/>
    <n v="0"/>
    <n v="0"/>
    <n v="858585"/>
    <n v="8834546.6099999994"/>
    <n v="5423993"/>
    <n v="5355814.01"/>
    <n v="6379582.46"/>
  </r>
  <r>
    <x v="16"/>
    <n v="17"/>
    <n v="977"/>
    <s v="159001"/>
    <s v="Virginia Cannabis Control Authority"/>
    <s v="No"/>
    <x v="166"/>
    <n v="308"/>
    <s v="Cannabis Regulation and Enforcement"/>
    <x v="176"/>
    <s v="GF"/>
    <n v="20"/>
    <x v="1"/>
    <n v="0"/>
    <n v="0"/>
    <n v="0"/>
    <n v="318028.39"/>
    <n v="1945744.19"/>
    <n v="4162539.99"/>
    <n v="3010227.55"/>
    <n v="4253708.08"/>
  </r>
  <r>
    <x v="16"/>
    <n v="17"/>
    <n v="977"/>
    <s v="159001"/>
    <s v="Virginia Cannabis Control Authority"/>
    <s v="No"/>
    <x v="166"/>
    <n v="308"/>
    <s v="Cannabis Regulation and Enforcement"/>
    <x v="176"/>
    <s v="GF"/>
    <n v="30"/>
    <x v="2"/>
    <n v="0"/>
    <n v="0"/>
    <n v="0"/>
    <n v="540556.61"/>
    <n v="6888802.4199999999"/>
    <n v="1261453.01"/>
    <n v="2345586.46"/>
    <n v="2125874.38"/>
  </r>
  <r>
    <x v="16"/>
    <n v="17"/>
    <n v="977"/>
    <s v="159001"/>
    <s v="Virginia Cannabis Control Authority"/>
    <s v="No"/>
    <x v="166"/>
    <n v="308"/>
    <s v="Cannabis Regulation and Enforcement"/>
    <x v="176"/>
    <s v="GF"/>
    <n v="40"/>
    <x v="3"/>
    <n v="0"/>
    <n v="0"/>
    <n v="0"/>
    <n v="0"/>
    <n v="0"/>
    <n v="1261453.01"/>
    <n v="2345586.46"/>
    <n v="2125874.38"/>
  </r>
  <r>
    <x v="16"/>
    <n v="17"/>
    <n v="977"/>
    <s v="159001"/>
    <s v="Virginia Cannabis Control Authority"/>
    <s v="No"/>
    <x v="166"/>
    <n v="308"/>
    <s v="Cannabis Regulation and Enforcement"/>
    <x v="176"/>
    <s v="GF"/>
    <n v="50"/>
    <x v="4"/>
    <n v="0"/>
    <n v="0"/>
    <n v="0"/>
    <n v="540556.61"/>
    <n v="6888802.4199999999"/>
    <n v="0"/>
    <n v="0"/>
    <n v="0"/>
  </r>
  <r>
    <x v="16"/>
    <n v="17"/>
    <n v="171"/>
    <s v="187000"/>
    <s v="State Corporation Commission"/>
    <s v="No"/>
    <x v="167"/>
    <n v="408"/>
    <s v="Plan Management"/>
    <x v="177"/>
    <s v="GF"/>
    <n v="10"/>
    <x v="0"/>
    <n v="260151"/>
    <n v="310310.49"/>
    <n v="695969.26"/>
    <n v="752322.31"/>
    <n v="676122.06"/>
    <n v="773101.92"/>
    <n v="1205030.45"/>
    <n v="21280885.789999999"/>
  </r>
  <r>
    <x v="16"/>
    <n v="17"/>
    <n v="171"/>
    <s v="187000"/>
    <s v="State Corporation Commission"/>
    <s v="No"/>
    <x v="167"/>
    <n v="408"/>
    <s v="Plan Management"/>
    <x v="177"/>
    <s v="GF"/>
    <n v="20"/>
    <x v="1"/>
    <n v="53511.51"/>
    <n v="68250.23"/>
    <n v="51037.95"/>
    <n v="187015.25"/>
    <n v="69767.14"/>
    <n v="112257.47"/>
    <n v="498651.66"/>
    <n v="346385.02"/>
  </r>
  <r>
    <x v="16"/>
    <n v="17"/>
    <n v="171"/>
    <s v="187000"/>
    <s v="State Corporation Commission"/>
    <s v="No"/>
    <x v="167"/>
    <n v="408"/>
    <s v="Plan Management"/>
    <x v="177"/>
    <s v="GF"/>
    <n v="30"/>
    <x v="2"/>
    <n v="206639.49"/>
    <n v="242060.26"/>
    <n v="644931.31000000006"/>
    <n v="565307.06000000006"/>
    <n v="606354.92000000004"/>
    <n v="660844.44999999995"/>
    <n v="706378.79"/>
    <n v="20934500.77"/>
  </r>
  <r>
    <x v="16"/>
    <n v="17"/>
    <n v="171"/>
    <s v="187000"/>
    <s v="State Corporation Commission"/>
    <s v="No"/>
    <x v="167"/>
    <n v="408"/>
    <s v="Plan Management"/>
    <x v="177"/>
    <s v="GF"/>
    <n v="40"/>
    <x v="3"/>
    <n v="206639.49"/>
    <n v="242060.26"/>
    <n v="644931.31000000006"/>
    <n v="565307.06000000006"/>
    <n v="606354.92000000004"/>
    <n v="660844.44999999995"/>
    <n v="706378.79"/>
    <n v="20934500.77"/>
  </r>
  <r>
    <x v="16"/>
    <n v="17"/>
    <n v="171"/>
    <s v="187000"/>
    <s v="State Corporation Commission"/>
    <s v="No"/>
    <x v="167"/>
    <n v="408"/>
    <s v="Plan Management"/>
    <x v="177"/>
    <s v="GF"/>
    <n v="50"/>
    <x v="4"/>
    <n v="0"/>
    <n v="0"/>
    <n v="0"/>
    <n v="0"/>
    <n v="0"/>
    <n v="0"/>
    <n v="0"/>
    <n v="0"/>
  </r>
  <r>
    <x v="16"/>
    <n v="17"/>
    <n v="158"/>
    <s v="190000"/>
    <s v="Virginia Retirement System"/>
    <s v="No"/>
    <x v="168"/>
    <n v="704"/>
    <s v="Personnel Management Services"/>
    <x v="18"/>
    <s v="GF"/>
    <n v="10"/>
    <x v="0"/>
    <n v="185137"/>
    <n v="80000"/>
    <n v="80000"/>
    <n v="80000"/>
    <n v="80000"/>
    <n v="80000"/>
    <n v="80000"/>
    <n v="80000"/>
  </r>
  <r>
    <x v="16"/>
    <n v="17"/>
    <n v="158"/>
    <s v="190000"/>
    <s v="Virginia Retirement System"/>
    <s v="No"/>
    <x v="168"/>
    <n v="704"/>
    <s v="Personnel Management Services"/>
    <x v="18"/>
    <s v="GF"/>
    <n v="20"/>
    <x v="1"/>
    <n v="185137"/>
    <n v="80000"/>
    <n v="80000"/>
    <n v="80000"/>
    <n v="80000"/>
    <n v="80000"/>
    <n v="80000"/>
    <n v="80000"/>
  </r>
  <r>
    <x v="16"/>
    <n v="17"/>
    <n v="158"/>
    <s v="190000"/>
    <s v="Virginia Retirement System"/>
    <s v="No"/>
    <x v="168"/>
    <n v="704"/>
    <s v="Personnel Management Services"/>
    <x v="18"/>
    <s v="GF"/>
    <n v="30"/>
    <x v="2"/>
    <n v="0"/>
    <n v="0"/>
    <n v="0"/>
    <n v="0"/>
    <n v="0"/>
    <n v="0"/>
    <n v="0"/>
    <n v="0"/>
  </r>
  <r>
    <x v="16"/>
    <n v="17"/>
    <n v="158"/>
    <s v="190000"/>
    <s v="Virginia Retirement System"/>
    <s v="No"/>
    <x v="168"/>
    <n v="704"/>
    <s v="Personnel Management Services"/>
    <x v="18"/>
    <s v="GF"/>
    <n v="40"/>
    <x v="3"/>
    <n v="0"/>
    <n v="0"/>
    <n v="0"/>
    <n v="0"/>
    <n v="0"/>
    <n v="0"/>
    <n v="0"/>
    <n v="0"/>
  </r>
  <r>
    <x v="16"/>
    <n v="17"/>
    <n v="158"/>
    <s v="190000"/>
    <s v="Virginia Retirement System"/>
    <s v="No"/>
    <x v="168"/>
    <n v="704"/>
    <s v="Personnel Management Services"/>
    <x v="18"/>
    <s v="GF"/>
    <n v="50"/>
    <x v="4"/>
    <n v="0"/>
    <n v="0"/>
    <n v="0"/>
    <n v="0"/>
    <n v="0"/>
    <n v="0"/>
    <n v="0"/>
    <n v="0"/>
  </r>
  <r>
    <x v="16"/>
    <n v="17"/>
    <n v="191"/>
    <s v="191000"/>
    <s v="Virginia Workers' Compensation Commission"/>
    <s v="No"/>
    <x v="169"/>
    <n v="491"/>
    <s v="Financial Assistance for Supplemental Assistance Services"/>
    <x v="125"/>
    <s v="GF"/>
    <n v="10"/>
    <x v="0"/>
    <n v="0"/>
    <n v="0"/>
    <n v="0"/>
    <n v="650576"/>
    <n v="3690798"/>
    <n v="6085444"/>
    <n v="8888666"/>
    <n v="12381888"/>
  </r>
  <r>
    <x v="16"/>
    <n v="17"/>
    <n v="191"/>
    <s v="191000"/>
    <s v="Virginia Workers' Compensation Commission"/>
    <s v="No"/>
    <x v="169"/>
    <n v="491"/>
    <s v="Financial Assistance for Supplemental Assistance Services"/>
    <x v="125"/>
    <s v="GF"/>
    <n v="20"/>
    <x v="1"/>
    <n v="0"/>
    <n v="0"/>
    <n v="0"/>
    <n v="0"/>
    <n v="0"/>
    <n v="0"/>
    <n v="0"/>
    <n v="0"/>
  </r>
  <r>
    <x v="16"/>
    <n v="17"/>
    <n v="191"/>
    <s v="191000"/>
    <s v="Virginia Workers' Compensation Commission"/>
    <s v="No"/>
    <x v="169"/>
    <n v="491"/>
    <s v="Financial Assistance for Supplemental Assistance Services"/>
    <x v="125"/>
    <s v="GF"/>
    <n v="30"/>
    <x v="2"/>
    <n v="0"/>
    <n v="0"/>
    <n v="0"/>
    <n v="650576"/>
    <n v="3690798"/>
    <n v="6085444"/>
    <n v="8888666"/>
    <n v="12381888"/>
  </r>
  <r>
    <x v="16"/>
    <n v="17"/>
    <n v="191"/>
    <s v="191000"/>
    <s v="Virginia Workers' Compensation Commission"/>
    <s v="No"/>
    <x v="169"/>
    <n v="491"/>
    <s v="Financial Assistance for Supplemental Assistance Services"/>
    <x v="125"/>
    <s v="GF"/>
    <n v="40"/>
    <x v="3"/>
    <n v="0"/>
    <n v="0"/>
    <n v="0"/>
    <n v="650576"/>
    <n v="3690798"/>
    <n v="6085444"/>
    <n v="8888666"/>
    <n v="12381888"/>
  </r>
  <r>
    <x v="16"/>
    <n v="17"/>
    <n v="191"/>
    <s v="191000"/>
    <s v="Virginia Workers' Compensation Commission"/>
    <s v="No"/>
    <x v="169"/>
    <n v="491"/>
    <s v="Financial Assistance for Supplemental Assistance Services"/>
    <x v="125"/>
    <s v="GF"/>
    <n v="50"/>
    <x v="4"/>
    <n v="0"/>
    <n v="0"/>
    <n v="0"/>
    <n v="0"/>
    <n v="0"/>
    <n v="0"/>
    <n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D968EB0B-79BB-4464-9A6A-4EB8470A15C4}" name="PivotTable3" cacheId="0" dataOnRows="1" applyNumberFormats="0" applyBorderFormats="0" applyFontFormats="0" applyPatternFormats="0" applyAlignmentFormats="0" applyWidthHeightFormats="1" dataCaption="Values" showMissing="0" updatedVersion="8" minRefreshableVersion="3" rowGrandTotals="0" colGrandTotals="0" itemPrintTitles="1" createdVersion="8" indent="0" showHeaders="0" outline="1" outlineData="1" multipleFieldFilters="0" chartFormat="2">
  <location ref="B31:G39" firstHeaderRow="0" firstDataRow="1" firstDataCol="1"/>
  <pivotFields count="21">
    <pivotField showAll="0">
      <items count="18">
        <item x="3"/>
        <item x="4"/>
        <item x="15"/>
        <item x="5"/>
        <item x="6"/>
        <item x="2"/>
        <item x="7"/>
        <item x="8"/>
        <item x="16"/>
        <item x="1"/>
        <item x="9"/>
        <item x="0"/>
        <item x="10"/>
        <item x="11"/>
        <item x="12"/>
        <item x="13"/>
        <item x="14"/>
        <item t="default"/>
      </items>
    </pivotField>
    <pivotField showAll="0"/>
    <pivotField showAll="0"/>
    <pivotField showAll="0"/>
    <pivotField showAll="0"/>
    <pivotField showAll="0"/>
    <pivotField showAll="0">
      <items count="176">
        <item x="1"/>
        <item x="0"/>
        <item x="26"/>
        <item x="33"/>
        <item x="38"/>
        <item x="25"/>
        <item x="5"/>
        <item x="9"/>
        <item x="4"/>
        <item x="24"/>
        <item x="27"/>
        <item x="34"/>
        <item x="29"/>
        <item x="30"/>
        <item x="31"/>
        <item x="32"/>
        <item x="37"/>
        <item x="40"/>
        <item x="39"/>
        <item x="112"/>
        <item x="162"/>
        <item x="28"/>
        <item x="147"/>
        <item x="48"/>
        <item x="50"/>
        <item x="2"/>
        <item x="51"/>
        <item x="146"/>
        <item x="41"/>
        <item x="22"/>
        <item x="8"/>
        <item x="97"/>
        <item x="43"/>
        <item x="99"/>
        <item x="110"/>
        <item x="114"/>
        <item x="115"/>
        <item x="151"/>
        <item x="46"/>
        <item x="168"/>
        <item x="36"/>
        <item x="113"/>
        <item x="111"/>
        <item x="49"/>
        <item x="58"/>
        <item x="42"/>
        <item x="167"/>
        <item x="45"/>
        <item x="134"/>
        <item x="136"/>
        <item x="137"/>
        <item x="153"/>
        <item x="66"/>
        <item x="143"/>
        <item x="116"/>
        <item x="109"/>
        <item x="169"/>
        <item x="56"/>
        <item x="52"/>
        <item x="47"/>
        <item x="133"/>
        <item x="68"/>
        <item x="138"/>
        <item x="117"/>
        <item x="67"/>
        <item x="96"/>
        <item x="127"/>
        <item x="72"/>
        <item x="83"/>
        <item x="89"/>
        <item x="84"/>
        <item x="88"/>
        <item x="91"/>
        <item x="78"/>
        <item x="77"/>
        <item x="82"/>
        <item x="76"/>
        <item x="81"/>
        <item x="69"/>
        <item x="79"/>
        <item x="90"/>
        <item x="92"/>
        <item x="86"/>
        <item x="100"/>
        <item x="93"/>
        <item x="73"/>
        <item x="71"/>
        <item x="108"/>
        <item x="70"/>
        <item x="85"/>
        <item x="75"/>
        <item x="87"/>
        <item x="126"/>
        <item x="132"/>
        <item x="74"/>
        <item x="80"/>
        <item x="53"/>
        <item x="64"/>
        <item x="62"/>
        <item x="57"/>
        <item x="63"/>
        <item x="135"/>
        <item x="15"/>
        <item x="60"/>
        <item x="61"/>
        <item m="1" x="174"/>
        <item x="142"/>
        <item x="140"/>
        <item x="55"/>
        <item x="158"/>
        <item x="59"/>
        <item x="54"/>
        <item x="94"/>
        <item x="141"/>
        <item x="95"/>
        <item x="139"/>
        <item x="159"/>
        <item x="157"/>
        <item x="156"/>
        <item x="154"/>
        <item x="119"/>
        <item x="120"/>
        <item x="130"/>
        <item x="131"/>
        <item x="121"/>
        <item x="118"/>
        <item x="128"/>
        <item x="152"/>
        <item x="150"/>
        <item x="149"/>
        <item x="122"/>
        <item x="123"/>
        <item x="124"/>
        <item x="125"/>
        <item x="145"/>
        <item m="1" x="170"/>
        <item x="10"/>
        <item x="20"/>
        <item x="11"/>
        <item x="155"/>
        <item x="18"/>
        <item x="19"/>
        <item x="6"/>
        <item x="7"/>
        <item x="35"/>
        <item x="129"/>
        <item x="12"/>
        <item m="1" x="171"/>
        <item x="13"/>
        <item m="1" x="173"/>
        <item x="14"/>
        <item x="16"/>
        <item x="17"/>
        <item x="21"/>
        <item x="23"/>
        <item x="102"/>
        <item x="160"/>
        <item x="161"/>
        <item x="44"/>
        <item x="65"/>
        <item x="103"/>
        <item x="106"/>
        <item x="104"/>
        <item m="1" x="172"/>
        <item x="101"/>
        <item x="98"/>
        <item x="105"/>
        <item x="144"/>
        <item x="148"/>
        <item x="3"/>
        <item x="166"/>
        <item x="107"/>
        <item x="164"/>
        <item x="163"/>
        <item x="165"/>
        <item t="default"/>
      </items>
    </pivotField>
    <pivotField showAll="0"/>
    <pivotField showAll="0"/>
    <pivotField showAll="0">
      <items count="179">
        <item x="80"/>
        <item x="77"/>
        <item x="78"/>
        <item x="79"/>
        <item x="83"/>
        <item x="84"/>
        <item x="85"/>
        <item x="72"/>
        <item x="81"/>
        <item x="4"/>
        <item x="73"/>
        <item x="74"/>
        <item x="65"/>
        <item x="66"/>
        <item x="67"/>
        <item x="68"/>
        <item x="69"/>
        <item x="169"/>
        <item x="128"/>
        <item x="75"/>
        <item x="76"/>
        <item x="70"/>
        <item x="171"/>
        <item x="172"/>
        <item x="88"/>
        <item x="173"/>
        <item x="156"/>
        <item x="145"/>
        <item x="19"/>
        <item x="34"/>
        <item x="176"/>
        <item x="153"/>
        <item x="157"/>
        <item x="29"/>
        <item x="22"/>
        <item x="23"/>
        <item x="26"/>
        <item x="24"/>
        <item x="25"/>
        <item x="154"/>
        <item x="141"/>
        <item x="158"/>
        <item x="35"/>
        <item x="113"/>
        <item x="155"/>
        <item x="142"/>
        <item x="146"/>
        <item x="143"/>
        <item x="144"/>
        <item x="2"/>
        <item x="97"/>
        <item x="98"/>
        <item x="99"/>
        <item x="5"/>
        <item x="177"/>
        <item x="114"/>
        <item x="82"/>
        <item x="100"/>
        <item x="110"/>
        <item x="112"/>
        <item x="105"/>
        <item x="6"/>
        <item x="120"/>
        <item x="121"/>
        <item x="95"/>
        <item x="116"/>
        <item x="117"/>
        <item x="106"/>
        <item x="51"/>
        <item x="17"/>
        <item x="122"/>
        <item x="118"/>
        <item x="123"/>
        <item x="107"/>
        <item x="108"/>
        <item x="168"/>
        <item x="119"/>
        <item x="124"/>
        <item x="131"/>
        <item x="127"/>
        <item x="125"/>
        <item x="101"/>
        <item x="109"/>
        <item x="129"/>
        <item x="115"/>
        <item x="96"/>
        <item x="60"/>
        <item x="20"/>
        <item x="132"/>
        <item x="133"/>
        <item x="139"/>
        <item x="63"/>
        <item x="7"/>
        <item x="102"/>
        <item x="134"/>
        <item x="140"/>
        <item x="138"/>
        <item x="135"/>
        <item x="136"/>
        <item x="137"/>
        <item x="8"/>
        <item x="52"/>
        <item x="53"/>
        <item x="61"/>
        <item x="9"/>
        <item x="54"/>
        <item x="64"/>
        <item x="16"/>
        <item x="55"/>
        <item x="10"/>
        <item x="30"/>
        <item x="56"/>
        <item x="130"/>
        <item x="57"/>
        <item x="58"/>
        <item x="147"/>
        <item x="111"/>
        <item x="62"/>
        <item x="103"/>
        <item x="71"/>
        <item x="59"/>
        <item x="11"/>
        <item x="163"/>
        <item x="159"/>
        <item x="162"/>
        <item x="164"/>
        <item x="165"/>
        <item x="166"/>
        <item x="167"/>
        <item x="160"/>
        <item x="161"/>
        <item x="12"/>
        <item x="18"/>
        <item x="148"/>
        <item x="21"/>
        <item x="90"/>
        <item x="36"/>
        <item x="170"/>
        <item x="27"/>
        <item x="45"/>
        <item x="86"/>
        <item x="93"/>
        <item x="41"/>
        <item x="42"/>
        <item x="46"/>
        <item x="43"/>
        <item x="91"/>
        <item x="92"/>
        <item x="87"/>
        <item x="31"/>
        <item x="44"/>
        <item x="94"/>
        <item x="151"/>
        <item x="126"/>
        <item x="89"/>
        <item x="13"/>
        <item x="174"/>
        <item x="175"/>
        <item x="152"/>
        <item x="37"/>
        <item x="38"/>
        <item x="39"/>
        <item x="40"/>
        <item x="104"/>
        <item x="149"/>
        <item x="150"/>
        <item x="47"/>
        <item x="0"/>
        <item x="1"/>
        <item x="14"/>
        <item x="32"/>
        <item x="15"/>
        <item x="28"/>
        <item x="3"/>
        <item x="33"/>
        <item x="48"/>
        <item x="49"/>
        <item x="50"/>
        <item t="default"/>
      </items>
    </pivotField>
    <pivotField showAll="0"/>
    <pivotField showAll="0"/>
    <pivotField axis="axisCol" showAll="0">
      <items count="8">
        <item x="0"/>
        <item x="1"/>
        <item x="2"/>
        <item x="3"/>
        <item x="4"/>
        <item m="1" x="5"/>
        <item m="1" x="6"/>
        <item t="default"/>
      </items>
    </pivotField>
    <pivotField dataField="1" numFmtId="6" showAll="0"/>
    <pivotField dataField="1" numFmtId="6" showAll="0"/>
    <pivotField dataField="1" numFmtId="6" showAll="0"/>
    <pivotField dataField="1" numFmtId="6" showAll="0"/>
    <pivotField dataField="1" numFmtId="6" showAll="0"/>
    <pivotField dataField="1" showAll="0"/>
    <pivotField dataField="1" showAll="0"/>
    <pivotField dataField="1" showAll="0"/>
  </pivotFields>
  <rowFields count="1">
    <field x="-2"/>
  </rowFields>
  <rowItems count="8">
    <i>
      <x/>
    </i>
    <i i="1">
      <x v="1"/>
    </i>
    <i i="2">
      <x v="2"/>
    </i>
    <i i="3">
      <x v="3"/>
    </i>
    <i i="4">
      <x v="4"/>
    </i>
    <i i="5">
      <x v="5"/>
    </i>
    <i i="6">
      <x v="6"/>
    </i>
    <i i="7">
      <x v="7"/>
    </i>
  </rowItems>
  <colFields count="1">
    <field x="12"/>
  </colFields>
  <colItems count="5">
    <i>
      <x/>
    </i>
    <i>
      <x v="1"/>
    </i>
    <i>
      <x v="2"/>
    </i>
    <i>
      <x v="3"/>
    </i>
    <i>
      <x v="4"/>
    </i>
  </colItems>
  <dataFields count="8">
    <dataField name="FY 2019" fld="13" baseField="12" baseItem="0"/>
    <dataField name="FY 2020" fld="14" baseField="12" baseItem="0"/>
    <dataField name="FY 2021" fld="15" baseField="12" baseItem="0"/>
    <dataField name="FY 2022" fld="16" baseField="12" baseItem="0"/>
    <dataField name="FY 2023" fld="17" baseField="12" baseItem="0"/>
    <dataField name="FY 2024" fld="18" baseField="12" baseItem="2"/>
    <dataField name="FY 2025" fld="19" baseField="12" baseItem="1"/>
    <dataField name="FY 2026" fld="20" baseField="12" baseItem="0"/>
  </dataFields>
  <formats count="11">
    <format dxfId="2097">
      <pivotArea outline="0" collapsedLevelsAreSubtotals="1" fieldPosition="0"/>
    </format>
    <format dxfId="2096">
      <pivotArea type="all" dataOnly="0" outline="0" fieldPosition="0"/>
    </format>
    <format dxfId="2095">
      <pivotArea outline="0" collapsedLevelsAreSubtotals="1" fieldPosition="0"/>
    </format>
    <format dxfId="2094">
      <pivotArea dataOnly="0" labelOnly="1" outline="0" fieldPosition="0">
        <references count="1">
          <reference field="4294967294" count="5">
            <x v="0"/>
            <x v="1"/>
            <x v="2"/>
            <x v="3"/>
            <x v="4"/>
          </reference>
        </references>
      </pivotArea>
    </format>
    <format dxfId="2093">
      <pivotArea outline="0" collapsedLevelsAreSubtotals="1" fieldPosition="0">
        <references count="1">
          <reference field="12" count="1" selected="0">
            <x v="6"/>
          </reference>
        </references>
      </pivotArea>
    </format>
    <format dxfId="2092">
      <pivotArea dataOnly="0" labelOnly="1" outline="0" fieldPosition="0">
        <references count="1">
          <reference field="4294967294" count="6">
            <x v="0"/>
            <x v="1"/>
            <x v="2"/>
            <x v="3"/>
            <x v="4"/>
            <x v="5"/>
          </reference>
        </references>
      </pivotArea>
    </format>
    <format dxfId="2091">
      <pivotArea dataOnly="0" labelOnly="1" outline="0" fieldPosition="0">
        <references count="1">
          <reference field="4294967294" count="7">
            <x v="0"/>
            <x v="1"/>
            <x v="2"/>
            <x v="3"/>
            <x v="4"/>
            <x v="5"/>
            <x v="6"/>
          </reference>
        </references>
      </pivotArea>
    </format>
    <format dxfId="2090">
      <pivotArea dataOnly="0" labelOnly="1" outline="0" fieldPosition="0">
        <references count="1">
          <reference field="4294967294" count="1">
            <x v="7"/>
          </reference>
        </references>
      </pivotArea>
    </format>
    <format dxfId="2089">
      <pivotArea collapsedLevelsAreSubtotals="1" fieldPosition="0">
        <references count="1">
          <reference field="4294967294" count="1">
            <x v="6"/>
          </reference>
        </references>
      </pivotArea>
    </format>
    <format dxfId="2088">
      <pivotArea dataOnly="0" labelOnly="1" outline="0" fieldPosition="0">
        <references count="1">
          <reference field="4294967294" count="1">
            <x v="6"/>
          </reference>
        </references>
      </pivotArea>
    </format>
    <format dxfId="2087">
      <pivotArea collapsedLevelsAreSubtotals="1" fieldPosition="0">
        <references count="1">
          <reference field="4294967294" count="1">
            <x v="7"/>
          </reference>
        </references>
      </pivotArea>
    </format>
  </formats>
  <chartFormats count="11">
    <chartFormat chart="0" format="5" series="1">
      <pivotArea type="data" outline="0" fieldPosition="0">
        <references count="2">
          <reference field="4294967294" count="1" selected="0">
            <x v="4"/>
          </reference>
          <reference field="12" count="1" selected="0">
            <x v="2"/>
          </reference>
        </references>
      </pivotArea>
    </chartFormat>
    <chartFormat chart="0" format="6" series="1">
      <pivotArea type="data" outline="0" fieldPosition="0">
        <references count="2">
          <reference field="4294967294" count="1" selected="0">
            <x v="4"/>
          </reference>
          <reference field="12" count="1" selected="0">
            <x v="0"/>
          </reference>
        </references>
      </pivotArea>
    </chartFormat>
    <chartFormat chart="0" format="7" series="1">
      <pivotArea type="data" outline="0" fieldPosition="0">
        <references count="2">
          <reference field="4294967294" count="1" selected="0">
            <x v="4"/>
          </reference>
          <reference field="12" count="1" selected="0">
            <x v="4"/>
          </reference>
        </references>
      </pivotArea>
    </chartFormat>
    <chartFormat chart="0" format="8" series="1">
      <pivotArea type="data" outline="0" fieldPosition="0">
        <references count="2">
          <reference field="4294967294" count="1" selected="0">
            <x v="4"/>
          </reference>
          <reference field="12" count="1" selected="0">
            <x v="1"/>
          </reference>
        </references>
      </pivotArea>
    </chartFormat>
    <chartFormat chart="0" format="9" series="1">
      <pivotArea type="data" outline="0" fieldPosition="0">
        <references count="2">
          <reference field="4294967294" count="1" selected="0">
            <x v="4"/>
          </reference>
          <reference field="12" count="1" selected="0">
            <x v="3"/>
          </reference>
        </references>
      </pivotArea>
    </chartFormat>
    <chartFormat chart="0" format="12" series="1">
      <pivotArea type="data" outline="0" fieldPosition="0">
        <references count="2">
          <reference field="4294967294" count="1" selected="0">
            <x v="0"/>
          </reference>
          <reference field="12" count="1" selected="0">
            <x v="0"/>
          </reference>
        </references>
      </pivotArea>
    </chartFormat>
    <chartFormat chart="0" format="13" series="1">
      <pivotArea type="data" outline="0" fieldPosition="0">
        <references count="2">
          <reference field="4294967294" count="1" selected="0">
            <x v="0"/>
          </reference>
          <reference field="12" count="1" selected="0">
            <x v="1"/>
          </reference>
        </references>
      </pivotArea>
    </chartFormat>
    <chartFormat chart="0" format="14" series="1">
      <pivotArea type="data" outline="0" fieldPosition="0">
        <references count="2">
          <reference field="4294967294" count="1" selected="0">
            <x v="0"/>
          </reference>
          <reference field="12" count="1" selected="0">
            <x v="2"/>
          </reference>
        </references>
      </pivotArea>
    </chartFormat>
    <chartFormat chart="0" format="15" series="1">
      <pivotArea type="data" outline="0" fieldPosition="0">
        <references count="2">
          <reference field="4294967294" count="1" selected="0">
            <x v="0"/>
          </reference>
          <reference field="12" count="1" selected="0">
            <x v="3"/>
          </reference>
        </references>
      </pivotArea>
    </chartFormat>
    <chartFormat chart="0" format="16" series="1">
      <pivotArea type="data" outline="0" fieldPosition="0">
        <references count="2">
          <reference field="4294967294" count="1" selected="0">
            <x v="0"/>
          </reference>
          <reference field="12" count="1" selected="0">
            <x v="4"/>
          </reference>
        </references>
      </pivotArea>
    </chartFormat>
    <chartFormat chart="0" format="17" series="1">
      <pivotArea type="data" outline="0" fieldPosition="0">
        <references count="1">
          <reference field="4294967294" count="1" selected="0">
            <x v="0"/>
          </reference>
        </references>
      </pivotArea>
    </chartFormat>
  </chartFormats>
  <pivotTableStyleInfo name="PivotStyleLight6 2"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28EAE043-7A3F-4409-846C-8B5536E2F259}" name="PivotTable2" cacheId="0" applyNumberFormats="0" applyBorderFormats="0" applyFontFormats="0" applyPatternFormats="0" applyAlignmentFormats="0" applyWidthHeightFormats="1" dataCaption="Values" updatedVersion="8" minRefreshableVersion="3" rowGrandTotals="0" colGrandTotals="0" itemPrintTitles="1" createdVersion="8" indent="0" outline="1" outlineData="1" multipleFieldFilters="0">
  <location ref="B14:K1051" firstHeaderRow="0" firstDataRow="1" firstDataCol="1"/>
  <pivotFields count="21">
    <pivotField axis="axisRow" showAll="0" defaultSubtotal="0">
      <items count="17">
        <item x="3"/>
        <item x="4"/>
        <item x="15"/>
        <item x="5"/>
        <item x="6"/>
        <item x="2"/>
        <item x="7"/>
        <item x="8"/>
        <item x="16"/>
        <item x="1"/>
        <item x="9"/>
        <item x="0"/>
        <item x="10"/>
        <item x="11"/>
        <item x="12"/>
        <item x="13"/>
        <item x="14"/>
      </items>
    </pivotField>
    <pivotField showAll="0"/>
    <pivotField showAll="0"/>
    <pivotField showAll="0"/>
    <pivotField showAll="0"/>
    <pivotField showAll="0"/>
    <pivotField axis="axisRow" showAll="0" defaultSubtotal="0">
      <items count="175">
        <item x="1"/>
        <item x="0"/>
        <item x="26"/>
        <item x="33"/>
        <item x="38"/>
        <item x="25"/>
        <item x="5"/>
        <item x="9"/>
        <item x="4"/>
        <item x="24"/>
        <item x="27"/>
        <item x="34"/>
        <item x="29"/>
        <item x="30"/>
        <item x="31"/>
        <item x="32"/>
        <item x="37"/>
        <item x="40"/>
        <item x="39"/>
        <item x="112"/>
        <item x="162"/>
        <item x="28"/>
        <item x="147"/>
        <item x="48"/>
        <item x="50"/>
        <item x="2"/>
        <item x="51"/>
        <item x="146"/>
        <item x="41"/>
        <item x="22"/>
        <item x="8"/>
        <item x="97"/>
        <item x="43"/>
        <item x="99"/>
        <item x="110"/>
        <item x="114"/>
        <item x="115"/>
        <item x="151"/>
        <item x="46"/>
        <item x="168"/>
        <item x="36"/>
        <item x="113"/>
        <item x="111"/>
        <item x="49"/>
        <item x="58"/>
        <item x="42"/>
        <item x="167"/>
        <item x="45"/>
        <item x="134"/>
        <item x="136"/>
        <item x="137"/>
        <item x="153"/>
        <item x="66"/>
        <item x="143"/>
        <item x="116"/>
        <item x="109"/>
        <item x="169"/>
        <item x="56"/>
        <item x="52"/>
        <item x="47"/>
        <item x="133"/>
        <item x="68"/>
        <item x="138"/>
        <item x="117"/>
        <item x="67"/>
        <item x="96"/>
        <item x="127"/>
        <item x="72"/>
        <item x="83"/>
        <item x="89"/>
        <item x="84"/>
        <item x="88"/>
        <item x="91"/>
        <item x="78"/>
        <item x="77"/>
        <item x="82"/>
        <item x="76"/>
        <item x="81"/>
        <item x="69"/>
        <item x="79"/>
        <item x="90"/>
        <item x="92"/>
        <item x="86"/>
        <item x="100"/>
        <item x="93"/>
        <item x="73"/>
        <item x="71"/>
        <item x="108"/>
        <item x="70"/>
        <item x="85"/>
        <item x="75"/>
        <item x="87"/>
        <item x="126"/>
        <item x="132"/>
        <item x="74"/>
        <item x="80"/>
        <item x="53"/>
        <item x="64"/>
        <item x="62"/>
        <item x="57"/>
        <item x="63"/>
        <item x="15"/>
        <item x="60"/>
        <item x="61"/>
        <item m="1" x="174"/>
        <item x="142"/>
        <item x="140"/>
        <item x="158"/>
        <item x="59"/>
        <item x="54"/>
        <item x="94"/>
        <item x="141"/>
        <item x="95"/>
        <item x="139"/>
        <item x="159"/>
        <item x="157"/>
        <item x="119"/>
        <item x="120"/>
        <item x="130"/>
        <item x="131"/>
        <item x="121"/>
        <item x="118"/>
        <item x="128"/>
        <item x="152"/>
        <item x="150"/>
        <item x="149"/>
        <item x="122"/>
        <item x="123"/>
        <item x="124"/>
        <item x="125"/>
        <item x="145"/>
        <item m="1" x="170"/>
        <item x="10"/>
        <item x="20"/>
        <item x="11"/>
        <item x="155"/>
        <item x="18"/>
        <item x="19"/>
        <item x="6"/>
        <item x="7"/>
        <item x="35"/>
        <item x="129"/>
        <item x="12"/>
        <item m="1" x="173"/>
        <item x="14"/>
        <item x="16"/>
        <item x="17"/>
        <item x="21"/>
        <item x="102"/>
        <item x="160"/>
        <item x="161"/>
        <item x="44"/>
        <item x="65"/>
        <item x="103"/>
        <item x="106"/>
        <item x="104"/>
        <item m="1" x="172"/>
        <item x="98"/>
        <item x="105"/>
        <item x="144"/>
        <item x="148"/>
        <item x="3"/>
        <item x="166"/>
        <item x="107"/>
        <item x="163"/>
        <item x="165"/>
        <item m="1" x="171"/>
        <item x="23"/>
        <item x="154"/>
        <item x="55"/>
        <item x="135"/>
        <item x="156"/>
        <item x="164"/>
        <item x="13"/>
        <item x="101"/>
      </items>
    </pivotField>
    <pivotField showAll="0"/>
    <pivotField showAll="0"/>
    <pivotField showAll="0" defaultSubtotal="0">
      <items count="178">
        <item x="80"/>
        <item x="77"/>
        <item x="78"/>
        <item x="79"/>
        <item x="83"/>
        <item x="84"/>
        <item x="85"/>
        <item x="72"/>
        <item x="81"/>
        <item x="4"/>
        <item x="73"/>
        <item x="74"/>
        <item x="65"/>
        <item x="66"/>
        <item x="67"/>
        <item x="68"/>
        <item x="69"/>
        <item x="169"/>
        <item x="128"/>
        <item x="75"/>
        <item x="76"/>
        <item x="70"/>
        <item x="171"/>
        <item x="172"/>
        <item x="88"/>
        <item x="173"/>
        <item x="156"/>
        <item x="145"/>
        <item x="19"/>
        <item x="34"/>
        <item x="176"/>
        <item x="153"/>
        <item x="157"/>
        <item x="29"/>
        <item x="22"/>
        <item x="23"/>
        <item x="26"/>
        <item x="24"/>
        <item x="25"/>
        <item x="154"/>
        <item x="141"/>
        <item x="158"/>
        <item x="35"/>
        <item x="113"/>
        <item x="155"/>
        <item x="142"/>
        <item x="146"/>
        <item x="143"/>
        <item x="144"/>
        <item x="2"/>
        <item x="97"/>
        <item x="98"/>
        <item x="99"/>
        <item x="5"/>
        <item x="177"/>
        <item x="114"/>
        <item x="82"/>
        <item x="100"/>
        <item x="110"/>
        <item x="112"/>
        <item x="105"/>
        <item x="6"/>
        <item x="120"/>
        <item x="121"/>
        <item x="95"/>
        <item x="116"/>
        <item x="117"/>
        <item x="106"/>
        <item x="51"/>
        <item x="17"/>
        <item x="122"/>
        <item x="118"/>
        <item x="123"/>
        <item x="107"/>
        <item x="108"/>
        <item x="168"/>
        <item x="119"/>
        <item x="124"/>
        <item x="131"/>
        <item x="127"/>
        <item x="125"/>
        <item x="101"/>
        <item x="109"/>
        <item x="129"/>
        <item x="115"/>
        <item x="96"/>
        <item x="60"/>
        <item x="20"/>
        <item x="132"/>
        <item x="133"/>
        <item x="139"/>
        <item x="63"/>
        <item x="7"/>
        <item x="102"/>
        <item x="134"/>
        <item x="140"/>
        <item x="138"/>
        <item x="135"/>
        <item x="136"/>
        <item x="137"/>
        <item x="8"/>
        <item x="52"/>
        <item x="53"/>
        <item x="61"/>
        <item x="9"/>
        <item x="54"/>
        <item x="64"/>
        <item x="16"/>
        <item x="55"/>
        <item x="10"/>
        <item x="30"/>
        <item x="56"/>
        <item x="130"/>
        <item x="57"/>
        <item x="58"/>
        <item x="147"/>
        <item x="111"/>
        <item x="62"/>
        <item x="103"/>
        <item x="71"/>
        <item x="59"/>
        <item x="11"/>
        <item x="163"/>
        <item x="159"/>
        <item x="162"/>
        <item x="164"/>
        <item x="165"/>
        <item x="166"/>
        <item x="167"/>
        <item x="160"/>
        <item x="161"/>
        <item x="12"/>
        <item x="18"/>
        <item x="148"/>
        <item x="21"/>
        <item x="90"/>
        <item x="36"/>
        <item x="170"/>
        <item x="27"/>
        <item x="45"/>
        <item x="86"/>
        <item x="93"/>
        <item x="41"/>
        <item x="42"/>
        <item x="46"/>
        <item x="43"/>
        <item x="91"/>
        <item x="92"/>
        <item x="87"/>
        <item x="31"/>
        <item x="44"/>
        <item x="94"/>
        <item x="151"/>
        <item x="126"/>
        <item x="89"/>
        <item x="13"/>
        <item x="174"/>
        <item x="175"/>
        <item x="152"/>
        <item x="37"/>
        <item x="38"/>
        <item x="39"/>
        <item x="40"/>
        <item x="104"/>
        <item x="149"/>
        <item x="150"/>
        <item x="47"/>
        <item x="0"/>
        <item x="1"/>
        <item x="14"/>
        <item x="32"/>
        <item x="15"/>
        <item x="28"/>
        <item x="3"/>
        <item x="33"/>
        <item x="48"/>
        <item x="49"/>
        <item x="50"/>
      </items>
    </pivotField>
    <pivotField showAll="0"/>
    <pivotField dataField="1" showAll="0"/>
    <pivotField axis="axisRow" showAll="0" sortType="ascending">
      <items count="8">
        <item x="0"/>
        <item x="4"/>
        <item x="1"/>
        <item x="3"/>
        <item x="2"/>
        <item m="1" x="5"/>
        <item m="1" x="6"/>
        <item t="default"/>
      </items>
      <autoSortScope>
        <pivotArea dataOnly="0" outline="0" fieldPosition="0">
          <references count="1">
            <reference field="4294967294" count="1" selected="0">
              <x v="0"/>
            </reference>
          </references>
        </pivotArea>
      </autoSortScope>
    </pivotField>
    <pivotField dataField="1" numFmtId="6" showAll="0"/>
    <pivotField dataField="1" numFmtId="6" showAll="0"/>
    <pivotField dataField="1" numFmtId="6" showAll="0"/>
    <pivotField dataField="1" numFmtId="6" showAll="0"/>
    <pivotField dataField="1" numFmtId="6" showAll="0"/>
    <pivotField dataField="1" showAll="0"/>
    <pivotField dataField="1" showAll="0"/>
    <pivotField dataField="1" showAll="0"/>
  </pivotFields>
  <rowFields count="3">
    <field x="0"/>
    <field x="6"/>
    <field x="12"/>
  </rowFields>
  <rowItems count="1037">
    <i>
      <x/>
    </i>
    <i r="1">
      <x v="23"/>
    </i>
    <i r="2">
      <x/>
    </i>
    <i r="2">
      <x v="2"/>
    </i>
    <i r="2">
      <x v="4"/>
    </i>
    <i r="2">
      <x v="3"/>
    </i>
    <i r="2">
      <x v="1"/>
    </i>
    <i r="1">
      <x v="24"/>
    </i>
    <i r="2">
      <x/>
    </i>
    <i r="2">
      <x v="2"/>
    </i>
    <i r="2">
      <x v="4"/>
    </i>
    <i r="2">
      <x v="3"/>
    </i>
    <i r="2">
      <x v="1"/>
    </i>
    <i r="1">
      <x v="26"/>
    </i>
    <i r="2">
      <x/>
    </i>
    <i r="2">
      <x v="2"/>
    </i>
    <i r="2">
      <x v="4"/>
    </i>
    <i r="2">
      <x v="3"/>
    </i>
    <i r="2">
      <x v="1"/>
    </i>
    <i r="1">
      <x v="38"/>
    </i>
    <i r="2">
      <x/>
    </i>
    <i r="2">
      <x v="2"/>
    </i>
    <i r="2">
      <x v="4"/>
    </i>
    <i r="2">
      <x v="3"/>
    </i>
    <i r="2">
      <x v="1"/>
    </i>
    <i r="1">
      <x v="43"/>
    </i>
    <i r="2">
      <x/>
    </i>
    <i r="2">
      <x v="2"/>
    </i>
    <i r="2">
      <x v="4"/>
    </i>
    <i r="2">
      <x v="3"/>
    </i>
    <i r="2">
      <x v="1"/>
    </i>
    <i r="1">
      <x v="47"/>
    </i>
    <i r="2">
      <x/>
    </i>
    <i r="2">
      <x v="2"/>
    </i>
    <i r="2">
      <x v="4"/>
    </i>
    <i r="2">
      <x v="3"/>
    </i>
    <i r="2">
      <x v="1"/>
    </i>
    <i r="1">
      <x v="59"/>
    </i>
    <i r="2">
      <x/>
    </i>
    <i r="2">
      <x v="2"/>
    </i>
    <i r="2">
      <x v="4"/>
    </i>
    <i r="2">
      <x v="3"/>
    </i>
    <i r="2">
      <x v="1"/>
    </i>
    <i>
      <x v="1"/>
    </i>
    <i r="1">
      <x v="58"/>
    </i>
    <i r="2">
      <x/>
    </i>
    <i r="2">
      <x v="2"/>
    </i>
    <i r="2">
      <x v="4"/>
    </i>
    <i r="2">
      <x v="3"/>
    </i>
    <i r="2">
      <x v="1"/>
    </i>
    <i r="1">
      <x v="96"/>
    </i>
    <i r="2">
      <x/>
    </i>
    <i r="2">
      <x v="2"/>
    </i>
    <i r="2">
      <x v="4"/>
    </i>
    <i r="2">
      <x v="3"/>
    </i>
    <i r="2">
      <x v="1"/>
    </i>
    <i r="1">
      <x v="109"/>
    </i>
    <i r="2">
      <x/>
    </i>
    <i r="2">
      <x v="2"/>
    </i>
    <i r="2">
      <x v="4"/>
    </i>
    <i r="2">
      <x v="3"/>
    </i>
    <i r="2">
      <x v="1"/>
    </i>
    <i r="1">
      <x v="169"/>
    </i>
    <i r="2">
      <x/>
    </i>
    <i r="2">
      <x v="2"/>
    </i>
    <i r="2">
      <x v="4"/>
    </i>
    <i r="2">
      <x v="3"/>
    </i>
    <i r="2">
      <x v="1"/>
    </i>
    <i>
      <x v="2"/>
    </i>
    <i r="1">
      <x v="164"/>
    </i>
    <i r="2">
      <x/>
    </i>
    <i r="2">
      <x v="2"/>
    </i>
    <i r="2">
      <x v="4"/>
    </i>
    <i r="2">
      <x v="3"/>
    </i>
    <i r="2">
      <x v="1"/>
    </i>
    <i r="1">
      <x v="165"/>
    </i>
    <i r="2">
      <x/>
    </i>
    <i r="2">
      <x v="2"/>
    </i>
    <i r="2">
      <x v="4"/>
    </i>
    <i r="2">
      <x v="3"/>
    </i>
    <i r="2">
      <x v="1"/>
    </i>
    <i r="1">
      <x v="172"/>
    </i>
    <i r="2">
      <x/>
    </i>
    <i r="2">
      <x v="2"/>
    </i>
    <i r="2">
      <x v="4"/>
    </i>
    <i r="2">
      <x v="3"/>
    </i>
    <i r="2">
      <x v="1"/>
    </i>
    <i>
      <x v="3"/>
    </i>
    <i r="1">
      <x v="44"/>
    </i>
    <i r="2">
      <x/>
    </i>
    <i r="2">
      <x v="2"/>
    </i>
    <i r="2">
      <x v="4"/>
    </i>
    <i r="2">
      <x v="3"/>
    </i>
    <i r="2">
      <x v="1"/>
    </i>
    <i r="1">
      <x v="57"/>
    </i>
    <i r="2">
      <x/>
    </i>
    <i r="2">
      <x v="2"/>
    </i>
    <i r="2">
      <x v="4"/>
    </i>
    <i r="2">
      <x v="3"/>
    </i>
    <i r="2">
      <x v="1"/>
    </i>
    <i r="1">
      <x v="97"/>
    </i>
    <i r="2">
      <x/>
    </i>
    <i r="2">
      <x v="2"/>
    </i>
    <i r="2">
      <x v="4"/>
    </i>
    <i r="2">
      <x v="3"/>
    </i>
    <i r="2">
      <x v="1"/>
    </i>
    <i r="1">
      <x v="98"/>
    </i>
    <i r="2">
      <x/>
    </i>
    <i r="2">
      <x v="2"/>
    </i>
    <i r="2">
      <x v="4"/>
    </i>
    <i r="2">
      <x v="3"/>
    </i>
    <i r="2">
      <x v="1"/>
    </i>
    <i r="1">
      <x v="99"/>
    </i>
    <i r="2">
      <x/>
    </i>
    <i r="2">
      <x v="2"/>
    </i>
    <i r="2">
      <x v="4"/>
    </i>
    <i r="2">
      <x v="3"/>
    </i>
    <i r="2">
      <x v="1"/>
    </i>
    <i r="1">
      <x v="100"/>
    </i>
    <i r="2">
      <x/>
    </i>
    <i r="2">
      <x v="2"/>
    </i>
    <i r="2">
      <x v="4"/>
    </i>
    <i r="2">
      <x v="3"/>
    </i>
    <i r="2">
      <x v="1"/>
    </i>
    <i r="1">
      <x v="102"/>
    </i>
    <i r="2">
      <x/>
    </i>
    <i r="2">
      <x v="2"/>
    </i>
    <i r="2">
      <x v="4"/>
    </i>
    <i r="2">
      <x v="3"/>
    </i>
    <i r="2">
      <x v="1"/>
    </i>
    <i r="1">
      <x v="103"/>
    </i>
    <i r="2">
      <x/>
    </i>
    <i r="2">
      <x v="2"/>
    </i>
    <i r="2">
      <x v="4"/>
    </i>
    <i r="2">
      <x v="3"/>
    </i>
    <i r="2">
      <x v="1"/>
    </i>
    <i r="1">
      <x v="108"/>
    </i>
    <i r="2">
      <x/>
    </i>
    <i r="2">
      <x v="2"/>
    </i>
    <i r="2">
      <x v="4"/>
    </i>
    <i r="2">
      <x v="3"/>
    </i>
    <i r="2">
      <x v="1"/>
    </i>
    <i r="1">
      <x v="152"/>
    </i>
    <i r="2">
      <x/>
    </i>
    <i r="2">
      <x v="2"/>
    </i>
    <i r="2">
      <x v="4"/>
    </i>
    <i r="2">
      <x v="3"/>
    </i>
    <i r="2">
      <x v="1"/>
    </i>
    <i>
      <x v="4"/>
    </i>
    <i r="1">
      <x v="31"/>
    </i>
    <i r="2">
      <x/>
    </i>
    <i r="2">
      <x v="2"/>
    </i>
    <i r="2">
      <x v="4"/>
    </i>
    <i r="2">
      <x v="3"/>
    </i>
    <i r="2">
      <x v="1"/>
    </i>
    <i r="1">
      <x v="33"/>
    </i>
    <i r="2">
      <x/>
    </i>
    <i r="2">
      <x v="2"/>
    </i>
    <i r="2">
      <x v="4"/>
    </i>
    <i r="2">
      <x v="3"/>
    </i>
    <i r="2">
      <x v="1"/>
    </i>
    <i r="1">
      <x v="52"/>
    </i>
    <i r="2">
      <x/>
    </i>
    <i r="2">
      <x v="2"/>
    </i>
    <i r="2">
      <x v="4"/>
    </i>
    <i r="2">
      <x v="3"/>
    </i>
    <i r="2">
      <x v="1"/>
    </i>
    <i r="1">
      <x v="61"/>
    </i>
    <i r="2">
      <x/>
    </i>
    <i r="2">
      <x v="2"/>
    </i>
    <i r="2">
      <x v="4"/>
    </i>
    <i r="2">
      <x v="3"/>
    </i>
    <i r="2">
      <x v="1"/>
    </i>
    <i r="1">
      <x v="64"/>
    </i>
    <i r="2">
      <x/>
    </i>
    <i r="2">
      <x v="2"/>
    </i>
    <i r="2">
      <x v="4"/>
    </i>
    <i r="2">
      <x v="3"/>
    </i>
    <i r="2">
      <x v="1"/>
    </i>
    <i r="1">
      <x v="65"/>
    </i>
    <i r="2">
      <x/>
    </i>
    <i r="2">
      <x v="2"/>
    </i>
    <i r="2">
      <x v="4"/>
    </i>
    <i r="2">
      <x v="3"/>
    </i>
    <i r="2">
      <x v="1"/>
    </i>
    <i r="1">
      <x v="67"/>
    </i>
    <i r="2">
      <x/>
    </i>
    <i r="2">
      <x v="2"/>
    </i>
    <i r="2">
      <x v="4"/>
    </i>
    <i r="2">
      <x v="3"/>
    </i>
    <i r="2">
      <x v="1"/>
    </i>
    <i r="1">
      <x v="68"/>
    </i>
    <i r="2">
      <x/>
    </i>
    <i r="2">
      <x v="2"/>
    </i>
    <i r="2">
      <x v="4"/>
    </i>
    <i r="2">
      <x v="3"/>
    </i>
    <i r="2">
      <x v="1"/>
    </i>
    <i r="1">
      <x v="69"/>
    </i>
    <i r="2">
      <x/>
    </i>
    <i r="2">
      <x v="2"/>
    </i>
    <i r="2">
      <x v="4"/>
    </i>
    <i r="2">
      <x v="3"/>
    </i>
    <i r="2">
      <x v="1"/>
    </i>
    <i r="1">
      <x v="70"/>
    </i>
    <i r="2">
      <x/>
    </i>
    <i r="2">
      <x v="2"/>
    </i>
    <i r="2">
      <x v="4"/>
    </i>
    <i r="2">
      <x v="3"/>
    </i>
    <i r="2">
      <x v="1"/>
    </i>
    <i r="1">
      <x v="71"/>
    </i>
    <i r="2">
      <x/>
    </i>
    <i r="2">
      <x v="2"/>
    </i>
    <i r="2">
      <x v="4"/>
    </i>
    <i r="2">
      <x v="3"/>
    </i>
    <i r="2">
      <x v="1"/>
    </i>
    <i r="1">
      <x v="72"/>
    </i>
    <i r="2">
      <x/>
    </i>
    <i r="2">
      <x v="2"/>
    </i>
    <i r="2">
      <x v="4"/>
    </i>
    <i r="2">
      <x v="3"/>
    </i>
    <i r="2">
      <x v="1"/>
    </i>
    <i r="1">
      <x v="73"/>
    </i>
    <i r="2">
      <x/>
    </i>
    <i r="2">
      <x v="2"/>
    </i>
    <i r="2">
      <x v="4"/>
    </i>
    <i r="2">
      <x v="3"/>
    </i>
    <i r="2">
      <x v="1"/>
    </i>
    <i r="1">
      <x v="74"/>
    </i>
    <i r="2">
      <x/>
    </i>
    <i r="2">
      <x v="2"/>
    </i>
    <i r="2">
      <x v="4"/>
    </i>
    <i r="2">
      <x v="3"/>
    </i>
    <i r="2">
      <x v="1"/>
    </i>
    <i r="1">
      <x v="75"/>
    </i>
    <i r="2">
      <x/>
    </i>
    <i r="2">
      <x v="2"/>
    </i>
    <i r="2">
      <x v="4"/>
    </i>
    <i r="2">
      <x v="3"/>
    </i>
    <i r="2">
      <x v="1"/>
    </i>
    <i r="1">
      <x v="76"/>
    </i>
    <i r="2">
      <x/>
    </i>
    <i r="2">
      <x v="2"/>
    </i>
    <i r="2">
      <x v="4"/>
    </i>
    <i r="2">
      <x v="3"/>
    </i>
    <i r="2">
      <x v="1"/>
    </i>
    <i r="1">
      <x v="77"/>
    </i>
    <i r="2">
      <x/>
    </i>
    <i r="2">
      <x v="2"/>
    </i>
    <i r="2">
      <x v="4"/>
    </i>
    <i r="2">
      <x v="3"/>
    </i>
    <i r="2">
      <x v="1"/>
    </i>
    <i r="1">
      <x v="78"/>
    </i>
    <i r="2">
      <x/>
    </i>
    <i r="2">
      <x v="2"/>
    </i>
    <i r="2">
      <x v="4"/>
    </i>
    <i r="2">
      <x v="3"/>
    </i>
    <i r="2">
      <x v="1"/>
    </i>
    <i r="1">
      <x v="79"/>
    </i>
    <i r="2">
      <x/>
    </i>
    <i r="2">
      <x v="2"/>
    </i>
    <i r="2">
      <x v="4"/>
    </i>
    <i r="2">
      <x v="3"/>
    </i>
    <i r="2">
      <x v="1"/>
    </i>
    <i r="1">
      <x v="80"/>
    </i>
    <i r="2">
      <x/>
    </i>
    <i r="2">
      <x v="2"/>
    </i>
    <i r="2">
      <x v="4"/>
    </i>
    <i r="2">
      <x v="3"/>
    </i>
    <i r="2">
      <x v="1"/>
    </i>
    <i r="1">
      <x v="81"/>
    </i>
    <i r="2">
      <x/>
    </i>
    <i r="2">
      <x v="2"/>
    </i>
    <i r="2">
      <x v="4"/>
    </i>
    <i r="2">
      <x v="3"/>
    </i>
    <i r="2">
      <x v="1"/>
    </i>
    <i r="1">
      <x v="82"/>
    </i>
    <i r="2">
      <x/>
    </i>
    <i r="2">
      <x v="2"/>
    </i>
    <i r="2">
      <x v="4"/>
    </i>
    <i r="2">
      <x v="3"/>
    </i>
    <i r="2">
      <x v="1"/>
    </i>
    <i r="1">
      <x v="83"/>
    </i>
    <i r="2">
      <x/>
    </i>
    <i r="2">
      <x v="2"/>
    </i>
    <i r="2">
      <x v="4"/>
    </i>
    <i r="2">
      <x v="3"/>
    </i>
    <i r="2">
      <x v="1"/>
    </i>
    <i r="1">
      <x v="84"/>
    </i>
    <i r="2">
      <x/>
    </i>
    <i r="2">
      <x v="2"/>
    </i>
    <i r="2">
      <x v="4"/>
    </i>
    <i r="2">
      <x v="3"/>
    </i>
    <i r="2">
      <x v="1"/>
    </i>
    <i r="1">
      <x v="85"/>
    </i>
    <i r="2">
      <x/>
    </i>
    <i r="2">
      <x v="2"/>
    </i>
    <i r="2">
      <x v="4"/>
    </i>
    <i r="2">
      <x v="3"/>
    </i>
    <i r="2">
      <x v="1"/>
    </i>
    <i r="1">
      <x v="86"/>
    </i>
    <i r="2">
      <x/>
    </i>
    <i r="2">
      <x v="2"/>
    </i>
    <i r="2">
      <x v="4"/>
    </i>
    <i r="2">
      <x v="3"/>
    </i>
    <i r="2">
      <x v="1"/>
    </i>
    <i r="1">
      <x v="87"/>
    </i>
    <i r="2">
      <x/>
    </i>
    <i r="2">
      <x v="2"/>
    </i>
    <i r="2">
      <x v="4"/>
    </i>
    <i r="2">
      <x v="3"/>
    </i>
    <i r="2">
      <x v="1"/>
    </i>
    <i r="1">
      <x v="88"/>
    </i>
    <i r="2">
      <x/>
    </i>
    <i r="2">
      <x v="2"/>
    </i>
    <i r="2">
      <x v="4"/>
    </i>
    <i r="2">
      <x v="3"/>
    </i>
    <i r="2">
      <x v="1"/>
    </i>
    <i r="1">
      <x v="89"/>
    </i>
    <i r="2">
      <x/>
    </i>
    <i r="2">
      <x v="2"/>
    </i>
    <i r="2">
      <x v="4"/>
    </i>
    <i r="2">
      <x v="3"/>
    </i>
    <i r="2">
      <x v="1"/>
    </i>
    <i r="1">
      <x v="90"/>
    </i>
    <i r="2">
      <x/>
    </i>
    <i r="2">
      <x v="2"/>
    </i>
    <i r="2">
      <x v="4"/>
    </i>
    <i r="2">
      <x v="3"/>
    </i>
    <i r="2">
      <x v="1"/>
    </i>
    <i r="1">
      <x v="91"/>
    </i>
    <i r="2">
      <x/>
    </i>
    <i r="2">
      <x v="2"/>
    </i>
    <i r="2">
      <x v="4"/>
    </i>
    <i r="2">
      <x v="3"/>
    </i>
    <i r="2">
      <x v="1"/>
    </i>
    <i r="1">
      <x v="94"/>
    </i>
    <i r="2">
      <x/>
    </i>
    <i r="2">
      <x v="2"/>
    </i>
    <i r="2">
      <x v="4"/>
    </i>
    <i r="2">
      <x v="3"/>
    </i>
    <i r="2">
      <x v="1"/>
    </i>
    <i r="1">
      <x v="95"/>
    </i>
    <i r="2">
      <x/>
    </i>
    <i r="2">
      <x v="2"/>
    </i>
    <i r="2">
      <x v="4"/>
    </i>
    <i r="2">
      <x v="3"/>
    </i>
    <i r="2">
      <x v="1"/>
    </i>
    <i r="1">
      <x v="110"/>
    </i>
    <i r="2">
      <x/>
    </i>
    <i r="2">
      <x v="2"/>
    </i>
    <i r="2">
      <x v="4"/>
    </i>
    <i r="2">
      <x v="3"/>
    </i>
    <i r="2">
      <x v="1"/>
    </i>
    <i r="1">
      <x v="112"/>
    </i>
    <i r="2">
      <x/>
    </i>
    <i r="2">
      <x v="2"/>
    </i>
    <i r="2">
      <x v="4"/>
    </i>
    <i r="2">
      <x v="3"/>
    </i>
    <i r="2">
      <x v="1"/>
    </i>
    <i r="1">
      <x v="148"/>
    </i>
    <i r="2">
      <x/>
    </i>
    <i r="2">
      <x v="2"/>
    </i>
    <i r="2">
      <x v="4"/>
    </i>
    <i r="2">
      <x v="3"/>
    </i>
    <i r="2">
      <x v="1"/>
    </i>
    <i r="1">
      <x v="153"/>
    </i>
    <i r="2">
      <x/>
    </i>
    <i r="2">
      <x v="2"/>
    </i>
    <i r="2">
      <x v="4"/>
    </i>
    <i r="2">
      <x v="3"/>
    </i>
    <i r="2">
      <x v="1"/>
    </i>
    <i r="1">
      <x v="154"/>
    </i>
    <i r="2">
      <x/>
    </i>
    <i r="2">
      <x v="2"/>
    </i>
    <i r="2">
      <x v="4"/>
    </i>
    <i r="2">
      <x v="3"/>
    </i>
    <i r="2">
      <x v="1"/>
    </i>
    <i r="1">
      <x v="155"/>
    </i>
    <i r="2">
      <x/>
    </i>
    <i r="2">
      <x v="2"/>
    </i>
    <i r="2">
      <x v="4"/>
    </i>
    <i r="2">
      <x v="3"/>
    </i>
    <i r="2">
      <x v="1"/>
    </i>
    <i r="1">
      <x v="157"/>
    </i>
    <i r="2">
      <x/>
    </i>
    <i r="2">
      <x v="2"/>
    </i>
    <i r="2">
      <x v="4"/>
    </i>
    <i r="2">
      <x v="3"/>
    </i>
    <i r="2">
      <x v="1"/>
    </i>
    <i r="1">
      <x v="158"/>
    </i>
    <i r="2">
      <x/>
    </i>
    <i r="2">
      <x v="2"/>
    </i>
    <i r="2">
      <x v="4"/>
    </i>
    <i r="2">
      <x v="3"/>
    </i>
    <i r="2">
      <x v="1"/>
    </i>
    <i r="1">
      <x v="163"/>
    </i>
    <i r="2">
      <x/>
    </i>
    <i r="2">
      <x v="2"/>
    </i>
    <i r="2">
      <x v="4"/>
    </i>
    <i r="2">
      <x v="3"/>
    </i>
    <i r="2">
      <x v="1"/>
    </i>
    <i r="1">
      <x v="174"/>
    </i>
    <i r="2">
      <x/>
    </i>
    <i r="2">
      <x v="2"/>
    </i>
    <i r="2">
      <x v="4"/>
    </i>
    <i r="2">
      <x v="3"/>
    </i>
    <i r="2">
      <x v="1"/>
    </i>
    <i>
      <x v="5"/>
    </i>
    <i r="1">
      <x v="17"/>
    </i>
    <i r="2">
      <x/>
    </i>
    <i r="2">
      <x v="2"/>
    </i>
    <i r="2">
      <x v="4"/>
    </i>
    <i r="2">
      <x v="3"/>
    </i>
    <i r="2">
      <x v="1"/>
    </i>
    <i r="1">
      <x v="18"/>
    </i>
    <i r="2">
      <x/>
    </i>
    <i r="2">
      <x v="2"/>
    </i>
    <i r="2">
      <x v="4"/>
    </i>
    <i r="2">
      <x v="3"/>
    </i>
    <i r="2">
      <x v="1"/>
    </i>
    <i r="1">
      <x v="28"/>
    </i>
    <i r="2">
      <x/>
    </i>
    <i r="2">
      <x v="2"/>
    </i>
    <i r="2">
      <x v="4"/>
    </i>
    <i r="2">
      <x v="3"/>
    </i>
    <i r="2">
      <x v="1"/>
    </i>
    <i r="1">
      <x v="32"/>
    </i>
    <i r="2">
      <x/>
    </i>
    <i r="2">
      <x v="2"/>
    </i>
    <i r="2">
      <x v="4"/>
    </i>
    <i r="2">
      <x v="3"/>
    </i>
    <i r="2">
      <x v="1"/>
    </i>
    <i r="1">
      <x v="45"/>
    </i>
    <i r="2">
      <x/>
    </i>
    <i r="2">
      <x v="2"/>
    </i>
    <i r="2">
      <x v="4"/>
    </i>
    <i r="2">
      <x v="3"/>
    </i>
    <i r="2">
      <x v="1"/>
    </i>
    <i r="1">
      <x v="151"/>
    </i>
    <i r="2">
      <x/>
    </i>
    <i r="2">
      <x v="2"/>
    </i>
    <i r="2">
      <x v="4"/>
    </i>
    <i r="2">
      <x v="3"/>
    </i>
    <i r="2">
      <x v="1"/>
    </i>
    <i>
      <x v="6"/>
    </i>
    <i r="1">
      <x v="19"/>
    </i>
    <i r="2">
      <x/>
    </i>
    <i r="2">
      <x v="2"/>
    </i>
    <i r="2">
      <x v="4"/>
    </i>
    <i r="2">
      <x v="3"/>
    </i>
    <i r="2">
      <x v="1"/>
    </i>
    <i r="1">
      <x v="34"/>
    </i>
    <i r="2">
      <x/>
    </i>
    <i r="2">
      <x v="2"/>
    </i>
    <i r="2">
      <x v="4"/>
    </i>
    <i r="2">
      <x v="3"/>
    </i>
    <i r="2">
      <x v="1"/>
    </i>
    <i r="1">
      <x v="35"/>
    </i>
    <i r="2">
      <x/>
    </i>
    <i r="2">
      <x v="2"/>
    </i>
    <i r="2">
      <x v="4"/>
    </i>
    <i r="2">
      <x v="3"/>
    </i>
    <i r="2">
      <x v="1"/>
    </i>
    <i r="1">
      <x v="36"/>
    </i>
    <i r="2">
      <x/>
    </i>
    <i r="2">
      <x v="2"/>
    </i>
    <i r="2">
      <x v="4"/>
    </i>
    <i r="2">
      <x v="3"/>
    </i>
    <i r="2">
      <x v="1"/>
    </i>
    <i r="1">
      <x v="41"/>
    </i>
    <i r="2">
      <x/>
    </i>
    <i r="2">
      <x v="2"/>
    </i>
    <i r="2">
      <x v="4"/>
    </i>
    <i r="2">
      <x v="3"/>
    </i>
    <i r="2">
      <x v="1"/>
    </i>
    <i r="1">
      <x v="42"/>
    </i>
    <i r="2">
      <x/>
    </i>
    <i r="2">
      <x v="2"/>
    </i>
    <i r="2">
      <x v="4"/>
    </i>
    <i r="2">
      <x v="3"/>
    </i>
    <i r="2">
      <x v="1"/>
    </i>
    <i r="1">
      <x v="55"/>
    </i>
    <i r="2">
      <x/>
    </i>
    <i r="2">
      <x v="2"/>
    </i>
    <i r="2">
      <x v="4"/>
    </i>
    <i r="2">
      <x v="3"/>
    </i>
    <i r="2">
      <x v="1"/>
    </i>
    <i>
      <x v="7"/>
    </i>
    <i r="1">
      <x v="54"/>
    </i>
    <i r="2">
      <x/>
    </i>
    <i r="2">
      <x v="2"/>
    </i>
    <i r="2">
      <x v="4"/>
    </i>
    <i r="2">
      <x v="3"/>
    </i>
    <i r="2">
      <x v="1"/>
    </i>
    <i r="1">
      <x v="63"/>
    </i>
    <i r="2">
      <x/>
    </i>
    <i r="2">
      <x v="2"/>
    </i>
    <i r="2">
      <x v="4"/>
    </i>
    <i r="2">
      <x v="3"/>
    </i>
    <i r="2">
      <x v="1"/>
    </i>
    <i r="1">
      <x v="66"/>
    </i>
    <i r="2">
      <x/>
    </i>
    <i r="2">
      <x v="2"/>
    </i>
    <i r="2">
      <x v="4"/>
    </i>
    <i r="2">
      <x v="3"/>
    </i>
    <i r="2">
      <x v="1"/>
    </i>
    <i r="1">
      <x v="92"/>
    </i>
    <i r="2">
      <x/>
    </i>
    <i r="2">
      <x v="2"/>
    </i>
    <i r="2">
      <x v="4"/>
    </i>
    <i r="2">
      <x v="3"/>
    </i>
    <i r="2">
      <x v="1"/>
    </i>
    <i r="1">
      <x v="93"/>
    </i>
    <i r="2">
      <x/>
    </i>
    <i r="2">
      <x v="2"/>
    </i>
    <i r="2">
      <x v="4"/>
    </i>
    <i r="2">
      <x v="3"/>
    </i>
    <i r="2">
      <x v="1"/>
    </i>
    <i r="1">
      <x v="116"/>
    </i>
    <i r="2">
      <x/>
    </i>
    <i r="2">
      <x v="2"/>
    </i>
    <i r="2">
      <x v="4"/>
    </i>
    <i r="2">
      <x v="3"/>
    </i>
    <i r="2">
      <x v="1"/>
    </i>
    <i r="1">
      <x v="117"/>
    </i>
    <i r="2">
      <x/>
    </i>
    <i r="2">
      <x v="2"/>
    </i>
    <i r="2">
      <x v="4"/>
    </i>
    <i r="2">
      <x v="3"/>
    </i>
    <i r="2">
      <x v="1"/>
    </i>
    <i r="1">
      <x v="118"/>
    </i>
    <i r="2">
      <x/>
    </i>
    <i r="2">
      <x v="2"/>
    </i>
    <i r="2">
      <x v="4"/>
    </i>
    <i r="2">
      <x v="3"/>
    </i>
    <i r="2">
      <x v="1"/>
    </i>
    <i r="1">
      <x v="119"/>
    </i>
    <i r="2">
      <x/>
    </i>
    <i r="2">
      <x v="2"/>
    </i>
    <i r="2">
      <x v="4"/>
    </i>
    <i r="2">
      <x v="3"/>
    </i>
    <i r="2">
      <x v="1"/>
    </i>
    <i r="1">
      <x v="120"/>
    </i>
    <i r="2">
      <x/>
    </i>
    <i r="2">
      <x v="2"/>
    </i>
    <i r="2">
      <x v="4"/>
    </i>
    <i r="2">
      <x v="3"/>
    </i>
    <i r="2">
      <x v="1"/>
    </i>
    <i r="1">
      <x v="121"/>
    </i>
    <i r="2">
      <x/>
    </i>
    <i r="2">
      <x v="2"/>
    </i>
    <i r="2">
      <x v="4"/>
    </i>
    <i r="2">
      <x v="3"/>
    </i>
    <i r="2">
      <x v="1"/>
    </i>
    <i r="1">
      <x v="122"/>
    </i>
    <i r="2">
      <x/>
    </i>
    <i r="2">
      <x v="2"/>
    </i>
    <i r="2">
      <x v="4"/>
    </i>
    <i r="2">
      <x v="3"/>
    </i>
    <i r="2">
      <x v="1"/>
    </i>
    <i r="1">
      <x v="126"/>
    </i>
    <i r="2">
      <x/>
    </i>
    <i r="2">
      <x v="2"/>
    </i>
    <i r="2">
      <x v="4"/>
    </i>
    <i r="2">
      <x v="3"/>
    </i>
    <i r="2">
      <x v="1"/>
    </i>
    <i r="1">
      <x v="127"/>
    </i>
    <i r="2">
      <x/>
    </i>
    <i r="2">
      <x v="2"/>
    </i>
    <i r="2">
      <x v="4"/>
    </i>
    <i r="2">
      <x v="3"/>
    </i>
    <i r="2">
      <x v="1"/>
    </i>
    <i r="1">
      <x v="128"/>
    </i>
    <i r="2">
      <x/>
    </i>
    <i r="2">
      <x v="2"/>
    </i>
    <i r="2">
      <x v="4"/>
    </i>
    <i r="2">
      <x v="3"/>
    </i>
    <i r="2">
      <x v="1"/>
    </i>
    <i r="1">
      <x v="129"/>
    </i>
    <i r="2">
      <x/>
    </i>
    <i r="2">
      <x v="2"/>
    </i>
    <i r="2">
      <x v="4"/>
    </i>
    <i r="2">
      <x v="3"/>
    </i>
    <i r="2">
      <x v="1"/>
    </i>
    <i r="1">
      <x v="141"/>
    </i>
    <i r="2">
      <x/>
    </i>
    <i r="2">
      <x v="2"/>
    </i>
    <i r="2">
      <x v="4"/>
    </i>
    <i r="2">
      <x v="3"/>
    </i>
    <i r="2">
      <x v="1"/>
    </i>
    <i>
      <x v="8"/>
    </i>
    <i r="1">
      <x v="39"/>
    </i>
    <i r="2">
      <x/>
    </i>
    <i r="2">
      <x v="2"/>
    </i>
    <i r="2">
      <x v="4"/>
    </i>
    <i r="2">
      <x v="3"/>
    </i>
    <i r="2">
      <x v="1"/>
    </i>
    <i r="1">
      <x v="46"/>
    </i>
    <i r="2">
      <x/>
    </i>
    <i r="2">
      <x v="2"/>
    </i>
    <i r="2">
      <x v="4"/>
    </i>
    <i r="2">
      <x v="3"/>
    </i>
    <i r="2">
      <x v="1"/>
    </i>
    <i r="1">
      <x v="56"/>
    </i>
    <i r="2">
      <x/>
    </i>
    <i r="2">
      <x v="2"/>
    </i>
    <i r="2">
      <x v="4"/>
    </i>
    <i r="2">
      <x v="3"/>
    </i>
    <i r="2">
      <x v="1"/>
    </i>
    <i r="1">
      <x v="162"/>
    </i>
    <i r="2">
      <x/>
    </i>
    <i r="2">
      <x v="2"/>
    </i>
    <i r="2">
      <x v="4"/>
    </i>
    <i r="2">
      <x v="3"/>
    </i>
    <i r="2">
      <x v="1"/>
    </i>
    <i>
      <x v="9"/>
    </i>
    <i r="1">
      <x v="3"/>
    </i>
    <i r="2">
      <x/>
    </i>
    <i r="2">
      <x v="2"/>
    </i>
    <i r="2">
      <x v="4"/>
    </i>
    <i r="2">
      <x v="3"/>
    </i>
    <i r="2">
      <x v="1"/>
    </i>
    <i r="1">
      <x v="4"/>
    </i>
    <i r="2">
      <x/>
    </i>
    <i r="2">
      <x v="2"/>
    </i>
    <i r="2">
      <x v="4"/>
    </i>
    <i r="2">
      <x v="3"/>
    </i>
    <i r="2">
      <x v="1"/>
    </i>
    <i r="1">
      <x v="10"/>
    </i>
    <i r="2">
      <x/>
    </i>
    <i r="2">
      <x v="2"/>
    </i>
    <i r="2">
      <x v="4"/>
    </i>
    <i r="2">
      <x v="3"/>
    </i>
    <i r="2">
      <x v="1"/>
    </i>
    <i r="1">
      <x v="11"/>
    </i>
    <i r="2">
      <x/>
    </i>
    <i r="2">
      <x v="2"/>
    </i>
    <i r="2">
      <x v="4"/>
    </i>
    <i r="2">
      <x v="3"/>
    </i>
    <i r="2">
      <x v="1"/>
    </i>
    <i r="1">
      <x v="12"/>
    </i>
    <i r="2">
      <x/>
    </i>
    <i r="2">
      <x v="2"/>
    </i>
    <i r="2">
      <x v="4"/>
    </i>
    <i r="2">
      <x v="3"/>
    </i>
    <i r="2">
      <x v="1"/>
    </i>
    <i r="1">
      <x v="13"/>
    </i>
    <i r="2">
      <x/>
    </i>
    <i r="2">
      <x v="2"/>
    </i>
    <i r="2">
      <x v="4"/>
    </i>
    <i r="2">
      <x v="3"/>
    </i>
    <i r="2">
      <x v="1"/>
    </i>
    <i r="1">
      <x v="14"/>
    </i>
    <i r="2">
      <x/>
    </i>
    <i r="2">
      <x v="2"/>
    </i>
    <i r="2">
      <x v="4"/>
    </i>
    <i r="2">
      <x v="3"/>
    </i>
    <i r="2">
      <x v="1"/>
    </i>
    <i r="1">
      <x v="15"/>
    </i>
    <i r="2">
      <x/>
    </i>
    <i r="2">
      <x v="2"/>
    </i>
    <i r="2">
      <x v="4"/>
    </i>
    <i r="2">
      <x v="3"/>
    </i>
    <i r="2">
      <x v="1"/>
    </i>
    <i r="1">
      <x v="16"/>
    </i>
    <i r="2">
      <x/>
    </i>
    <i r="2">
      <x v="2"/>
    </i>
    <i r="2">
      <x v="4"/>
    </i>
    <i r="2">
      <x v="3"/>
    </i>
    <i r="2">
      <x v="1"/>
    </i>
    <i r="1">
      <x v="21"/>
    </i>
    <i r="2">
      <x/>
    </i>
    <i r="2">
      <x v="2"/>
    </i>
    <i r="2">
      <x v="4"/>
    </i>
    <i r="2">
      <x v="3"/>
    </i>
    <i r="2">
      <x v="1"/>
    </i>
    <i r="1">
      <x v="40"/>
    </i>
    <i r="2">
      <x/>
    </i>
    <i r="2">
      <x v="2"/>
    </i>
    <i r="2">
      <x v="4"/>
    </i>
    <i r="2">
      <x v="3"/>
    </i>
    <i r="2">
      <x v="1"/>
    </i>
    <i r="1">
      <x v="140"/>
    </i>
    <i r="2">
      <x/>
    </i>
    <i r="2">
      <x v="2"/>
    </i>
    <i r="2">
      <x v="4"/>
    </i>
    <i r="2">
      <x v="3"/>
    </i>
    <i r="2">
      <x v="1"/>
    </i>
    <i>
      <x v="10"/>
    </i>
    <i r="1">
      <x v="48"/>
    </i>
    <i r="2">
      <x/>
    </i>
    <i r="2">
      <x v="2"/>
    </i>
    <i r="2">
      <x v="4"/>
    </i>
    <i r="2">
      <x v="3"/>
    </i>
    <i r="2">
      <x v="1"/>
    </i>
    <i r="1">
      <x v="49"/>
    </i>
    <i r="2">
      <x/>
    </i>
    <i r="2">
      <x v="2"/>
    </i>
    <i r="2">
      <x v="4"/>
    </i>
    <i r="2">
      <x v="3"/>
    </i>
    <i r="2">
      <x v="1"/>
    </i>
    <i r="1">
      <x v="60"/>
    </i>
    <i r="2">
      <x/>
    </i>
    <i r="2">
      <x v="2"/>
    </i>
    <i r="2">
      <x v="4"/>
    </i>
    <i r="2">
      <x v="3"/>
    </i>
    <i r="2">
      <x v="1"/>
    </i>
    <i r="1">
      <x v="170"/>
    </i>
    <i r="2">
      <x/>
    </i>
    <i r="2">
      <x v="2"/>
    </i>
    <i r="2">
      <x v="4"/>
    </i>
    <i r="2">
      <x v="3"/>
    </i>
    <i r="2">
      <x v="1"/>
    </i>
    <i>
      <x v="11"/>
    </i>
    <i r="1">
      <x/>
    </i>
    <i r="2">
      <x/>
    </i>
    <i r="2">
      <x v="2"/>
    </i>
    <i r="2">
      <x v="4"/>
    </i>
    <i r="2">
      <x v="3"/>
    </i>
    <i r="2">
      <x v="1"/>
    </i>
    <i r="1">
      <x v="1"/>
    </i>
    <i r="2">
      <x/>
    </i>
    <i r="2">
      <x v="2"/>
    </i>
    <i r="2">
      <x v="4"/>
    </i>
    <i r="2">
      <x v="3"/>
    </i>
    <i r="2">
      <x v="1"/>
    </i>
    <i r="1">
      <x v="2"/>
    </i>
    <i r="2">
      <x/>
    </i>
    <i r="2">
      <x v="2"/>
    </i>
    <i r="2">
      <x v="4"/>
    </i>
    <i r="2">
      <x v="3"/>
    </i>
    <i r="2">
      <x v="1"/>
    </i>
    <i r="1">
      <x v="5"/>
    </i>
    <i r="2">
      <x/>
    </i>
    <i r="2">
      <x v="2"/>
    </i>
    <i r="2">
      <x v="4"/>
    </i>
    <i r="2">
      <x v="3"/>
    </i>
    <i r="2">
      <x v="1"/>
    </i>
    <i r="1">
      <x v="6"/>
    </i>
    <i r="2">
      <x/>
    </i>
    <i r="2">
      <x v="2"/>
    </i>
    <i r="2">
      <x v="4"/>
    </i>
    <i r="2">
      <x v="3"/>
    </i>
    <i r="2">
      <x v="1"/>
    </i>
    <i r="1">
      <x v="7"/>
    </i>
    <i r="2">
      <x/>
    </i>
    <i r="2">
      <x v="2"/>
    </i>
    <i r="2">
      <x v="4"/>
    </i>
    <i r="2">
      <x v="3"/>
    </i>
    <i r="2">
      <x v="1"/>
    </i>
    <i r="1">
      <x v="8"/>
    </i>
    <i r="2">
      <x/>
    </i>
    <i r="2">
      <x v="2"/>
    </i>
    <i r="2">
      <x v="4"/>
    </i>
    <i r="2">
      <x v="3"/>
    </i>
    <i r="2">
      <x v="1"/>
    </i>
    <i r="1">
      <x v="9"/>
    </i>
    <i r="2">
      <x/>
    </i>
    <i r="2">
      <x v="2"/>
    </i>
    <i r="2">
      <x v="4"/>
    </i>
    <i r="2">
      <x v="3"/>
    </i>
    <i r="2">
      <x v="1"/>
    </i>
    <i r="1">
      <x v="25"/>
    </i>
    <i r="2">
      <x/>
    </i>
    <i r="2">
      <x v="2"/>
    </i>
    <i r="2">
      <x v="4"/>
    </i>
    <i r="2">
      <x v="3"/>
    </i>
    <i r="2">
      <x v="1"/>
    </i>
    <i r="1">
      <x v="29"/>
    </i>
    <i r="2">
      <x/>
    </i>
    <i r="2">
      <x v="2"/>
    </i>
    <i r="2">
      <x v="4"/>
    </i>
    <i r="2">
      <x v="3"/>
    </i>
    <i r="2">
      <x v="1"/>
    </i>
    <i r="1">
      <x v="30"/>
    </i>
    <i r="2">
      <x/>
    </i>
    <i r="2">
      <x v="2"/>
    </i>
    <i r="2">
      <x v="4"/>
    </i>
    <i r="2">
      <x v="3"/>
    </i>
    <i r="2">
      <x v="1"/>
    </i>
    <i r="1">
      <x v="101"/>
    </i>
    <i r="2">
      <x/>
    </i>
    <i r="2">
      <x v="2"/>
    </i>
    <i r="2">
      <x v="4"/>
    </i>
    <i r="2">
      <x v="3"/>
    </i>
    <i r="2">
      <x v="1"/>
    </i>
    <i r="1">
      <x v="132"/>
    </i>
    <i r="2">
      <x/>
    </i>
    <i r="2">
      <x v="2"/>
    </i>
    <i r="2">
      <x v="4"/>
    </i>
    <i r="2">
      <x v="3"/>
    </i>
    <i r="2">
      <x v="1"/>
    </i>
    <i r="1">
      <x v="133"/>
    </i>
    <i r="2">
      <x/>
    </i>
    <i r="2">
      <x v="2"/>
    </i>
    <i r="2">
      <x v="4"/>
    </i>
    <i r="2">
      <x v="3"/>
    </i>
    <i r="2">
      <x v="1"/>
    </i>
    <i r="1">
      <x v="134"/>
    </i>
    <i r="2">
      <x/>
    </i>
    <i r="2">
      <x v="2"/>
    </i>
    <i r="2">
      <x v="4"/>
    </i>
    <i r="2">
      <x v="3"/>
    </i>
    <i r="2">
      <x v="1"/>
    </i>
    <i r="1">
      <x v="136"/>
    </i>
    <i r="2">
      <x/>
    </i>
    <i r="2">
      <x v="2"/>
    </i>
    <i r="2">
      <x v="4"/>
    </i>
    <i r="2">
      <x v="3"/>
    </i>
    <i r="2">
      <x v="1"/>
    </i>
    <i r="1">
      <x v="137"/>
    </i>
    <i r="2">
      <x/>
    </i>
    <i r="2">
      <x v="2"/>
    </i>
    <i r="2">
      <x v="4"/>
    </i>
    <i r="2">
      <x v="3"/>
    </i>
    <i r="2">
      <x v="1"/>
    </i>
    <i r="1">
      <x v="138"/>
    </i>
    <i r="2">
      <x/>
    </i>
    <i r="2">
      <x v="2"/>
    </i>
    <i r="2">
      <x v="4"/>
    </i>
    <i r="2">
      <x v="3"/>
    </i>
    <i r="2">
      <x v="1"/>
    </i>
    <i r="1">
      <x v="139"/>
    </i>
    <i r="2">
      <x/>
    </i>
    <i r="2">
      <x v="2"/>
    </i>
    <i r="2">
      <x v="4"/>
    </i>
    <i r="2">
      <x v="3"/>
    </i>
    <i r="2">
      <x v="1"/>
    </i>
    <i r="1">
      <x v="142"/>
    </i>
    <i r="2">
      <x/>
    </i>
    <i r="2">
      <x v="2"/>
    </i>
    <i r="2">
      <x v="4"/>
    </i>
    <i r="2">
      <x v="3"/>
    </i>
    <i r="2">
      <x v="1"/>
    </i>
    <i r="1">
      <x v="144"/>
    </i>
    <i r="2">
      <x/>
    </i>
    <i r="2">
      <x v="2"/>
    </i>
    <i r="2">
      <x v="4"/>
    </i>
    <i r="2">
      <x v="3"/>
    </i>
    <i r="2">
      <x v="1"/>
    </i>
    <i r="1">
      <x v="145"/>
    </i>
    <i r="2">
      <x/>
    </i>
    <i r="2">
      <x v="2"/>
    </i>
    <i r="2">
      <x v="4"/>
    </i>
    <i r="2">
      <x v="3"/>
    </i>
    <i r="2">
      <x v="1"/>
    </i>
    <i r="1">
      <x v="146"/>
    </i>
    <i r="2">
      <x/>
    </i>
    <i r="2">
      <x v="2"/>
    </i>
    <i r="2">
      <x v="4"/>
    </i>
    <i r="2">
      <x v="3"/>
    </i>
    <i r="2">
      <x v="1"/>
    </i>
    <i r="1">
      <x v="147"/>
    </i>
    <i r="2">
      <x/>
    </i>
    <i r="2">
      <x v="2"/>
    </i>
    <i r="2">
      <x v="4"/>
    </i>
    <i r="2">
      <x v="3"/>
    </i>
    <i r="2">
      <x v="1"/>
    </i>
    <i r="1">
      <x v="161"/>
    </i>
    <i r="2">
      <x/>
    </i>
    <i r="2">
      <x v="2"/>
    </i>
    <i r="2">
      <x v="4"/>
    </i>
    <i r="2">
      <x v="3"/>
    </i>
    <i r="2">
      <x v="1"/>
    </i>
    <i r="1">
      <x v="167"/>
    </i>
    <i r="2">
      <x/>
    </i>
    <i r="2">
      <x v="2"/>
    </i>
    <i r="2">
      <x v="4"/>
    </i>
    <i r="2">
      <x v="3"/>
    </i>
    <i r="2">
      <x v="1"/>
    </i>
    <i r="1">
      <x v="173"/>
    </i>
    <i r="2">
      <x/>
    </i>
    <i r="2">
      <x v="2"/>
    </i>
    <i r="2">
      <x v="4"/>
    </i>
    <i r="2">
      <x v="3"/>
    </i>
    <i r="2">
      <x v="1"/>
    </i>
    <i>
      <x v="12"/>
    </i>
    <i r="1">
      <x v="50"/>
    </i>
    <i r="2">
      <x/>
    </i>
    <i r="2">
      <x v="2"/>
    </i>
    <i r="2">
      <x v="4"/>
    </i>
    <i r="2">
      <x v="3"/>
    </i>
    <i r="2">
      <x v="1"/>
    </i>
    <i r="1">
      <x v="62"/>
    </i>
    <i r="2">
      <x/>
    </i>
    <i r="2">
      <x v="2"/>
    </i>
    <i r="2">
      <x v="4"/>
    </i>
    <i r="2">
      <x v="3"/>
    </i>
    <i r="2">
      <x v="1"/>
    </i>
    <i r="1">
      <x v="105"/>
    </i>
    <i r="2">
      <x/>
    </i>
    <i r="2">
      <x v="2"/>
    </i>
    <i r="2">
      <x v="4"/>
    </i>
    <i r="2">
      <x v="3"/>
    </i>
    <i r="2">
      <x v="1"/>
    </i>
    <i r="1">
      <x v="106"/>
    </i>
    <i r="2">
      <x/>
    </i>
    <i r="2">
      <x v="2"/>
    </i>
    <i r="2">
      <x v="4"/>
    </i>
    <i r="2">
      <x v="3"/>
    </i>
    <i r="2">
      <x v="1"/>
    </i>
    <i r="1">
      <x v="111"/>
    </i>
    <i r="2">
      <x/>
    </i>
    <i r="2">
      <x v="2"/>
    </i>
    <i r="2">
      <x v="4"/>
    </i>
    <i r="2">
      <x v="3"/>
    </i>
    <i r="2">
      <x v="1"/>
    </i>
    <i r="1">
      <x v="113"/>
    </i>
    <i r="2">
      <x/>
    </i>
    <i r="2">
      <x v="2"/>
    </i>
    <i r="2">
      <x v="4"/>
    </i>
    <i r="2">
      <x v="3"/>
    </i>
    <i r="2">
      <x v="1"/>
    </i>
    <i>
      <x v="13"/>
    </i>
    <i r="1">
      <x v="22"/>
    </i>
    <i r="2">
      <x/>
    </i>
    <i r="2">
      <x v="2"/>
    </i>
    <i r="2">
      <x v="4"/>
    </i>
    <i r="2">
      <x v="3"/>
    </i>
    <i r="2">
      <x v="1"/>
    </i>
    <i r="1">
      <x v="27"/>
    </i>
    <i r="2">
      <x/>
    </i>
    <i r="2">
      <x v="2"/>
    </i>
    <i r="2">
      <x v="4"/>
    </i>
    <i r="2">
      <x v="3"/>
    </i>
    <i r="2">
      <x v="1"/>
    </i>
    <i r="1">
      <x v="37"/>
    </i>
    <i r="2">
      <x/>
    </i>
    <i r="2">
      <x v="2"/>
    </i>
    <i r="2">
      <x v="4"/>
    </i>
    <i r="2">
      <x v="3"/>
    </i>
    <i r="2">
      <x v="1"/>
    </i>
    <i r="1">
      <x v="53"/>
    </i>
    <i r="2">
      <x/>
    </i>
    <i r="2">
      <x v="2"/>
    </i>
    <i r="2">
      <x v="4"/>
    </i>
    <i r="2">
      <x v="3"/>
    </i>
    <i r="2">
      <x v="1"/>
    </i>
    <i r="1">
      <x v="123"/>
    </i>
    <i r="2">
      <x/>
    </i>
    <i r="2">
      <x v="2"/>
    </i>
    <i r="2">
      <x v="4"/>
    </i>
    <i r="2">
      <x v="3"/>
    </i>
    <i r="2">
      <x v="1"/>
    </i>
    <i r="1">
      <x v="124"/>
    </i>
    <i r="2">
      <x/>
    </i>
    <i r="2">
      <x v="2"/>
    </i>
    <i r="2">
      <x v="4"/>
    </i>
    <i r="2">
      <x v="3"/>
    </i>
    <i r="2">
      <x v="1"/>
    </i>
    <i r="1">
      <x v="125"/>
    </i>
    <i r="2">
      <x/>
    </i>
    <i r="2">
      <x v="2"/>
    </i>
    <i r="2">
      <x v="4"/>
    </i>
    <i r="2">
      <x v="3"/>
    </i>
    <i r="2">
      <x v="1"/>
    </i>
    <i r="1">
      <x v="130"/>
    </i>
    <i r="2">
      <x/>
    </i>
    <i r="2">
      <x v="2"/>
    </i>
    <i r="2">
      <x v="4"/>
    </i>
    <i r="2">
      <x v="3"/>
    </i>
    <i r="2">
      <x v="1"/>
    </i>
    <i r="1">
      <x v="159"/>
    </i>
    <i r="2">
      <x/>
    </i>
    <i r="2">
      <x v="2"/>
    </i>
    <i r="2">
      <x v="4"/>
    </i>
    <i r="2">
      <x v="3"/>
    </i>
    <i r="2">
      <x v="1"/>
    </i>
    <i r="1">
      <x v="160"/>
    </i>
    <i r="2">
      <x/>
    </i>
    <i r="2">
      <x v="2"/>
    </i>
    <i r="2">
      <x v="4"/>
    </i>
    <i r="2">
      <x v="3"/>
    </i>
    <i r="2">
      <x v="1"/>
    </i>
    <i>
      <x v="14"/>
    </i>
    <i r="1">
      <x v="51"/>
    </i>
    <i r="2">
      <x/>
    </i>
    <i r="2">
      <x v="2"/>
    </i>
    <i r="2">
      <x v="4"/>
    </i>
    <i r="2">
      <x v="3"/>
    </i>
    <i r="2">
      <x v="1"/>
    </i>
    <i>
      <x v="15"/>
    </i>
    <i r="1">
      <x v="107"/>
    </i>
    <i r="2">
      <x/>
    </i>
    <i r="2">
      <x v="2"/>
    </i>
    <i r="2">
      <x v="4"/>
    </i>
    <i r="2">
      <x v="3"/>
    </i>
    <i r="2">
      <x v="1"/>
    </i>
    <i r="1">
      <x v="115"/>
    </i>
    <i r="2">
      <x/>
    </i>
    <i r="2">
      <x v="2"/>
    </i>
    <i r="2">
      <x v="4"/>
    </i>
    <i r="2">
      <x v="3"/>
    </i>
    <i r="2">
      <x v="1"/>
    </i>
    <i r="1">
      <x v="135"/>
    </i>
    <i r="2">
      <x/>
    </i>
    <i r="2">
      <x v="2"/>
    </i>
    <i r="2">
      <x v="4"/>
    </i>
    <i r="2">
      <x v="3"/>
    </i>
    <i r="2">
      <x v="1"/>
    </i>
    <i r="1">
      <x v="168"/>
    </i>
    <i r="2">
      <x/>
    </i>
    <i r="2">
      <x v="2"/>
    </i>
    <i r="2">
      <x v="4"/>
    </i>
    <i r="2">
      <x v="3"/>
    </i>
    <i r="2">
      <x v="1"/>
    </i>
    <i r="1">
      <x v="171"/>
    </i>
    <i r="2">
      <x/>
    </i>
    <i r="2">
      <x v="2"/>
    </i>
    <i r="2">
      <x v="4"/>
    </i>
    <i r="2">
      <x v="3"/>
    </i>
    <i r="2">
      <x v="1"/>
    </i>
    <i>
      <x v="16"/>
    </i>
    <i r="1">
      <x v="20"/>
    </i>
    <i r="2">
      <x/>
    </i>
    <i r="2">
      <x v="2"/>
    </i>
    <i r="2">
      <x v="4"/>
    </i>
    <i r="2">
      <x v="3"/>
    </i>
    <i r="2">
      <x v="1"/>
    </i>
    <i r="1">
      <x v="114"/>
    </i>
    <i r="2">
      <x/>
    </i>
    <i r="2">
      <x v="2"/>
    </i>
    <i r="2">
      <x v="4"/>
    </i>
    <i r="2">
      <x v="3"/>
    </i>
    <i r="2">
      <x v="1"/>
    </i>
    <i r="1">
      <x v="149"/>
    </i>
    <i r="2">
      <x/>
    </i>
    <i r="2">
      <x v="2"/>
    </i>
    <i r="2">
      <x v="4"/>
    </i>
    <i r="2">
      <x v="3"/>
    </i>
    <i r="2">
      <x v="1"/>
    </i>
    <i r="1">
      <x v="150"/>
    </i>
    <i r="2">
      <x/>
    </i>
    <i r="2">
      <x v="2"/>
    </i>
    <i r="2">
      <x v="4"/>
    </i>
    <i r="2">
      <x v="3"/>
    </i>
    <i r="2">
      <x v="1"/>
    </i>
  </rowItems>
  <colFields count="1">
    <field x="-2"/>
  </colFields>
  <colItems count="9">
    <i>
      <x/>
    </i>
    <i i="1">
      <x v="1"/>
    </i>
    <i i="2">
      <x v="2"/>
    </i>
    <i i="3">
      <x v="3"/>
    </i>
    <i i="4">
      <x v="4"/>
    </i>
    <i i="5">
      <x v="5"/>
    </i>
    <i i="6">
      <x v="6"/>
    </i>
    <i i="7">
      <x v="7"/>
    </i>
    <i i="8">
      <x v="8"/>
    </i>
  </colItems>
  <dataFields count="9">
    <dataField name="Row Sort" fld="11" baseField="0" baseItem="0"/>
    <dataField name="FY 2019" fld="13" baseField="0" baseItem="0" numFmtId="6"/>
    <dataField name="FY 2020" fld="14" baseField="0" baseItem="0" numFmtId="6"/>
    <dataField name="FY 2021" fld="15" baseField="0" baseItem="0" numFmtId="6"/>
    <dataField name="FY 2022" fld="16" baseField="0" baseItem="0" numFmtId="6"/>
    <dataField name="FY 2023" fld="17" baseField="0" baseItem="0" numFmtId="6"/>
    <dataField name="FY 2024" fld="18" baseField="6" baseItem="23" numFmtId="6"/>
    <dataField name="FY 2025" fld="19" baseField="12" baseItem="4" numFmtId="6"/>
    <dataField name="FY 2026" fld="20" baseField="6" baseItem="23" numFmtId="6"/>
  </dataFields>
  <formats count="12">
    <format dxfId="2080">
      <pivotArea outline="0" collapsedLevelsAreSubtotals="1" fieldPosition="0">
        <references count="1">
          <reference field="4294967294" count="5" selected="0">
            <x v="1"/>
            <x v="2"/>
            <x v="3"/>
            <x v="4"/>
            <x v="5"/>
          </reference>
        </references>
      </pivotArea>
    </format>
    <format dxfId="2079">
      <pivotArea field="0" type="button" dataOnly="0" labelOnly="1" outline="0" axis="axisRow" fieldPosition="0"/>
    </format>
    <format dxfId="2078">
      <pivotArea dataOnly="0" labelOnly="1" outline="0" fieldPosition="0">
        <references count="1">
          <reference field="4294967294" count="6">
            <x v="0"/>
            <x v="1"/>
            <x v="2"/>
            <x v="3"/>
            <x v="4"/>
            <x v="5"/>
          </reference>
        </references>
      </pivotArea>
    </format>
    <format dxfId="2077">
      <pivotArea field="0" type="button" dataOnly="0" labelOnly="1" outline="0" axis="axisRow" fieldPosition="0"/>
    </format>
    <format dxfId="2076">
      <pivotArea collapsedLevelsAreSubtotals="1" fieldPosition="0">
        <references count="1">
          <reference field="0" count="1">
            <x v="0"/>
          </reference>
        </references>
      </pivotArea>
    </format>
    <format dxfId="2075">
      <pivotArea dataOnly="0" labelOnly="1" fieldPosition="0">
        <references count="1">
          <reference field="0" count="1">
            <x v="0"/>
          </reference>
        </references>
      </pivotArea>
    </format>
    <format dxfId="2074">
      <pivotArea dataOnly="0" labelOnly="1" outline="0" fieldPosition="0">
        <references count="1">
          <reference field="4294967294" count="1">
            <x v="6"/>
          </reference>
        </references>
      </pivotArea>
    </format>
    <format dxfId="2073">
      <pivotArea outline="0" collapsedLevelsAreSubtotals="1" fieldPosition="0">
        <references count="1">
          <reference field="4294967294" count="1" selected="0">
            <x v="6"/>
          </reference>
        </references>
      </pivotArea>
    </format>
    <format dxfId="2072">
      <pivotArea outline="0" collapsedLevelsAreSubtotals="1" fieldPosition="0">
        <references count="1">
          <reference field="4294967294" count="1" selected="0">
            <x v="7"/>
          </reference>
        </references>
      </pivotArea>
    </format>
    <format dxfId="2071">
      <pivotArea dataOnly="0" labelOnly="1" outline="0" fieldPosition="0">
        <references count="1">
          <reference field="4294967294" count="1">
            <x v="7"/>
          </reference>
        </references>
      </pivotArea>
    </format>
    <format dxfId="2070">
      <pivotArea dataOnly="0" labelOnly="1" outline="0" fieldPosition="0">
        <references count="1">
          <reference field="4294967294" count="1">
            <x v="8"/>
          </reference>
        </references>
      </pivotArea>
    </format>
    <format dxfId="2069">
      <pivotArea outline="0" collapsedLevelsAreSubtotals="1" fieldPosition="0">
        <references count="1">
          <reference field="4294967294" count="1" selected="0">
            <x v="8"/>
          </reference>
        </references>
      </pivotArea>
    </format>
  </formats>
  <conditionalFormats count="1">
    <conditionalFormat priority="7">
      <pivotAreas count="348">
        <pivotArea type="data" collapsedLevelsAreSubtotals="1" fieldPosition="0">
          <references count="3">
            <reference field="4294967294" count="5" selected="0">
              <x v="1"/>
              <x v="2"/>
              <x v="3"/>
              <x v="4"/>
              <x v="5"/>
            </reference>
            <reference field="0" count="1" selected="0">
              <x v="0"/>
            </reference>
            <reference field="6" count="1">
              <x v="23"/>
            </reference>
          </references>
        </pivotArea>
        <pivotArea type="data" collapsedLevelsAreSubtotals="1" fieldPosition="0">
          <references count="4">
            <reference field="4294967294" count="5" selected="0">
              <x v="1"/>
              <x v="2"/>
              <x v="3"/>
              <x v="4"/>
              <x v="5"/>
            </reference>
            <reference field="0" count="1" selected="0">
              <x v="0"/>
            </reference>
            <reference field="6" count="1" selected="0">
              <x v="2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0"/>
            </reference>
            <reference field="6" count="1">
              <x v="24"/>
            </reference>
          </references>
        </pivotArea>
        <pivotArea type="data" collapsedLevelsAreSubtotals="1" fieldPosition="0">
          <references count="4">
            <reference field="4294967294" count="5" selected="0">
              <x v="1"/>
              <x v="2"/>
              <x v="3"/>
              <x v="4"/>
              <x v="5"/>
            </reference>
            <reference field="0" count="1" selected="0">
              <x v="0"/>
            </reference>
            <reference field="6" count="1" selected="0">
              <x v="24"/>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0"/>
            </reference>
            <reference field="6" count="1">
              <x v="26"/>
            </reference>
          </references>
        </pivotArea>
        <pivotArea type="data" collapsedLevelsAreSubtotals="1" fieldPosition="0">
          <references count="4">
            <reference field="4294967294" count="5" selected="0">
              <x v="1"/>
              <x v="2"/>
              <x v="3"/>
              <x v="4"/>
              <x v="5"/>
            </reference>
            <reference field="0" count="1" selected="0">
              <x v="0"/>
            </reference>
            <reference field="6" count="1" selected="0">
              <x v="26"/>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0"/>
            </reference>
            <reference field="6" count="1">
              <x v="38"/>
            </reference>
          </references>
        </pivotArea>
        <pivotArea type="data" collapsedLevelsAreSubtotals="1" fieldPosition="0">
          <references count="4">
            <reference field="4294967294" count="5" selected="0">
              <x v="1"/>
              <x v="2"/>
              <x v="3"/>
              <x v="4"/>
              <x v="5"/>
            </reference>
            <reference field="0" count="1" selected="0">
              <x v="0"/>
            </reference>
            <reference field="6" count="1" selected="0">
              <x v="38"/>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0"/>
            </reference>
            <reference field="6" count="1">
              <x v="43"/>
            </reference>
          </references>
        </pivotArea>
        <pivotArea type="data" collapsedLevelsAreSubtotals="1" fieldPosition="0">
          <references count="4">
            <reference field="4294967294" count="5" selected="0">
              <x v="1"/>
              <x v="2"/>
              <x v="3"/>
              <x v="4"/>
              <x v="5"/>
            </reference>
            <reference field="0" count="1" selected="0">
              <x v="0"/>
            </reference>
            <reference field="6" count="1" selected="0">
              <x v="4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0"/>
            </reference>
            <reference field="6" count="1">
              <x v="47"/>
            </reference>
          </references>
        </pivotArea>
        <pivotArea type="data" collapsedLevelsAreSubtotals="1" fieldPosition="0">
          <references count="4">
            <reference field="4294967294" count="5" selected="0">
              <x v="1"/>
              <x v="2"/>
              <x v="3"/>
              <x v="4"/>
              <x v="5"/>
            </reference>
            <reference field="0" count="1" selected="0">
              <x v="0"/>
            </reference>
            <reference field="6" count="1" selected="0">
              <x v="47"/>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0"/>
            </reference>
            <reference field="6" count="1">
              <x v="59"/>
            </reference>
          </references>
        </pivotArea>
        <pivotArea type="data" collapsedLevelsAreSubtotals="1" fieldPosition="0">
          <references count="4">
            <reference field="4294967294" count="5" selected="0">
              <x v="1"/>
              <x v="2"/>
              <x v="3"/>
              <x v="4"/>
              <x v="5"/>
            </reference>
            <reference field="0" count="1" selected="0">
              <x v="0"/>
            </reference>
            <reference field="6" count="1" selected="0">
              <x v="59"/>
            </reference>
            <reference field="12" count="6">
              <x v="0"/>
              <x v="1"/>
              <x v="2"/>
              <x v="3"/>
              <x v="4"/>
              <x v="6"/>
            </reference>
          </references>
        </pivotArea>
        <pivotArea type="data" collapsedLevelsAreSubtotals="1" fieldPosition="0">
          <references count="2">
            <reference field="4294967294" count="5" selected="0">
              <x v="1"/>
              <x v="2"/>
              <x v="3"/>
              <x v="4"/>
              <x v="5"/>
            </reference>
            <reference field="0" count="1">
              <x v="1"/>
            </reference>
          </references>
        </pivotArea>
        <pivotArea type="data" collapsedLevelsAreSubtotals="1" fieldPosition="0">
          <references count="3">
            <reference field="4294967294" count="5" selected="0">
              <x v="1"/>
              <x v="2"/>
              <x v="3"/>
              <x v="4"/>
              <x v="5"/>
            </reference>
            <reference field="0" count="1" selected="0">
              <x v="1"/>
            </reference>
            <reference field="6" count="1">
              <x v="58"/>
            </reference>
          </references>
        </pivotArea>
        <pivotArea type="data" collapsedLevelsAreSubtotals="1" fieldPosition="0">
          <references count="4">
            <reference field="4294967294" count="5" selected="0">
              <x v="1"/>
              <x v="2"/>
              <x v="3"/>
              <x v="4"/>
              <x v="5"/>
            </reference>
            <reference field="0" count="1" selected="0">
              <x v="1"/>
            </reference>
            <reference field="6" count="1" selected="0">
              <x v="58"/>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
            </reference>
            <reference field="6" count="1">
              <x v="96"/>
            </reference>
          </references>
        </pivotArea>
        <pivotArea type="data" collapsedLevelsAreSubtotals="1" fieldPosition="0">
          <references count="4">
            <reference field="4294967294" count="5" selected="0">
              <x v="1"/>
              <x v="2"/>
              <x v="3"/>
              <x v="4"/>
              <x v="5"/>
            </reference>
            <reference field="0" count="1" selected="0">
              <x v="1"/>
            </reference>
            <reference field="6" count="1" selected="0">
              <x v="96"/>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
            </reference>
            <reference field="6" count="1">
              <x v="109"/>
            </reference>
          </references>
        </pivotArea>
        <pivotArea type="data" collapsedLevelsAreSubtotals="1" fieldPosition="0">
          <references count="4">
            <reference field="4294967294" count="5" selected="0">
              <x v="1"/>
              <x v="2"/>
              <x v="3"/>
              <x v="4"/>
              <x v="5"/>
            </reference>
            <reference field="0" count="1" selected="0">
              <x v="1"/>
            </reference>
            <reference field="6" count="1" selected="0">
              <x v="109"/>
            </reference>
            <reference field="12" count="6">
              <x v="0"/>
              <x v="1"/>
              <x v="2"/>
              <x v="3"/>
              <x v="4"/>
              <x v="6"/>
            </reference>
          </references>
        </pivotArea>
        <pivotArea type="data" collapsedLevelsAreSubtotals="1" fieldPosition="0">
          <references count="2">
            <reference field="4294967294" count="5" selected="0">
              <x v="1"/>
              <x v="2"/>
              <x v="3"/>
              <x v="4"/>
              <x v="5"/>
            </reference>
            <reference field="0" count="1">
              <x v="2"/>
            </reference>
          </references>
        </pivotArea>
        <pivotArea type="data" collapsedLevelsAreSubtotals="1" fieldPosition="0">
          <references count="3">
            <reference field="4294967294" count="5" selected="0">
              <x v="1"/>
              <x v="2"/>
              <x v="3"/>
              <x v="4"/>
              <x v="5"/>
            </reference>
            <reference field="0" count="1" selected="0">
              <x v="2"/>
            </reference>
            <reference field="6" count="1">
              <x v="164"/>
            </reference>
          </references>
        </pivotArea>
        <pivotArea type="data" collapsedLevelsAreSubtotals="1" fieldPosition="0">
          <references count="4">
            <reference field="4294967294" count="5" selected="0">
              <x v="1"/>
              <x v="2"/>
              <x v="3"/>
              <x v="4"/>
              <x v="5"/>
            </reference>
            <reference field="0" count="1" selected="0">
              <x v="2"/>
            </reference>
            <reference field="6" count="1" selected="0">
              <x v="164"/>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2"/>
            </reference>
            <reference field="6" count="1">
              <x v="165"/>
            </reference>
          </references>
        </pivotArea>
        <pivotArea type="data" collapsedLevelsAreSubtotals="1" fieldPosition="0">
          <references count="4">
            <reference field="4294967294" count="5" selected="0">
              <x v="1"/>
              <x v="2"/>
              <x v="3"/>
              <x v="4"/>
              <x v="5"/>
            </reference>
            <reference field="0" count="1" selected="0">
              <x v="2"/>
            </reference>
            <reference field="6" count="1" selected="0">
              <x v="165"/>
            </reference>
            <reference field="12" count="6">
              <x v="0"/>
              <x v="1"/>
              <x v="2"/>
              <x v="3"/>
              <x v="4"/>
              <x v="6"/>
            </reference>
          </references>
        </pivotArea>
        <pivotArea type="data" collapsedLevelsAreSubtotals="1" fieldPosition="0">
          <references count="2">
            <reference field="4294967294" count="5" selected="0">
              <x v="1"/>
              <x v="2"/>
              <x v="3"/>
              <x v="4"/>
              <x v="5"/>
            </reference>
            <reference field="0" count="1">
              <x v="3"/>
            </reference>
          </references>
        </pivotArea>
        <pivotArea type="data" collapsedLevelsAreSubtotals="1" fieldPosition="0">
          <references count="3">
            <reference field="4294967294" count="5" selected="0">
              <x v="1"/>
              <x v="2"/>
              <x v="3"/>
              <x v="4"/>
              <x v="5"/>
            </reference>
            <reference field="0" count="1" selected="0">
              <x v="3"/>
            </reference>
            <reference field="6" count="1">
              <x v="44"/>
            </reference>
          </references>
        </pivotArea>
        <pivotArea type="data" collapsedLevelsAreSubtotals="1" fieldPosition="0">
          <references count="4">
            <reference field="4294967294" count="5" selected="0">
              <x v="1"/>
              <x v="2"/>
              <x v="3"/>
              <x v="4"/>
              <x v="5"/>
            </reference>
            <reference field="0" count="1" selected="0">
              <x v="3"/>
            </reference>
            <reference field="6" count="1" selected="0">
              <x v="44"/>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3"/>
            </reference>
            <reference field="6" count="1">
              <x v="57"/>
            </reference>
          </references>
        </pivotArea>
        <pivotArea type="data" collapsedLevelsAreSubtotals="1" fieldPosition="0">
          <references count="4">
            <reference field="4294967294" count="5" selected="0">
              <x v="1"/>
              <x v="2"/>
              <x v="3"/>
              <x v="4"/>
              <x v="5"/>
            </reference>
            <reference field="0" count="1" selected="0">
              <x v="3"/>
            </reference>
            <reference field="6" count="1" selected="0">
              <x v="57"/>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3"/>
            </reference>
            <reference field="6" count="1">
              <x v="97"/>
            </reference>
          </references>
        </pivotArea>
        <pivotArea type="data" collapsedLevelsAreSubtotals="1" fieldPosition="0">
          <references count="4">
            <reference field="4294967294" count="5" selected="0">
              <x v="1"/>
              <x v="2"/>
              <x v="3"/>
              <x v="4"/>
              <x v="5"/>
            </reference>
            <reference field="0" count="1" selected="0">
              <x v="3"/>
            </reference>
            <reference field="6" count="1" selected="0">
              <x v="97"/>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3"/>
            </reference>
            <reference field="6" count="1">
              <x v="98"/>
            </reference>
          </references>
        </pivotArea>
        <pivotArea type="data" collapsedLevelsAreSubtotals="1" fieldPosition="0">
          <references count="4">
            <reference field="4294967294" count="5" selected="0">
              <x v="1"/>
              <x v="2"/>
              <x v="3"/>
              <x v="4"/>
              <x v="5"/>
            </reference>
            <reference field="0" count="1" selected="0">
              <x v="3"/>
            </reference>
            <reference field="6" count="1" selected="0">
              <x v="98"/>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3"/>
            </reference>
            <reference field="6" count="1">
              <x v="99"/>
            </reference>
          </references>
        </pivotArea>
        <pivotArea type="data" collapsedLevelsAreSubtotals="1" fieldPosition="0">
          <references count="4">
            <reference field="4294967294" count="5" selected="0">
              <x v="1"/>
              <x v="2"/>
              <x v="3"/>
              <x v="4"/>
              <x v="5"/>
            </reference>
            <reference field="0" count="1" selected="0">
              <x v="3"/>
            </reference>
            <reference field="6" count="1" selected="0">
              <x v="99"/>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3"/>
            </reference>
            <reference field="6" count="1">
              <x v="100"/>
            </reference>
          </references>
        </pivotArea>
        <pivotArea type="data" collapsedLevelsAreSubtotals="1" fieldPosition="0">
          <references count="4">
            <reference field="4294967294" count="5" selected="0">
              <x v="1"/>
              <x v="2"/>
              <x v="3"/>
              <x v="4"/>
              <x v="5"/>
            </reference>
            <reference field="0" count="1" selected="0">
              <x v="3"/>
            </reference>
            <reference field="6" count="1" selected="0">
              <x v="100"/>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3"/>
            </reference>
            <reference field="6" count="1">
              <x v="102"/>
            </reference>
          </references>
        </pivotArea>
        <pivotArea type="data" collapsedLevelsAreSubtotals="1" fieldPosition="0">
          <references count="4">
            <reference field="4294967294" count="5" selected="0">
              <x v="1"/>
              <x v="2"/>
              <x v="3"/>
              <x v="4"/>
              <x v="5"/>
            </reference>
            <reference field="0" count="1" selected="0">
              <x v="3"/>
            </reference>
            <reference field="6" count="1" selected="0">
              <x v="10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3"/>
            </reference>
            <reference field="6" count="1">
              <x v="103"/>
            </reference>
          </references>
        </pivotArea>
        <pivotArea type="data" collapsedLevelsAreSubtotals="1" fieldPosition="0">
          <references count="4">
            <reference field="4294967294" count="5" selected="0">
              <x v="1"/>
              <x v="2"/>
              <x v="3"/>
              <x v="4"/>
              <x v="5"/>
            </reference>
            <reference field="0" count="1" selected="0">
              <x v="3"/>
            </reference>
            <reference field="6" count="1" selected="0">
              <x v="10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3"/>
            </reference>
            <reference field="6" count="1">
              <x v="108"/>
            </reference>
          </references>
        </pivotArea>
        <pivotArea type="data" collapsedLevelsAreSubtotals="1" fieldPosition="0">
          <references count="4">
            <reference field="4294967294" count="5" selected="0">
              <x v="1"/>
              <x v="2"/>
              <x v="3"/>
              <x v="4"/>
              <x v="5"/>
            </reference>
            <reference field="0" count="1" selected="0">
              <x v="3"/>
            </reference>
            <reference field="6" count="1" selected="0">
              <x v="108"/>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3"/>
            </reference>
            <reference field="6" count="1">
              <x v="152"/>
            </reference>
          </references>
        </pivotArea>
        <pivotArea type="data" collapsedLevelsAreSubtotals="1" fieldPosition="0">
          <references count="4">
            <reference field="4294967294" count="5" selected="0">
              <x v="1"/>
              <x v="2"/>
              <x v="3"/>
              <x v="4"/>
              <x v="5"/>
            </reference>
            <reference field="0" count="1" selected="0">
              <x v="3"/>
            </reference>
            <reference field="6" count="1" selected="0">
              <x v="152"/>
            </reference>
            <reference field="12" count="6">
              <x v="0"/>
              <x v="1"/>
              <x v="2"/>
              <x v="3"/>
              <x v="4"/>
              <x v="6"/>
            </reference>
          </references>
        </pivotArea>
        <pivotArea type="data" collapsedLevelsAreSubtotals="1" fieldPosition="0">
          <references count="2">
            <reference field="4294967294" count="5" selected="0">
              <x v="1"/>
              <x v="2"/>
              <x v="3"/>
              <x v="4"/>
              <x v="5"/>
            </reference>
            <reference field="0" count="1">
              <x v="4"/>
            </reference>
          </references>
        </pivotArea>
        <pivotArea type="data" collapsedLevelsAreSubtotals="1" fieldPosition="0">
          <references count="3">
            <reference field="4294967294" count="5" selected="0">
              <x v="1"/>
              <x v="2"/>
              <x v="3"/>
              <x v="4"/>
              <x v="5"/>
            </reference>
            <reference field="0" count="1" selected="0">
              <x v="4"/>
            </reference>
            <reference field="6" count="1">
              <x v="31"/>
            </reference>
          </references>
        </pivotArea>
        <pivotArea type="data" collapsedLevelsAreSubtotals="1" fieldPosition="0">
          <references count="4">
            <reference field="4294967294" count="5" selected="0">
              <x v="1"/>
              <x v="2"/>
              <x v="3"/>
              <x v="4"/>
              <x v="5"/>
            </reference>
            <reference field="0" count="1" selected="0">
              <x v="4"/>
            </reference>
            <reference field="6" count="1" selected="0">
              <x v="31"/>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33"/>
            </reference>
          </references>
        </pivotArea>
        <pivotArea type="data" collapsedLevelsAreSubtotals="1" fieldPosition="0">
          <references count="4">
            <reference field="4294967294" count="5" selected="0">
              <x v="1"/>
              <x v="2"/>
              <x v="3"/>
              <x v="4"/>
              <x v="5"/>
            </reference>
            <reference field="0" count="1" selected="0">
              <x v="4"/>
            </reference>
            <reference field="6" count="1" selected="0">
              <x v="3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52"/>
            </reference>
          </references>
        </pivotArea>
        <pivotArea type="data" collapsedLevelsAreSubtotals="1" fieldPosition="0">
          <references count="4">
            <reference field="4294967294" count="5" selected="0">
              <x v="1"/>
              <x v="2"/>
              <x v="3"/>
              <x v="4"/>
              <x v="5"/>
            </reference>
            <reference field="0" count="1" selected="0">
              <x v="4"/>
            </reference>
            <reference field="6" count="1" selected="0">
              <x v="5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61"/>
            </reference>
          </references>
        </pivotArea>
        <pivotArea type="data" collapsedLevelsAreSubtotals="1" fieldPosition="0">
          <references count="4">
            <reference field="4294967294" count="5" selected="0">
              <x v="1"/>
              <x v="2"/>
              <x v="3"/>
              <x v="4"/>
              <x v="5"/>
            </reference>
            <reference field="0" count="1" selected="0">
              <x v="4"/>
            </reference>
            <reference field="6" count="1" selected="0">
              <x v="61"/>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64"/>
            </reference>
          </references>
        </pivotArea>
        <pivotArea type="data" collapsedLevelsAreSubtotals="1" fieldPosition="0">
          <references count="4">
            <reference field="4294967294" count="5" selected="0">
              <x v="1"/>
              <x v="2"/>
              <x v="3"/>
              <x v="4"/>
              <x v="5"/>
            </reference>
            <reference field="0" count="1" selected="0">
              <x v="4"/>
            </reference>
            <reference field="6" count="1" selected="0">
              <x v="64"/>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65"/>
            </reference>
          </references>
        </pivotArea>
        <pivotArea type="data" collapsedLevelsAreSubtotals="1" fieldPosition="0">
          <references count="4">
            <reference field="4294967294" count="5" selected="0">
              <x v="1"/>
              <x v="2"/>
              <x v="3"/>
              <x v="4"/>
              <x v="5"/>
            </reference>
            <reference field="0" count="1" selected="0">
              <x v="4"/>
            </reference>
            <reference field="6" count="1" selected="0">
              <x v="65"/>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67"/>
            </reference>
          </references>
        </pivotArea>
        <pivotArea type="data" collapsedLevelsAreSubtotals="1" fieldPosition="0">
          <references count="4">
            <reference field="4294967294" count="5" selected="0">
              <x v="1"/>
              <x v="2"/>
              <x v="3"/>
              <x v="4"/>
              <x v="5"/>
            </reference>
            <reference field="0" count="1" selected="0">
              <x v="4"/>
            </reference>
            <reference field="6" count="1" selected="0">
              <x v="67"/>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68"/>
            </reference>
          </references>
        </pivotArea>
        <pivotArea type="data" collapsedLevelsAreSubtotals="1" fieldPosition="0">
          <references count="4">
            <reference field="4294967294" count="5" selected="0">
              <x v="1"/>
              <x v="2"/>
              <x v="3"/>
              <x v="4"/>
              <x v="5"/>
            </reference>
            <reference field="0" count="1" selected="0">
              <x v="4"/>
            </reference>
            <reference field="6" count="1" selected="0">
              <x v="68"/>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69"/>
            </reference>
          </references>
        </pivotArea>
        <pivotArea type="data" collapsedLevelsAreSubtotals="1" fieldPosition="0">
          <references count="4">
            <reference field="4294967294" count="5" selected="0">
              <x v="1"/>
              <x v="2"/>
              <x v="3"/>
              <x v="4"/>
              <x v="5"/>
            </reference>
            <reference field="0" count="1" selected="0">
              <x v="4"/>
            </reference>
            <reference field="6" count="1" selected="0">
              <x v="69"/>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70"/>
            </reference>
          </references>
        </pivotArea>
        <pivotArea type="data" collapsedLevelsAreSubtotals="1" fieldPosition="0">
          <references count="4">
            <reference field="4294967294" count="5" selected="0">
              <x v="1"/>
              <x v="2"/>
              <x v="3"/>
              <x v="4"/>
              <x v="5"/>
            </reference>
            <reference field="0" count="1" selected="0">
              <x v="4"/>
            </reference>
            <reference field="6" count="1" selected="0">
              <x v="70"/>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71"/>
            </reference>
          </references>
        </pivotArea>
        <pivotArea type="data" collapsedLevelsAreSubtotals="1" fieldPosition="0">
          <references count="4">
            <reference field="4294967294" count="5" selected="0">
              <x v="1"/>
              <x v="2"/>
              <x v="3"/>
              <x v="4"/>
              <x v="5"/>
            </reference>
            <reference field="0" count="1" selected="0">
              <x v="4"/>
            </reference>
            <reference field="6" count="1" selected="0">
              <x v="71"/>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72"/>
            </reference>
          </references>
        </pivotArea>
        <pivotArea type="data" collapsedLevelsAreSubtotals="1" fieldPosition="0">
          <references count="4">
            <reference field="4294967294" count="5" selected="0">
              <x v="1"/>
              <x v="2"/>
              <x v="3"/>
              <x v="4"/>
              <x v="5"/>
            </reference>
            <reference field="0" count="1" selected="0">
              <x v="4"/>
            </reference>
            <reference field="6" count="1" selected="0">
              <x v="7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73"/>
            </reference>
          </references>
        </pivotArea>
        <pivotArea type="data" collapsedLevelsAreSubtotals="1" fieldPosition="0">
          <references count="4">
            <reference field="4294967294" count="5" selected="0">
              <x v="1"/>
              <x v="2"/>
              <x v="3"/>
              <x v="4"/>
              <x v="5"/>
            </reference>
            <reference field="0" count="1" selected="0">
              <x v="4"/>
            </reference>
            <reference field="6" count="1" selected="0">
              <x v="7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74"/>
            </reference>
          </references>
        </pivotArea>
        <pivotArea type="data" collapsedLevelsAreSubtotals="1" fieldPosition="0">
          <references count="4">
            <reference field="4294967294" count="5" selected="0">
              <x v="1"/>
              <x v="2"/>
              <x v="3"/>
              <x v="4"/>
              <x v="5"/>
            </reference>
            <reference field="0" count="1" selected="0">
              <x v="4"/>
            </reference>
            <reference field="6" count="1" selected="0">
              <x v="74"/>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75"/>
            </reference>
          </references>
        </pivotArea>
        <pivotArea type="data" collapsedLevelsAreSubtotals="1" fieldPosition="0">
          <references count="4">
            <reference field="4294967294" count="5" selected="0">
              <x v="1"/>
              <x v="2"/>
              <x v="3"/>
              <x v="4"/>
              <x v="5"/>
            </reference>
            <reference field="0" count="1" selected="0">
              <x v="4"/>
            </reference>
            <reference field="6" count="1" selected="0">
              <x v="75"/>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76"/>
            </reference>
          </references>
        </pivotArea>
        <pivotArea type="data" collapsedLevelsAreSubtotals="1" fieldPosition="0">
          <references count="4">
            <reference field="4294967294" count="5" selected="0">
              <x v="1"/>
              <x v="2"/>
              <x v="3"/>
              <x v="4"/>
              <x v="5"/>
            </reference>
            <reference field="0" count="1" selected="0">
              <x v="4"/>
            </reference>
            <reference field="6" count="1" selected="0">
              <x v="76"/>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77"/>
            </reference>
          </references>
        </pivotArea>
        <pivotArea type="data" collapsedLevelsAreSubtotals="1" fieldPosition="0">
          <references count="4">
            <reference field="4294967294" count="5" selected="0">
              <x v="1"/>
              <x v="2"/>
              <x v="3"/>
              <x v="4"/>
              <x v="5"/>
            </reference>
            <reference field="0" count="1" selected="0">
              <x v="4"/>
            </reference>
            <reference field="6" count="1" selected="0">
              <x v="77"/>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78"/>
            </reference>
          </references>
        </pivotArea>
        <pivotArea type="data" collapsedLevelsAreSubtotals="1" fieldPosition="0">
          <references count="4">
            <reference field="4294967294" count="5" selected="0">
              <x v="1"/>
              <x v="2"/>
              <x v="3"/>
              <x v="4"/>
              <x v="5"/>
            </reference>
            <reference field="0" count="1" selected="0">
              <x v="4"/>
            </reference>
            <reference field="6" count="1" selected="0">
              <x v="78"/>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79"/>
            </reference>
          </references>
        </pivotArea>
        <pivotArea type="data" collapsedLevelsAreSubtotals="1" fieldPosition="0">
          <references count="4">
            <reference field="4294967294" count="5" selected="0">
              <x v="1"/>
              <x v="2"/>
              <x v="3"/>
              <x v="4"/>
              <x v="5"/>
            </reference>
            <reference field="0" count="1" selected="0">
              <x v="4"/>
            </reference>
            <reference field="6" count="1" selected="0">
              <x v="79"/>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80"/>
            </reference>
          </references>
        </pivotArea>
        <pivotArea type="data" collapsedLevelsAreSubtotals="1" fieldPosition="0">
          <references count="4">
            <reference field="4294967294" count="5" selected="0">
              <x v="1"/>
              <x v="2"/>
              <x v="3"/>
              <x v="4"/>
              <x v="5"/>
            </reference>
            <reference field="0" count="1" selected="0">
              <x v="4"/>
            </reference>
            <reference field="6" count="1" selected="0">
              <x v="80"/>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81"/>
            </reference>
          </references>
        </pivotArea>
        <pivotArea type="data" collapsedLevelsAreSubtotals="1" fieldPosition="0">
          <references count="4">
            <reference field="4294967294" count="5" selected="0">
              <x v="1"/>
              <x v="2"/>
              <x v="3"/>
              <x v="4"/>
              <x v="5"/>
            </reference>
            <reference field="0" count="1" selected="0">
              <x v="4"/>
            </reference>
            <reference field="6" count="1" selected="0">
              <x v="81"/>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82"/>
            </reference>
          </references>
        </pivotArea>
        <pivotArea type="data" collapsedLevelsAreSubtotals="1" fieldPosition="0">
          <references count="4">
            <reference field="4294967294" count="5" selected="0">
              <x v="1"/>
              <x v="2"/>
              <x v="3"/>
              <x v="4"/>
              <x v="5"/>
            </reference>
            <reference field="0" count="1" selected="0">
              <x v="4"/>
            </reference>
            <reference field="6" count="1" selected="0">
              <x v="8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83"/>
            </reference>
          </references>
        </pivotArea>
        <pivotArea type="data" collapsedLevelsAreSubtotals="1" fieldPosition="0">
          <references count="4">
            <reference field="4294967294" count="5" selected="0">
              <x v="1"/>
              <x v="2"/>
              <x v="3"/>
              <x v="4"/>
              <x v="5"/>
            </reference>
            <reference field="0" count="1" selected="0">
              <x v="4"/>
            </reference>
            <reference field="6" count="1" selected="0">
              <x v="8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84"/>
            </reference>
          </references>
        </pivotArea>
        <pivotArea type="data" collapsedLevelsAreSubtotals="1" fieldPosition="0">
          <references count="4">
            <reference field="4294967294" count="5" selected="0">
              <x v="1"/>
              <x v="2"/>
              <x v="3"/>
              <x v="4"/>
              <x v="5"/>
            </reference>
            <reference field="0" count="1" selected="0">
              <x v="4"/>
            </reference>
            <reference field="6" count="1" selected="0">
              <x v="84"/>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85"/>
            </reference>
          </references>
        </pivotArea>
        <pivotArea type="data" collapsedLevelsAreSubtotals="1" fieldPosition="0">
          <references count="4">
            <reference field="4294967294" count="5" selected="0">
              <x v="1"/>
              <x v="2"/>
              <x v="3"/>
              <x v="4"/>
              <x v="5"/>
            </reference>
            <reference field="0" count="1" selected="0">
              <x v="4"/>
            </reference>
            <reference field="6" count="1" selected="0">
              <x v="85"/>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86"/>
            </reference>
          </references>
        </pivotArea>
        <pivotArea type="data" collapsedLevelsAreSubtotals="1" fieldPosition="0">
          <references count="4">
            <reference field="4294967294" count="5" selected="0">
              <x v="1"/>
              <x v="2"/>
              <x v="3"/>
              <x v="4"/>
              <x v="5"/>
            </reference>
            <reference field="0" count="1" selected="0">
              <x v="4"/>
            </reference>
            <reference field="6" count="1" selected="0">
              <x v="86"/>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87"/>
            </reference>
          </references>
        </pivotArea>
        <pivotArea type="data" collapsedLevelsAreSubtotals="1" fieldPosition="0">
          <references count="4">
            <reference field="4294967294" count="5" selected="0">
              <x v="1"/>
              <x v="2"/>
              <x v="3"/>
              <x v="4"/>
              <x v="5"/>
            </reference>
            <reference field="0" count="1" selected="0">
              <x v="4"/>
            </reference>
            <reference field="6" count="1" selected="0">
              <x v="87"/>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88"/>
            </reference>
          </references>
        </pivotArea>
        <pivotArea type="data" collapsedLevelsAreSubtotals="1" fieldPosition="0">
          <references count="4">
            <reference field="4294967294" count="5" selected="0">
              <x v="1"/>
              <x v="2"/>
              <x v="3"/>
              <x v="4"/>
              <x v="5"/>
            </reference>
            <reference field="0" count="1" selected="0">
              <x v="4"/>
            </reference>
            <reference field="6" count="1" selected="0">
              <x v="88"/>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89"/>
            </reference>
          </references>
        </pivotArea>
        <pivotArea type="data" collapsedLevelsAreSubtotals="1" fieldPosition="0">
          <references count="4">
            <reference field="4294967294" count="5" selected="0">
              <x v="1"/>
              <x v="2"/>
              <x v="3"/>
              <x v="4"/>
              <x v="5"/>
            </reference>
            <reference field="0" count="1" selected="0">
              <x v="4"/>
            </reference>
            <reference field="6" count="1" selected="0">
              <x v="89"/>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90"/>
            </reference>
          </references>
        </pivotArea>
        <pivotArea type="data" collapsedLevelsAreSubtotals="1" fieldPosition="0">
          <references count="4">
            <reference field="4294967294" count="5" selected="0">
              <x v="1"/>
              <x v="2"/>
              <x v="3"/>
              <x v="4"/>
              <x v="5"/>
            </reference>
            <reference field="0" count="1" selected="0">
              <x v="4"/>
            </reference>
            <reference field="6" count="1" selected="0">
              <x v="90"/>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91"/>
            </reference>
          </references>
        </pivotArea>
        <pivotArea type="data" collapsedLevelsAreSubtotals="1" fieldPosition="0">
          <references count="4">
            <reference field="4294967294" count="5" selected="0">
              <x v="1"/>
              <x v="2"/>
              <x v="3"/>
              <x v="4"/>
              <x v="5"/>
            </reference>
            <reference field="0" count="1" selected="0">
              <x v="4"/>
            </reference>
            <reference field="6" count="1" selected="0">
              <x v="91"/>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94"/>
            </reference>
          </references>
        </pivotArea>
        <pivotArea type="data" collapsedLevelsAreSubtotals="1" fieldPosition="0">
          <references count="4">
            <reference field="4294967294" count="5" selected="0">
              <x v="1"/>
              <x v="2"/>
              <x v="3"/>
              <x v="4"/>
              <x v="5"/>
            </reference>
            <reference field="0" count="1" selected="0">
              <x v="4"/>
            </reference>
            <reference field="6" count="1" selected="0">
              <x v="94"/>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95"/>
            </reference>
          </references>
        </pivotArea>
        <pivotArea type="data" collapsedLevelsAreSubtotals="1" fieldPosition="0">
          <references count="4">
            <reference field="4294967294" count="5" selected="0">
              <x v="1"/>
              <x v="2"/>
              <x v="3"/>
              <x v="4"/>
              <x v="5"/>
            </reference>
            <reference field="0" count="1" selected="0">
              <x v="4"/>
            </reference>
            <reference field="6" count="1" selected="0">
              <x v="95"/>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104"/>
            </reference>
          </references>
        </pivotArea>
        <pivotArea type="data" collapsedLevelsAreSubtotals="1" fieldPosition="0">
          <references count="4">
            <reference field="4294967294" count="5" selected="0">
              <x v="1"/>
              <x v="2"/>
              <x v="3"/>
              <x v="4"/>
              <x v="5"/>
            </reference>
            <reference field="0" count="1" selected="0">
              <x v="4"/>
            </reference>
            <reference field="6" count="1" selected="0">
              <x v="104"/>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110"/>
            </reference>
          </references>
        </pivotArea>
        <pivotArea type="data" collapsedLevelsAreSubtotals="1" fieldPosition="0">
          <references count="4">
            <reference field="4294967294" count="5" selected="0">
              <x v="1"/>
              <x v="2"/>
              <x v="3"/>
              <x v="4"/>
              <x v="5"/>
            </reference>
            <reference field="0" count="1" selected="0">
              <x v="4"/>
            </reference>
            <reference field="6" count="1" selected="0">
              <x v="110"/>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112"/>
            </reference>
          </references>
        </pivotArea>
        <pivotArea type="data" collapsedLevelsAreSubtotals="1" fieldPosition="0">
          <references count="4">
            <reference field="4294967294" count="5" selected="0">
              <x v="1"/>
              <x v="2"/>
              <x v="3"/>
              <x v="4"/>
              <x v="5"/>
            </reference>
            <reference field="0" count="1" selected="0">
              <x v="4"/>
            </reference>
            <reference field="6" count="1" selected="0">
              <x v="11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148"/>
            </reference>
          </references>
        </pivotArea>
        <pivotArea type="data" collapsedLevelsAreSubtotals="1" fieldPosition="0">
          <references count="4">
            <reference field="4294967294" count="5" selected="0">
              <x v="1"/>
              <x v="2"/>
              <x v="3"/>
              <x v="4"/>
              <x v="5"/>
            </reference>
            <reference field="0" count="1" selected="0">
              <x v="4"/>
            </reference>
            <reference field="6" count="1" selected="0">
              <x v="148"/>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153"/>
            </reference>
          </references>
        </pivotArea>
        <pivotArea type="data" collapsedLevelsAreSubtotals="1" fieldPosition="0">
          <references count="4">
            <reference field="4294967294" count="5" selected="0">
              <x v="1"/>
              <x v="2"/>
              <x v="3"/>
              <x v="4"/>
              <x v="5"/>
            </reference>
            <reference field="0" count="1" selected="0">
              <x v="4"/>
            </reference>
            <reference field="6" count="1" selected="0">
              <x v="15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154"/>
            </reference>
          </references>
        </pivotArea>
        <pivotArea type="data" collapsedLevelsAreSubtotals="1" fieldPosition="0">
          <references count="4">
            <reference field="4294967294" count="5" selected="0">
              <x v="1"/>
              <x v="2"/>
              <x v="3"/>
              <x v="4"/>
              <x v="5"/>
            </reference>
            <reference field="0" count="1" selected="0">
              <x v="4"/>
            </reference>
            <reference field="6" count="1" selected="0">
              <x v="154"/>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155"/>
            </reference>
          </references>
        </pivotArea>
        <pivotArea type="data" collapsedLevelsAreSubtotals="1" fieldPosition="0">
          <references count="4">
            <reference field="4294967294" count="5" selected="0">
              <x v="1"/>
              <x v="2"/>
              <x v="3"/>
              <x v="4"/>
              <x v="5"/>
            </reference>
            <reference field="0" count="1" selected="0">
              <x v="4"/>
            </reference>
            <reference field="6" count="1" selected="0">
              <x v="155"/>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156"/>
            </reference>
          </references>
        </pivotArea>
        <pivotArea type="data" collapsedLevelsAreSubtotals="1" fieldPosition="0">
          <references count="4">
            <reference field="4294967294" count="5" selected="0">
              <x v="1"/>
              <x v="2"/>
              <x v="3"/>
              <x v="4"/>
              <x v="5"/>
            </reference>
            <reference field="0" count="1" selected="0">
              <x v="4"/>
            </reference>
            <reference field="6" count="1" selected="0">
              <x v="156"/>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157"/>
            </reference>
          </references>
        </pivotArea>
        <pivotArea type="data" collapsedLevelsAreSubtotals="1" fieldPosition="0">
          <references count="4">
            <reference field="4294967294" count="5" selected="0">
              <x v="1"/>
              <x v="2"/>
              <x v="3"/>
              <x v="4"/>
              <x v="5"/>
            </reference>
            <reference field="0" count="1" selected="0">
              <x v="4"/>
            </reference>
            <reference field="6" count="1" selected="0">
              <x v="157"/>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158"/>
            </reference>
          </references>
        </pivotArea>
        <pivotArea type="data" collapsedLevelsAreSubtotals="1" fieldPosition="0">
          <references count="4">
            <reference field="4294967294" count="5" selected="0">
              <x v="1"/>
              <x v="2"/>
              <x v="3"/>
              <x v="4"/>
              <x v="5"/>
            </reference>
            <reference field="0" count="1" selected="0">
              <x v="4"/>
            </reference>
            <reference field="6" count="1" selected="0">
              <x v="158"/>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163"/>
            </reference>
          </references>
        </pivotArea>
        <pivotArea type="data" collapsedLevelsAreSubtotals="1" fieldPosition="0">
          <references count="4">
            <reference field="4294967294" count="5" selected="0">
              <x v="1"/>
              <x v="2"/>
              <x v="3"/>
              <x v="4"/>
              <x v="5"/>
            </reference>
            <reference field="0" count="1" selected="0">
              <x v="4"/>
            </reference>
            <reference field="6" count="1" selected="0">
              <x v="163"/>
            </reference>
            <reference field="12" count="6">
              <x v="0"/>
              <x v="1"/>
              <x v="2"/>
              <x v="3"/>
              <x v="4"/>
              <x v="6"/>
            </reference>
          </references>
        </pivotArea>
        <pivotArea type="data" collapsedLevelsAreSubtotals="1" fieldPosition="0">
          <references count="2">
            <reference field="4294967294" count="5" selected="0">
              <x v="1"/>
              <x v="2"/>
              <x v="3"/>
              <x v="4"/>
              <x v="5"/>
            </reference>
            <reference field="0" count="1">
              <x v="5"/>
            </reference>
          </references>
        </pivotArea>
        <pivotArea type="data" collapsedLevelsAreSubtotals="1" fieldPosition="0">
          <references count="3">
            <reference field="4294967294" count="5" selected="0">
              <x v="1"/>
              <x v="2"/>
              <x v="3"/>
              <x v="4"/>
              <x v="5"/>
            </reference>
            <reference field="0" count="1" selected="0">
              <x v="5"/>
            </reference>
            <reference field="6" count="1">
              <x v="17"/>
            </reference>
          </references>
        </pivotArea>
        <pivotArea type="data" collapsedLevelsAreSubtotals="1" fieldPosition="0">
          <references count="4">
            <reference field="4294967294" count="5" selected="0">
              <x v="1"/>
              <x v="2"/>
              <x v="3"/>
              <x v="4"/>
              <x v="5"/>
            </reference>
            <reference field="0" count="1" selected="0">
              <x v="5"/>
            </reference>
            <reference field="6" count="1" selected="0">
              <x v="17"/>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5"/>
            </reference>
            <reference field="6" count="1">
              <x v="18"/>
            </reference>
          </references>
        </pivotArea>
        <pivotArea type="data" collapsedLevelsAreSubtotals="1" fieldPosition="0">
          <references count="4">
            <reference field="4294967294" count="5" selected="0">
              <x v="1"/>
              <x v="2"/>
              <x v="3"/>
              <x v="4"/>
              <x v="5"/>
            </reference>
            <reference field="0" count="1" selected="0">
              <x v="5"/>
            </reference>
            <reference field="6" count="1" selected="0">
              <x v="18"/>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5"/>
            </reference>
            <reference field="6" count="1">
              <x v="28"/>
            </reference>
          </references>
        </pivotArea>
        <pivotArea type="data" collapsedLevelsAreSubtotals="1" fieldPosition="0">
          <references count="4">
            <reference field="4294967294" count="5" selected="0">
              <x v="1"/>
              <x v="2"/>
              <x v="3"/>
              <x v="4"/>
              <x v="5"/>
            </reference>
            <reference field="0" count="1" selected="0">
              <x v="5"/>
            </reference>
            <reference field="6" count="1" selected="0">
              <x v="28"/>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5"/>
            </reference>
            <reference field="6" count="1">
              <x v="32"/>
            </reference>
          </references>
        </pivotArea>
        <pivotArea type="data" collapsedLevelsAreSubtotals="1" fieldPosition="0">
          <references count="4">
            <reference field="4294967294" count="5" selected="0">
              <x v="1"/>
              <x v="2"/>
              <x v="3"/>
              <x v="4"/>
              <x v="5"/>
            </reference>
            <reference field="0" count="1" selected="0">
              <x v="5"/>
            </reference>
            <reference field="6" count="1" selected="0">
              <x v="3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5"/>
            </reference>
            <reference field="6" count="1">
              <x v="45"/>
            </reference>
          </references>
        </pivotArea>
        <pivotArea type="data" collapsedLevelsAreSubtotals="1" fieldPosition="0">
          <references count="4">
            <reference field="4294967294" count="5" selected="0">
              <x v="1"/>
              <x v="2"/>
              <x v="3"/>
              <x v="4"/>
              <x v="5"/>
            </reference>
            <reference field="0" count="1" selected="0">
              <x v="5"/>
            </reference>
            <reference field="6" count="1" selected="0">
              <x v="45"/>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5"/>
            </reference>
            <reference field="6" count="1">
              <x v="151"/>
            </reference>
          </references>
        </pivotArea>
        <pivotArea type="data" collapsedLevelsAreSubtotals="1" fieldPosition="0">
          <references count="4">
            <reference field="4294967294" count="5" selected="0">
              <x v="1"/>
              <x v="2"/>
              <x v="3"/>
              <x v="4"/>
              <x v="5"/>
            </reference>
            <reference field="0" count="1" selected="0">
              <x v="5"/>
            </reference>
            <reference field="6" count="1" selected="0">
              <x v="151"/>
            </reference>
            <reference field="12" count="6">
              <x v="0"/>
              <x v="1"/>
              <x v="2"/>
              <x v="3"/>
              <x v="4"/>
              <x v="6"/>
            </reference>
          </references>
        </pivotArea>
        <pivotArea type="data" collapsedLevelsAreSubtotals="1" fieldPosition="0">
          <references count="2">
            <reference field="4294967294" count="5" selected="0">
              <x v="1"/>
              <x v="2"/>
              <x v="3"/>
              <x v="4"/>
              <x v="5"/>
            </reference>
            <reference field="0" count="1">
              <x v="6"/>
            </reference>
          </references>
        </pivotArea>
        <pivotArea type="data" collapsedLevelsAreSubtotals="1" fieldPosition="0">
          <references count="3">
            <reference field="4294967294" count="5" selected="0">
              <x v="1"/>
              <x v="2"/>
              <x v="3"/>
              <x v="4"/>
              <x v="5"/>
            </reference>
            <reference field="0" count="1" selected="0">
              <x v="6"/>
            </reference>
            <reference field="6" count="1">
              <x v="19"/>
            </reference>
          </references>
        </pivotArea>
        <pivotArea type="data" collapsedLevelsAreSubtotals="1" fieldPosition="0">
          <references count="4">
            <reference field="4294967294" count="5" selected="0">
              <x v="1"/>
              <x v="2"/>
              <x v="3"/>
              <x v="4"/>
              <x v="5"/>
            </reference>
            <reference field="0" count="1" selected="0">
              <x v="6"/>
            </reference>
            <reference field="6" count="1" selected="0">
              <x v="19"/>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6"/>
            </reference>
            <reference field="6" count="1">
              <x v="34"/>
            </reference>
          </references>
        </pivotArea>
        <pivotArea type="data" collapsedLevelsAreSubtotals="1" fieldPosition="0">
          <references count="4">
            <reference field="4294967294" count="5" selected="0">
              <x v="1"/>
              <x v="2"/>
              <x v="3"/>
              <x v="4"/>
              <x v="5"/>
            </reference>
            <reference field="0" count="1" selected="0">
              <x v="6"/>
            </reference>
            <reference field="6" count="1" selected="0">
              <x v="34"/>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6"/>
            </reference>
            <reference field="6" count="1">
              <x v="35"/>
            </reference>
          </references>
        </pivotArea>
        <pivotArea type="data" collapsedLevelsAreSubtotals="1" fieldPosition="0">
          <references count="4">
            <reference field="4294967294" count="5" selected="0">
              <x v="1"/>
              <x v="2"/>
              <x v="3"/>
              <x v="4"/>
              <x v="5"/>
            </reference>
            <reference field="0" count="1" selected="0">
              <x v="6"/>
            </reference>
            <reference field="6" count="1" selected="0">
              <x v="35"/>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6"/>
            </reference>
            <reference field="6" count="1">
              <x v="36"/>
            </reference>
          </references>
        </pivotArea>
        <pivotArea type="data" collapsedLevelsAreSubtotals="1" fieldPosition="0">
          <references count="4">
            <reference field="4294967294" count="5" selected="0">
              <x v="1"/>
              <x v="2"/>
              <x v="3"/>
              <x v="4"/>
              <x v="5"/>
            </reference>
            <reference field="0" count="1" selected="0">
              <x v="6"/>
            </reference>
            <reference field="6" count="1" selected="0">
              <x v="36"/>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6"/>
            </reference>
            <reference field="6" count="1">
              <x v="41"/>
            </reference>
          </references>
        </pivotArea>
        <pivotArea type="data" collapsedLevelsAreSubtotals="1" fieldPosition="0">
          <references count="4">
            <reference field="4294967294" count="5" selected="0">
              <x v="1"/>
              <x v="2"/>
              <x v="3"/>
              <x v="4"/>
              <x v="5"/>
            </reference>
            <reference field="0" count="1" selected="0">
              <x v="6"/>
            </reference>
            <reference field="6" count="1" selected="0">
              <x v="41"/>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6"/>
            </reference>
            <reference field="6" count="1">
              <x v="42"/>
            </reference>
          </references>
        </pivotArea>
        <pivotArea type="data" collapsedLevelsAreSubtotals="1" fieldPosition="0">
          <references count="4">
            <reference field="4294967294" count="5" selected="0">
              <x v="1"/>
              <x v="2"/>
              <x v="3"/>
              <x v="4"/>
              <x v="5"/>
            </reference>
            <reference field="0" count="1" selected="0">
              <x v="6"/>
            </reference>
            <reference field="6" count="1" selected="0">
              <x v="4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6"/>
            </reference>
            <reference field="6" count="1">
              <x v="55"/>
            </reference>
          </references>
        </pivotArea>
        <pivotArea type="data" collapsedLevelsAreSubtotals="1" fieldPosition="0">
          <references count="4">
            <reference field="4294967294" count="5" selected="0">
              <x v="1"/>
              <x v="2"/>
              <x v="3"/>
              <x v="4"/>
              <x v="5"/>
            </reference>
            <reference field="0" count="1" selected="0">
              <x v="6"/>
            </reference>
            <reference field="6" count="1" selected="0">
              <x v="55"/>
            </reference>
            <reference field="12" count="6">
              <x v="0"/>
              <x v="1"/>
              <x v="2"/>
              <x v="3"/>
              <x v="4"/>
              <x v="6"/>
            </reference>
          </references>
        </pivotArea>
        <pivotArea type="data" collapsedLevelsAreSubtotals="1" fieldPosition="0">
          <references count="2">
            <reference field="4294967294" count="5" selected="0">
              <x v="1"/>
              <x v="2"/>
              <x v="3"/>
              <x v="4"/>
              <x v="5"/>
            </reference>
            <reference field="0" count="1">
              <x v="7"/>
            </reference>
          </references>
        </pivotArea>
        <pivotArea type="data" collapsedLevelsAreSubtotals="1" fieldPosition="0">
          <references count="3">
            <reference field="4294967294" count="5" selected="0">
              <x v="1"/>
              <x v="2"/>
              <x v="3"/>
              <x v="4"/>
              <x v="5"/>
            </reference>
            <reference field="0" count="1" selected="0">
              <x v="7"/>
            </reference>
            <reference field="6" count="1">
              <x v="54"/>
            </reference>
          </references>
        </pivotArea>
        <pivotArea type="data" collapsedLevelsAreSubtotals="1" fieldPosition="0">
          <references count="4">
            <reference field="4294967294" count="5" selected="0">
              <x v="1"/>
              <x v="2"/>
              <x v="3"/>
              <x v="4"/>
              <x v="5"/>
            </reference>
            <reference field="0" count="1" selected="0">
              <x v="7"/>
            </reference>
            <reference field="6" count="1" selected="0">
              <x v="54"/>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7"/>
            </reference>
            <reference field="6" count="1">
              <x v="63"/>
            </reference>
          </references>
        </pivotArea>
        <pivotArea type="data" collapsedLevelsAreSubtotals="1" fieldPosition="0">
          <references count="4">
            <reference field="4294967294" count="5" selected="0">
              <x v="1"/>
              <x v="2"/>
              <x v="3"/>
              <x v="4"/>
              <x v="5"/>
            </reference>
            <reference field="0" count="1" selected="0">
              <x v="7"/>
            </reference>
            <reference field="6" count="1" selected="0">
              <x v="6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7"/>
            </reference>
            <reference field="6" count="1">
              <x v="66"/>
            </reference>
          </references>
        </pivotArea>
        <pivotArea type="data" collapsedLevelsAreSubtotals="1" fieldPosition="0">
          <references count="4">
            <reference field="4294967294" count="5" selected="0">
              <x v="1"/>
              <x v="2"/>
              <x v="3"/>
              <x v="4"/>
              <x v="5"/>
            </reference>
            <reference field="0" count="1" selected="0">
              <x v="7"/>
            </reference>
            <reference field="6" count="1" selected="0">
              <x v="66"/>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7"/>
            </reference>
            <reference field="6" count="1">
              <x v="92"/>
            </reference>
          </references>
        </pivotArea>
        <pivotArea type="data" collapsedLevelsAreSubtotals="1" fieldPosition="0">
          <references count="4">
            <reference field="4294967294" count="5" selected="0">
              <x v="1"/>
              <x v="2"/>
              <x v="3"/>
              <x v="4"/>
              <x v="5"/>
            </reference>
            <reference field="0" count="1" selected="0">
              <x v="7"/>
            </reference>
            <reference field="6" count="1" selected="0">
              <x v="9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7"/>
            </reference>
            <reference field="6" count="1">
              <x v="93"/>
            </reference>
          </references>
        </pivotArea>
        <pivotArea type="data" collapsedLevelsAreSubtotals="1" fieldPosition="0">
          <references count="4">
            <reference field="4294967294" count="5" selected="0">
              <x v="1"/>
              <x v="2"/>
              <x v="3"/>
              <x v="4"/>
              <x v="5"/>
            </reference>
            <reference field="0" count="1" selected="0">
              <x v="7"/>
            </reference>
            <reference field="6" count="1" selected="0">
              <x v="9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7"/>
            </reference>
            <reference field="6" count="1">
              <x v="116"/>
            </reference>
          </references>
        </pivotArea>
        <pivotArea type="data" collapsedLevelsAreSubtotals="1" fieldPosition="0">
          <references count="4">
            <reference field="4294967294" count="5" selected="0">
              <x v="1"/>
              <x v="2"/>
              <x v="3"/>
              <x v="4"/>
              <x v="5"/>
            </reference>
            <reference field="0" count="1" selected="0">
              <x v="7"/>
            </reference>
            <reference field="6" count="1" selected="0">
              <x v="116"/>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7"/>
            </reference>
            <reference field="6" count="1">
              <x v="117"/>
            </reference>
          </references>
        </pivotArea>
        <pivotArea type="data" collapsedLevelsAreSubtotals="1" fieldPosition="0">
          <references count="4">
            <reference field="4294967294" count="5" selected="0">
              <x v="1"/>
              <x v="2"/>
              <x v="3"/>
              <x v="4"/>
              <x v="5"/>
            </reference>
            <reference field="0" count="1" selected="0">
              <x v="7"/>
            </reference>
            <reference field="6" count="1" selected="0">
              <x v="117"/>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7"/>
            </reference>
            <reference field="6" count="1">
              <x v="118"/>
            </reference>
          </references>
        </pivotArea>
        <pivotArea type="data" collapsedLevelsAreSubtotals="1" fieldPosition="0">
          <references count="4">
            <reference field="4294967294" count="5" selected="0">
              <x v="1"/>
              <x v="2"/>
              <x v="3"/>
              <x v="4"/>
              <x v="5"/>
            </reference>
            <reference field="0" count="1" selected="0">
              <x v="7"/>
            </reference>
            <reference field="6" count="1" selected="0">
              <x v="118"/>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7"/>
            </reference>
            <reference field="6" count="1">
              <x v="119"/>
            </reference>
          </references>
        </pivotArea>
        <pivotArea type="data" collapsedLevelsAreSubtotals="1" fieldPosition="0">
          <references count="4">
            <reference field="4294967294" count="5" selected="0">
              <x v="1"/>
              <x v="2"/>
              <x v="3"/>
              <x v="4"/>
              <x v="5"/>
            </reference>
            <reference field="0" count="1" selected="0">
              <x v="7"/>
            </reference>
            <reference field="6" count="1" selected="0">
              <x v="119"/>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7"/>
            </reference>
            <reference field="6" count="1">
              <x v="120"/>
            </reference>
          </references>
        </pivotArea>
        <pivotArea type="data" collapsedLevelsAreSubtotals="1" fieldPosition="0">
          <references count="4">
            <reference field="4294967294" count="5" selected="0">
              <x v="1"/>
              <x v="2"/>
              <x v="3"/>
              <x v="4"/>
              <x v="5"/>
            </reference>
            <reference field="0" count="1" selected="0">
              <x v="7"/>
            </reference>
            <reference field="6" count="1" selected="0">
              <x v="120"/>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7"/>
            </reference>
            <reference field="6" count="1">
              <x v="121"/>
            </reference>
          </references>
        </pivotArea>
        <pivotArea type="data" collapsedLevelsAreSubtotals="1" fieldPosition="0">
          <references count="4">
            <reference field="4294967294" count="5" selected="0">
              <x v="1"/>
              <x v="2"/>
              <x v="3"/>
              <x v="4"/>
              <x v="5"/>
            </reference>
            <reference field="0" count="1" selected="0">
              <x v="7"/>
            </reference>
            <reference field="6" count="1" selected="0">
              <x v="121"/>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7"/>
            </reference>
            <reference field="6" count="1">
              <x v="122"/>
            </reference>
          </references>
        </pivotArea>
        <pivotArea type="data" collapsedLevelsAreSubtotals="1" fieldPosition="0">
          <references count="4">
            <reference field="4294967294" count="5" selected="0">
              <x v="1"/>
              <x v="2"/>
              <x v="3"/>
              <x v="4"/>
              <x v="5"/>
            </reference>
            <reference field="0" count="1" selected="0">
              <x v="7"/>
            </reference>
            <reference field="6" count="1" selected="0">
              <x v="12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7"/>
            </reference>
            <reference field="6" count="1">
              <x v="126"/>
            </reference>
          </references>
        </pivotArea>
        <pivotArea type="data" collapsedLevelsAreSubtotals="1" fieldPosition="0">
          <references count="4">
            <reference field="4294967294" count="5" selected="0">
              <x v="1"/>
              <x v="2"/>
              <x v="3"/>
              <x v="4"/>
              <x v="5"/>
            </reference>
            <reference field="0" count="1" selected="0">
              <x v="7"/>
            </reference>
            <reference field="6" count="1" selected="0">
              <x v="126"/>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7"/>
            </reference>
            <reference field="6" count="1">
              <x v="127"/>
            </reference>
          </references>
        </pivotArea>
        <pivotArea type="data" collapsedLevelsAreSubtotals="1" fieldPosition="0">
          <references count="4">
            <reference field="4294967294" count="5" selected="0">
              <x v="1"/>
              <x v="2"/>
              <x v="3"/>
              <x v="4"/>
              <x v="5"/>
            </reference>
            <reference field="0" count="1" selected="0">
              <x v="7"/>
            </reference>
            <reference field="6" count="1" selected="0">
              <x v="127"/>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7"/>
            </reference>
            <reference field="6" count="1">
              <x v="128"/>
            </reference>
          </references>
        </pivotArea>
        <pivotArea type="data" collapsedLevelsAreSubtotals="1" fieldPosition="0">
          <references count="4">
            <reference field="4294967294" count="5" selected="0">
              <x v="1"/>
              <x v="2"/>
              <x v="3"/>
              <x v="4"/>
              <x v="5"/>
            </reference>
            <reference field="0" count="1" selected="0">
              <x v="7"/>
            </reference>
            <reference field="6" count="1" selected="0">
              <x v="128"/>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7"/>
            </reference>
            <reference field="6" count="1">
              <x v="129"/>
            </reference>
          </references>
        </pivotArea>
        <pivotArea type="data" collapsedLevelsAreSubtotals="1" fieldPosition="0">
          <references count="4">
            <reference field="4294967294" count="5" selected="0">
              <x v="1"/>
              <x v="2"/>
              <x v="3"/>
              <x v="4"/>
              <x v="5"/>
            </reference>
            <reference field="0" count="1" selected="0">
              <x v="7"/>
            </reference>
            <reference field="6" count="1" selected="0">
              <x v="129"/>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7"/>
            </reference>
            <reference field="6" count="1">
              <x v="141"/>
            </reference>
          </references>
        </pivotArea>
        <pivotArea type="data" collapsedLevelsAreSubtotals="1" fieldPosition="0">
          <references count="4">
            <reference field="4294967294" count="5" selected="0">
              <x v="1"/>
              <x v="2"/>
              <x v="3"/>
              <x v="4"/>
              <x v="5"/>
            </reference>
            <reference field="0" count="1" selected="0">
              <x v="7"/>
            </reference>
            <reference field="6" count="1" selected="0">
              <x v="141"/>
            </reference>
            <reference field="12" count="6">
              <x v="0"/>
              <x v="1"/>
              <x v="2"/>
              <x v="3"/>
              <x v="4"/>
              <x v="6"/>
            </reference>
          </references>
        </pivotArea>
        <pivotArea type="data" collapsedLevelsAreSubtotals="1" fieldPosition="0">
          <references count="2">
            <reference field="4294967294" count="5" selected="0">
              <x v="1"/>
              <x v="2"/>
              <x v="3"/>
              <x v="4"/>
              <x v="5"/>
            </reference>
            <reference field="0" count="1">
              <x v="8"/>
            </reference>
          </references>
        </pivotArea>
        <pivotArea type="data" collapsedLevelsAreSubtotals="1" fieldPosition="0">
          <references count="3">
            <reference field="4294967294" count="5" selected="0">
              <x v="1"/>
              <x v="2"/>
              <x v="3"/>
              <x v="4"/>
              <x v="5"/>
            </reference>
            <reference field="0" count="1" selected="0">
              <x v="8"/>
            </reference>
            <reference field="6" count="1">
              <x v="39"/>
            </reference>
          </references>
        </pivotArea>
        <pivotArea type="data" collapsedLevelsAreSubtotals="1" fieldPosition="0">
          <references count="4">
            <reference field="4294967294" count="5" selected="0">
              <x v="1"/>
              <x v="2"/>
              <x v="3"/>
              <x v="4"/>
              <x v="5"/>
            </reference>
            <reference field="0" count="1" selected="0">
              <x v="8"/>
            </reference>
            <reference field="6" count="1" selected="0">
              <x v="39"/>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8"/>
            </reference>
            <reference field="6" count="1">
              <x v="46"/>
            </reference>
          </references>
        </pivotArea>
        <pivotArea type="data" collapsedLevelsAreSubtotals="1" fieldPosition="0">
          <references count="4">
            <reference field="4294967294" count="5" selected="0">
              <x v="1"/>
              <x v="2"/>
              <x v="3"/>
              <x v="4"/>
              <x v="5"/>
            </reference>
            <reference field="0" count="1" selected="0">
              <x v="8"/>
            </reference>
            <reference field="6" count="1" selected="0">
              <x v="46"/>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8"/>
            </reference>
            <reference field="6" count="1">
              <x v="56"/>
            </reference>
          </references>
        </pivotArea>
        <pivotArea type="data" collapsedLevelsAreSubtotals="1" fieldPosition="0">
          <references count="4">
            <reference field="4294967294" count="5" selected="0">
              <x v="1"/>
              <x v="2"/>
              <x v="3"/>
              <x v="4"/>
              <x v="5"/>
            </reference>
            <reference field="0" count="1" selected="0">
              <x v="8"/>
            </reference>
            <reference field="6" count="1" selected="0">
              <x v="56"/>
            </reference>
            <reference field="12" count="6">
              <x v="0"/>
              <x v="1"/>
              <x v="2"/>
              <x v="3"/>
              <x v="4"/>
              <x v="6"/>
            </reference>
          </references>
        </pivotArea>
        <pivotArea type="data" collapsedLevelsAreSubtotals="1" fieldPosition="0">
          <references count="2">
            <reference field="4294967294" count="5" selected="0">
              <x v="1"/>
              <x v="2"/>
              <x v="3"/>
              <x v="4"/>
              <x v="5"/>
            </reference>
            <reference field="0" count="1">
              <x v="9"/>
            </reference>
          </references>
        </pivotArea>
        <pivotArea type="data" collapsedLevelsAreSubtotals="1" fieldPosition="0">
          <references count="3">
            <reference field="4294967294" count="5" selected="0">
              <x v="1"/>
              <x v="2"/>
              <x v="3"/>
              <x v="4"/>
              <x v="5"/>
            </reference>
            <reference field="0" count="1" selected="0">
              <x v="9"/>
            </reference>
            <reference field="6" count="1">
              <x v="3"/>
            </reference>
          </references>
        </pivotArea>
        <pivotArea type="data" collapsedLevelsAreSubtotals="1" fieldPosition="0">
          <references count="4">
            <reference field="4294967294" count="5" selected="0">
              <x v="1"/>
              <x v="2"/>
              <x v="3"/>
              <x v="4"/>
              <x v="5"/>
            </reference>
            <reference field="0" count="1" selected="0">
              <x v="9"/>
            </reference>
            <reference field="6" count="1" selected="0">
              <x v="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9"/>
            </reference>
            <reference field="6" count="1">
              <x v="4"/>
            </reference>
          </references>
        </pivotArea>
        <pivotArea type="data" collapsedLevelsAreSubtotals="1" fieldPosition="0">
          <references count="4">
            <reference field="4294967294" count="5" selected="0">
              <x v="1"/>
              <x v="2"/>
              <x v="3"/>
              <x v="4"/>
              <x v="5"/>
            </reference>
            <reference field="0" count="1" selected="0">
              <x v="9"/>
            </reference>
            <reference field="6" count="1" selected="0">
              <x v="4"/>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9"/>
            </reference>
            <reference field="6" count="1">
              <x v="10"/>
            </reference>
          </references>
        </pivotArea>
        <pivotArea type="data" collapsedLevelsAreSubtotals="1" fieldPosition="0">
          <references count="4">
            <reference field="4294967294" count="5" selected="0">
              <x v="1"/>
              <x v="2"/>
              <x v="3"/>
              <x v="4"/>
              <x v="5"/>
            </reference>
            <reference field="0" count="1" selected="0">
              <x v="9"/>
            </reference>
            <reference field="6" count="1" selected="0">
              <x v="10"/>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9"/>
            </reference>
            <reference field="6" count="1">
              <x v="11"/>
            </reference>
          </references>
        </pivotArea>
        <pivotArea type="data" collapsedLevelsAreSubtotals="1" fieldPosition="0">
          <references count="4">
            <reference field="4294967294" count="5" selected="0">
              <x v="1"/>
              <x v="2"/>
              <x v="3"/>
              <x v="4"/>
              <x v="5"/>
            </reference>
            <reference field="0" count="1" selected="0">
              <x v="9"/>
            </reference>
            <reference field="6" count="1" selected="0">
              <x v="11"/>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9"/>
            </reference>
            <reference field="6" count="1">
              <x v="12"/>
            </reference>
          </references>
        </pivotArea>
        <pivotArea type="data" collapsedLevelsAreSubtotals="1" fieldPosition="0">
          <references count="4">
            <reference field="4294967294" count="5" selected="0">
              <x v="1"/>
              <x v="2"/>
              <x v="3"/>
              <x v="4"/>
              <x v="5"/>
            </reference>
            <reference field="0" count="1" selected="0">
              <x v="9"/>
            </reference>
            <reference field="6" count="1" selected="0">
              <x v="1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9"/>
            </reference>
            <reference field="6" count="1">
              <x v="13"/>
            </reference>
          </references>
        </pivotArea>
        <pivotArea type="data" collapsedLevelsAreSubtotals="1" fieldPosition="0">
          <references count="4">
            <reference field="4294967294" count="5" selected="0">
              <x v="1"/>
              <x v="2"/>
              <x v="3"/>
              <x v="4"/>
              <x v="5"/>
            </reference>
            <reference field="0" count="1" selected="0">
              <x v="9"/>
            </reference>
            <reference field="6" count="1" selected="0">
              <x v="1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9"/>
            </reference>
            <reference field="6" count="1">
              <x v="14"/>
            </reference>
          </references>
        </pivotArea>
        <pivotArea type="data" collapsedLevelsAreSubtotals="1" fieldPosition="0">
          <references count="4">
            <reference field="4294967294" count="5" selected="0">
              <x v="1"/>
              <x v="2"/>
              <x v="3"/>
              <x v="4"/>
              <x v="5"/>
            </reference>
            <reference field="0" count="1" selected="0">
              <x v="9"/>
            </reference>
            <reference field="6" count="1" selected="0">
              <x v="14"/>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9"/>
            </reference>
            <reference field="6" count="1">
              <x v="15"/>
            </reference>
          </references>
        </pivotArea>
        <pivotArea type="data" collapsedLevelsAreSubtotals="1" fieldPosition="0">
          <references count="4">
            <reference field="4294967294" count="5" selected="0">
              <x v="1"/>
              <x v="2"/>
              <x v="3"/>
              <x v="4"/>
              <x v="5"/>
            </reference>
            <reference field="0" count="1" selected="0">
              <x v="9"/>
            </reference>
            <reference field="6" count="1" selected="0">
              <x v="15"/>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9"/>
            </reference>
            <reference field="6" count="1">
              <x v="16"/>
            </reference>
          </references>
        </pivotArea>
        <pivotArea type="data" collapsedLevelsAreSubtotals="1" fieldPosition="0">
          <references count="4">
            <reference field="4294967294" count="5" selected="0">
              <x v="1"/>
              <x v="2"/>
              <x v="3"/>
              <x v="4"/>
              <x v="5"/>
            </reference>
            <reference field="0" count="1" selected="0">
              <x v="9"/>
            </reference>
            <reference field="6" count="1" selected="0">
              <x v="16"/>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9"/>
            </reference>
            <reference field="6" count="1">
              <x v="21"/>
            </reference>
          </references>
        </pivotArea>
        <pivotArea type="data" collapsedLevelsAreSubtotals="1" fieldPosition="0">
          <references count="4">
            <reference field="4294967294" count="5" selected="0">
              <x v="1"/>
              <x v="2"/>
              <x v="3"/>
              <x v="4"/>
              <x v="5"/>
            </reference>
            <reference field="0" count="1" selected="0">
              <x v="9"/>
            </reference>
            <reference field="6" count="1" selected="0">
              <x v="21"/>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9"/>
            </reference>
            <reference field="6" count="1">
              <x v="40"/>
            </reference>
          </references>
        </pivotArea>
        <pivotArea type="data" collapsedLevelsAreSubtotals="1" fieldPosition="0">
          <references count="4">
            <reference field="4294967294" count="5" selected="0">
              <x v="1"/>
              <x v="2"/>
              <x v="3"/>
              <x v="4"/>
              <x v="5"/>
            </reference>
            <reference field="0" count="1" selected="0">
              <x v="9"/>
            </reference>
            <reference field="6" count="1" selected="0">
              <x v="40"/>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9"/>
            </reference>
            <reference field="6" count="1">
              <x v="140"/>
            </reference>
          </references>
        </pivotArea>
        <pivotArea type="data" collapsedLevelsAreSubtotals="1" fieldPosition="0">
          <references count="4">
            <reference field="4294967294" count="5" selected="0">
              <x v="1"/>
              <x v="2"/>
              <x v="3"/>
              <x v="4"/>
              <x v="5"/>
            </reference>
            <reference field="0" count="1" selected="0">
              <x v="9"/>
            </reference>
            <reference field="6" count="1" selected="0">
              <x v="140"/>
            </reference>
            <reference field="12" count="6">
              <x v="0"/>
              <x v="1"/>
              <x v="2"/>
              <x v="3"/>
              <x v="4"/>
              <x v="6"/>
            </reference>
          </references>
        </pivotArea>
        <pivotArea type="data" collapsedLevelsAreSubtotals="1" fieldPosition="0">
          <references count="2">
            <reference field="4294967294" count="5" selected="0">
              <x v="1"/>
              <x v="2"/>
              <x v="3"/>
              <x v="4"/>
              <x v="5"/>
            </reference>
            <reference field="0" count="1">
              <x v="10"/>
            </reference>
          </references>
        </pivotArea>
        <pivotArea type="data" collapsedLevelsAreSubtotals="1" fieldPosition="0">
          <references count="3">
            <reference field="4294967294" count="5" selected="0">
              <x v="1"/>
              <x v="2"/>
              <x v="3"/>
              <x v="4"/>
              <x v="5"/>
            </reference>
            <reference field="0" count="1" selected="0">
              <x v="10"/>
            </reference>
            <reference field="6" count="1">
              <x v="48"/>
            </reference>
          </references>
        </pivotArea>
        <pivotArea type="data" collapsedLevelsAreSubtotals="1" fieldPosition="0">
          <references count="4">
            <reference field="4294967294" count="5" selected="0">
              <x v="1"/>
              <x v="2"/>
              <x v="3"/>
              <x v="4"/>
              <x v="5"/>
            </reference>
            <reference field="0" count="1" selected="0">
              <x v="10"/>
            </reference>
            <reference field="6" count="1" selected="0">
              <x v="48"/>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0"/>
            </reference>
            <reference field="6" count="1">
              <x v="49"/>
            </reference>
          </references>
        </pivotArea>
        <pivotArea type="data" collapsedLevelsAreSubtotals="1" fieldPosition="0">
          <references count="4">
            <reference field="4294967294" count="5" selected="0">
              <x v="1"/>
              <x v="2"/>
              <x v="3"/>
              <x v="4"/>
              <x v="5"/>
            </reference>
            <reference field="0" count="1" selected="0">
              <x v="10"/>
            </reference>
            <reference field="6" count="1" selected="0">
              <x v="49"/>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0"/>
            </reference>
            <reference field="6" count="1">
              <x v="60"/>
            </reference>
          </references>
        </pivotArea>
        <pivotArea type="data" collapsedLevelsAreSubtotals="1" fieldPosition="0">
          <references count="4">
            <reference field="4294967294" count="5" selected="0">
              <x v="1"/>
              <x v="2"/>
              <x v="3"/>
              <x v="4"/>
              <x v="5"/>
            </reference>
            <reference field="0" count="1" selected="0">
              <x v="10"/>
            </reference>
            <reference field="6" count="1" selected="0">
              <x v="60"/>
            </reference>
            <reference field="12" count="6">
              <x v="0"/>
              <x v="1"/>
              <x v="2"/>
              <x v="3"/>
              <x v="4"/>
              <x v="6"/>
            </reference>
          </references>
        </pivotArea>
        <pivotArea type="data" collapsedLevelsAreSubtotals="1" fieldPosition="0">
          <references count="2">
            <reference field="4294967294" count="5" selected="0">
              <x v="1"/>
              <x v="2"/>
              <x v="3"/>
              <x v="4"/>
              <x v="5"/>
            </reference>
            <reference field="0" count="1">
              <x v="11"/>
            </reference>
          </references>
        </pivotArea>
        <pivotArea type="data" collapsedLevelsAreSubtotals="1" fieldPosition="0">
          <references count="3">
            <reference field="4294967294" count="5" selected="0">
              <x v="1"/>
              <x v="2"/>
              <x v="3"/>
              <x v="4"/>
              <x v="5"/>
            </reference>
            <reference field="0" count="1" selected="0">
              <x v="11"/>
            </reference>
            <reference field="6" count="1">
              <x v="0"/>
            </reference>
          </references>
        </pivotArea>
        <pivotArea type="data" collapsedLevelsAreSubtotals="1" fieldPosition="0">
          <references count="4">
            <reference field="4294967294" count="5" selected="0">
              <x v="1"/>
              <x v="2"/>
              <x v="3"/>
              <x v="4"/>
              <x v="5"/>
            </reference>
            <reference field="0" count="1" selected="0">
              <x v="11"/>
            </reference>
            <reference field="6" count="1" selected="0">
              <x v="0"/>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1"/>
            </reference>
          </references>
        </pivotArea>
        <pivotArea type="data" collapsedLevelsAreSubtotals="1" fieldPosition="0">
          <references count="4">
            <reference field="4294967294" count="5" selected="0">
              <x v="1"/>
              <x v="2"/>
              <x v="3"/>
              <x v="4"/>
              <x v="5"/>
            </reference>
            <reference field="0" count="1" selected="0">
              <x v="11"/>
            </reference>
            <reference field="6" count="1" selected="0">
              <x v="1"/>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2"/>
            </reference>
          </references>
        </pivotArea>
        <pivotArea type="data" collapsedLevelsAreSubtotals="1" fieldPosition="0">
          <references count="4">
            <reference field="4294967294" count="5" selected="0">
              <x v="1"/>
              <x v="2"/>
              <x v="3"/>
              <x v="4"/>
              <x v="5"/>
            </reference>
            <reference field="0" count="1" selected="0">
              <x v="11"/>
            </reference>
            <reference field="6" count="1" selected="0">
              <x v="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5"/>
            </reference>
          </references>
        </pivotArea>
        <pivotArea type="data" collapsedLevelsAreSubtotals="1" fieldPosition="0">
          <references count="4">
            <reference field="4294967294" count="5" selected="0">
              <x v="1"/>
              <x v="2"/>
              <x v="3"/>
              <x v="4"/>
              <x v="5"/>
            </reference>
            <reference field="0" count="1" selected="0">
              <x v="11"/>
            </reference>
            <reference field="6" count="1" selected="0">
              <x v="5"/>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6"/>
            </reference>
          </references>
        </pivotArea>
        <pivotArea type="data" collapsedLevelsAreSubtotals="1" fieldPosition="0">
          <references count="4">
            <reference field="4294967294" count="5" selected="0">
              <x v="1"/>
              <x v="2"/>
              <x v="3"/>
              <x v="4"/>
              <x v="5"/>
            </reference>
            <reference field="0" count="1" selected="0">
              <x v="11"/>
            </reference>
            <reference field="6" count="1" selected="0">
              <x v="6"/>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7"/>
            </reference>
          </references>
        </pivotArea>
        <pivotArea type="data" collapsedLevelsAreSubtotals="1" fieldPosition="0">
          <references count="4">
            <reference field="4294967294" count="5" selected="0">
              <x v="1"/>
              <x v="2"/>
              <x v="3"/>
              <x v="4"/>
              <x v="5"/>
            </reference>
            <reference field="0" count="1" selected="0">
              <x v="11"/>
            </reference>
            <reference field="6" count="1" selected="0">
              <x v="7"/>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8"/>
            </reference>
          </references>
        </pivotArea>
        <pivotArea type="data" collapsedLevelsAreSubtotals="1" fieldPosition="0">
          <references count="4">
            <reference field="4294967294" count="5" selected="0">
              <x v="1"/>
              <x v="2"/>
              <x v="3"/>
              <x v="4"/>
              <x v="5"/>
            </reference>
            <reference field="0" count="1" selected="0">
              <x v="11"/>
            </reference>
            <reference field="6" count="1" selected="0">
              <x v="8"/>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9"/>
            </reference>
          </references>
        </pivotArea>
        <pivotArea type="data" collapsedLevelsAreSubtotals="1" fieldPosition="0">
          <references count="4">
            <reference field="4294967294" count="5" selected="0">
              <x v="1"/>
              <x v="2"/>
              <x v="3"/>
              <x v="4"/>
              <x v="5"/>
            </reference>
            <reference field="0" count="1" selected="0">
              <x v="11"/>
            </reference>
            <reference field="6" count="1" selected="0">
              <x v="9"/>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25"/>
            </reference>
          </references>
        </pivotArea>
        <pivotArea type="data" collapsedLevelsAreSubtotals="1" fieldPosition="0">
          <references count="4">
            <reference field="4294967294" count="5" selected="0">
              <x v="1"/>
              <x v="2"/>
              <x v="3"/>
              <x v="4"/>
              <x v="5"/>
            </reference>
            <reference field="0" count="1" selected="0">
              <x v="11"/>
            </reference>
            <reference field="6" count="1" selected="0">
              <x v="25"/>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29"/>
            </reference>
          </references>
        </pivotArea>
        <pivotArea type="data" collapsedLevelsAreSubtotals="1" fieldPosition="0">
          <references count="4">
            <reference field="4294967294" count="5" selected="0">
              <x v="1"/>
              <x v="2"/>
              <x v="3"/>
              <x v="4"/>
              <x v="5"/>
            </reference>
            <reference field="0" count="1" selected="0">
              <x v="11"/>
            </reference>
            <reference field="6" count="1" selected="0">
              <x v="29"/>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30"/>
            </reference>
          </references>
        </pivotArea>
        <pivotArea type="data" collapsedLevelsAreSubtotals="1" fieldPosition="0">
          <references count="4">
            <reference field="4294967294" count="5" selected="0">
              <x v="1"/>
              <x v="2"/>
              <x v="3"/>
              <x v="4"/>
              <x v="5"/>
            </reference>
            <reference field="0" count="1" selected="0">
              <x v="11"/>
            </reference>
            <reference field="6" count="1" selected="0">
              <x v="30"/>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101"/>
            </reference>
          </references>
        </pivotArea>
        <pivotArea type="data" collapsedLevelsAreSubtotals="1" fieldPosition="0">
          <references count="4">
            <reference field="4294967294" count="5" selected="0">
              <x v="1"/>
              <x v="2"/>
              <x v="3"/>
              <x v="4"/>
              <x v="5"/>
            </reference>
            <reference field="0" count="1" selected="0">
              <x v="11"/>
            </reference>
            <reference field="6" count="1" selected="0">
              <x v="101"/>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131"/>
            </reference>
          </references>
        </pivotArea>
        <pivotArea type="data" collapsedLevelsAreSubtotals="1" fieldPosition="0">
          <references count="4">
            <reference field="4294967294" count="5" selected="0">
              <x v="1"/>
              <x v="2"/>
              <x v="3"/>
              <x v="4"/>
              <x v="5"/>
            </reference>
            <reference field="0" count="1" selected="0">
              <x v="11"/>
            </reference>
            <reference field="6" count="1" selected="0">
              <x v="131"/>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132"/>
            </reference>
          </references>
        </pivotArea>
        <pivotArea type="data" collapsedLevelsAreSubtotals="1" fieldPosition="0">
          <references count="4">
            <reference field="4294967294" count="5" selected="0">
              <x v="1"/>
              <x v="2"/>
              <x v="3"/>
              <x v="4"/>
              <x v="5"/>
            </reference>
            <reference field="0" count="1" selected="0">
              <x v="11"/>
            </reference>
            <reference field="6" count="1" selected="0">
              <x v="13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133"/>
            </reference>
          </references>
        </pivotArea>
        <pivotArea type="data" collapsedLevelsAreSubtotals="1" fieldPosition="0">
          <references count="4">
            <reference field="4294967294" count="5" selected="0">
              <x v="1"/>
              <x v="2"/>
              <x v="3"/>
              <x v="4"/>
              <x v="5"/>
            </reference>
            <reference field="0" count="1" selected="0">
              <x v="11"/>
            </reference>
            <reference field="6" count="1" selected="0">
              <x v="13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134"/>
            </reference>
          </references>
        </pivotArea>
        <pivotArea type="data" collapsedLevelsAreSubtotals="1" fieldPosition="0">
          <references count="4">
            <reference field="4294967294" count="5" selected="0">
              <x v="1"/>
              <x v="2"/>
              <x v="3"/>
              <x v="4"/>
              <x v="5"/>
            </reference>
            <reference field="0" count="1" selected="0">
              <x v="11"/>
            </reference>
            <reference field="6" count="1" selected="0">
              <x v="134"/>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136"/>
            </reference>
          </references>
        </pivotArea>
        <pivotArea type="data" collapsedLevelsAreSubtotals="1" fieldPosition="0">
          <references count="4">
            <reference field="4294967294" count="5" selected="0">
              <x v="1"/>
              <x v="2"/>
              <x v="3"/>
              <x v="4"/>
              <x v="5"/>
            </reference>
            <reference field="0" count="1" selected="0">
              <x v="11"/>
            </reference>
            <reference field="6" count="1" selected="0">
              <x v="136"/>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137"/>
            </reference>
          </references>
        </pivotArea>
        <pivotArea type="data" collapsedLevelsAreSubtotals="1" fieldPosition="0">
          <references count="4">
            <reference field="4294967294" count="5" selected="0">
              <x v="1"/>
              <x v="2"/>
              <x v="3"/>
              <x v="4"/>
              <x v="5"/>
            </reference>
            <reference field="0" count="1" selected="0">
              <x v="11"/>
            </reference>
            <reference field="6" count="1" selected="0">
              <x v="137"/>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138"/>
            </reference>
          </references>
        </pivotArea>
        <pivotArea type="data" collapsedLevelsAreSubtotals="1" fieldPosition="0">
          <references count="4">
            <reference field="4294967294" count="5" selected="0">
              <x v="1"/>
              <x v="2"/>
              <x v="3"/>
              <x v="4"/>
              <x v="5"/>
            </reference>
            <reference field="0" count="1" selected="0">
              <x v="11"/>
            </reference>
            <reference field="6" count="1" selected="0">
              <x v="138"/>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139"/>
            </reference>
          </references>
        </pivotArea>
        <pivotArea type="data" collapsedLevelsAreSubtotals="1" fieldPosition="0">
          <references count="4">
            <reference field="4294967294" count="5" selected="0">
              <x v="1"/>
              <x v="2"/>
              <x v="3"/>
              <x v="4"/>
              <x v="5"/>
            </reference>
            <reference field="0" count="1" selected="0">
              <x v="11"/>
            </reference>
            <reference field="6" count="1" selected="0">
              <x v="139"/>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142"/>
            </reference>
          </references>
        </pivotArea>
        <pivotArea type="data" collapsedLevelsAreSubtotals="1" fieldPosition="0">
          <references count="4">
            <reference field="4294967294" count="5" selected="0">
              <x v="1"/>
              <x v="2"/>
              <x v="3"/>
              <x v="4"/>
              <x v="5"/>
            </reference>
            <reference field="0" count="1" selected="0">
              <x v="11"/>
            </reference>
            <reference field="6" count="1" selected="0">
              <x v="14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143"/>
            </reference>
          </references>
        </pivotArea>
        <pivotArea type="data" collapsedLevelsAreSubtotals="1" fieldPosition="0">
          <references count="4">
            <reference field="4294967294" count="5" selected="0">
              <x v="1"/>
              <x v="2"/>
              <x v="3"/>
              <x v="4"/>
              <x v="5"/>
            </reference>
            <reference field="0" count="1" selected="0">
              <x v="11"/>
            </reference>
            <reference field="6" count="1" selected="0">
              <x v="14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144"/>
            </reference>
          </references>
        </pivotArea>
        <pivotArea type="data" collapsedLevelsAreSubtotals="1" fieldPosition="0">
          <references count="4">
            <reference field="4294967294" count="5" selected="0">
              <x v="1"/>
              <x v="2"/>
              <x v="3"/>
              <x v="4"/>
              <x v="5"/>
            </reference>
            <reference field="0" count="1" selected="0">
              <x v="11"/>
            </reference>
            <reference field="6" count="1" selected="0">
              <x v="144"/>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145"/>
            </reference>
          </references>
        </pivotArea>
        <pivotArea type="data" collapsedLevelsAreSubtotals="1" fieldPosition="0">
          <references count="4">
            <reference field="4294967294" count="5" selected="0">
              <x v="1"/>
              <x v="2"/>
              <x v="3"/>
              <x v="4"/>
              <x v="5"/>
            </reference>
            <reference field="0" count="1" selected="0">
              <x v="11"/>
            </reference>
            <reference field="6" count="1" selected="0">
              <x v="145"/>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146"/>
            </reference>
          </references>
        </pivotArea>
        <pivotArea type="data" collapsedLevelsAreSubtotals="1" fieldPosition="0">
          <references count="4">
            <reference field="4294967294" count="5" selected="0">
              <x v="1"/>
              <x v="2"/>
              <x v="3"/>
              <x v="4"/>
              <x v="5"/>
            </reference>
            <reference field="0" count="1" selected="0">
              <x v="11"/>
            </reference>
            <reference field="6" count="1" selected="0">
              <x v="146"/>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147"/>
            </reference>
          </references>
        </pivotArea>
        <pivotArea type="data" collapsedLevelsAreSubtotals="1" fieldPosition="0">
          <references count="4">
            <reference field="4294967294" count="5" selected="0">
              <x v="1"/>
              <x v="2"/>
              <x v="3"/>
              <x v="4"/>
              <x v="5"/>
            </reference>
            <reference field="0" count="1" selected="0">
              <x v="11"/>
            </reference>
            <reference field="6" count="1" selected="0">
              <x v="147"/>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161"/>
            </reference>
          </references>
        </pivotArea>
        <pivotArea type="data" collapsedLevelsAreSubtotals="1" fieldPosition="0">
          <references count="4">
            <reference field="4294967294" count="5" selected="0">
              <x v="1"/>
              <x v="2"/>
              <x v="3"/>
              <x v="4"/>
              <x v="5"/>
            </reference>
            <reference field="0" count="1" selected="0">
              <x v="11"/>
            </reference>
            <reference field="6" count="1" selected="0">
              <x v="161"/>
            </reference>
            <reference field="12" count="6">
              <x v="0"/>
              <x v="1"/>
              <x v="2"/>
              <x v="3"/>
              <x v="4"/>
              <x v="6"/>
            </reference>
          </references>
        </pivotArea>
        <pivotArea type="data" collapsedLevelsAreSubtotals="1" fieldPosition="0">
          <references count="2">
            <reference field="4294967294" count="5" selected="0">
              <x v="1"/>
              <x v="2"/>
              <x v="3"/>
              <x v="4"/>
              <x v="5"/>
            </reference>
            <reference field="0" count="1">
              <x v="12"/>
            </reference>
          </references>
        </pivotArea>
        <pivotArea type="data" collapsedLevelsAreSubtotals="1" fieldPosition="0">
          <references count="3">
            <reference field="4294967294" count="5" selected="0">
              <x v="1"/>
              <x v="2"/>
              <x v="3"/>
              <x v="4"/>
              <x v="5"/>
            </reference>
            <reference field="0" count="1" selected="0">
              <x v="12"/>
            </reference>
            <reference field="6" count="1">
              <x v="50"/>
            </reference>
          </references>
        </pivotArea>
        <pivotArea type="data" collapsedLevelsAreSubtotals="1" fieldPosition="0">
          <references count="4">
            <reference field="4294967294" count="5" selected="0">
              <x v="1"/>
              <x v="2"/>
              <x v="3"/>
              <x v="4"/>
              <x v="5"/>
            </reference>
            <reference field="0" count="1" selected="0">
              <x v="12"/>
            </reference>
            <reference field="6" count="1" selected="0">
              <x v="50"/>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2"/>
            </reference>
            <reference field="6" count="1">
              <x v="62"/>
            </reference>
          </references>
        </pivotArea>
        <pivotArea type="data" collapsedLevelsAreSubtotals="1" fieldPosition="0">
          <references count="4">
            <reference field="4294967294" count="5" selected="0">
              <x v="1"/>
              <x v="2"/>
              <x v="3"/>
              <x v="4"/>
              <x v="5"/>
            </reference>
            <reference field="0" count="1" selected="0">
              <x v="12"/>
            </reference>
            <reference field="6" count="1" selected="0">
              <x v="6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2"/>
            </reference>
            <reference field="6" count="1">
              <x v="105"/>
            </reference>
          </references>
        </pivotArea>
        <pivotArea type="data" collapsedLevelsAreSubtotals="1" fieldPosition="0">
          <references count="4">
            <reference field="4294967294" count="5" selected="0">
              <x v="1"/>
              <x v="2"/>
              <x v="3"/>
              <x v="4"/>
              <x v="5"/>
            </reference>
            <reference field="0" count="1" selected="0">
              <x v="12"/>
            </reference>
            <reference field="6" count="1" selected="0">
              <x v="105"/>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2"/>
            </reference>
            <reference field="6" count="1">
              <x v="106"/>
            </reference>
          </references>
        </pivotArea>
        <pivotArea type="data" collapsedLevelsAreSubtotals="1" fieldPosition="0">
          <references count="4">
            <reference field="4294967294" count="5" selected="0">
              <x v="1"/>
              <x v="2"/>
              <x v="3"/>
              <x v="4"/>
              <x v="5"/>
            </reference>
            <reference field="0" count="1" selected="0">
              <x v="12"/>
            </reference>
            <reference field="6" count="1" selected="0">
              <x v="106"/>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2"/>
            </reference>
            <reference field="6" count="1">
              <x v="111"/>
            </reference>
          </references>
        </pivotArea>
        <pivotArea type="data" collapsedLevelsAreSubtotals="1" fieldPosition="0">
          <references count="4">
            <reference field="4294967294" count="5" selected="0">
              <x v="1"/>
              <x v="2"/>
              <x v="3"/>
              <x v="4"/>
              <x v="5"/>
            </reference>
            <reference field="0" count="1" selected="0">
              <x v="12"/>
            </reference>
            <reference field="6" count="1" selected="0">
              <x v="111"/>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2"/>
            </reference>
            <reference field="6" count="1">
              <x v="113"/>
            </reference>
          </references>
        </pivotArea>
        <pivotArea type="data" collapsedLevelsAreSubtotals="1" fieldPosition="0">
          <references count="4">
            <reference field="4294967294" count="5" selected="0">
              <x v="1"/>
              <x v="2"/>
              <x v="3"/>
              <x v="4"/>
              <x v="5"/>
            </reference>
            <reference field="0" count="1" selected="0">
              <x v="12"/>
            </reference>
            <reference field="6" count="1" selected="0">
              <x v="113"/>
            </reference>
            <reference field="12" count="6">
              <x v="0"/>
              <x v="1"/>
              <x v="2"/>
              <x v="3"/>
              <x v="4"/>
              <x v="6"/>
            </reference>
          </references>
        </pivotArea>
        <pivotArea type="data" collapsedLevelsAreSubtotals="1" fieldPosition="0">
          <references count="2">
            <reference field="4294967294" count="5" selected="0">
              <x v="1"/>
              <x v="2"/>
              <x v="3"/>
              <x v="4"/>
              <x v="5"/>
            </reference>
            <reference field="0" count="1">
              <x v="13"/>
            </reference>
          </references>
        </pivotArea>
        <pivotArea type="data" collapsedLevelsAreSubtotals="1" fieldPosition="0">
          <references count="3">
            <reference field="4294967294" count="5" selected="0">
              <x v="1"/>
              <x v="2"/>
              <x v="3"/>
              <x v="4"/>
              <x v="5"/>
            </reference>
            <reference field="0" count="1" selected="0">
              <x v="13"/>
            </reference>
            <reference field="6" count="1">
              <x v="22"/>
            </reference>
          </references>
        </pivotArea>
        <pivotArea type="data" collapsedLevelsAreSubtotals="1" fieldPosition="0">
          <references count="4">
            <reference field="4294967294" count="5" selected="0">
              <x v="1"/>
              <x v="2"/>
              <x v="3"/>
              <x v="4"/>
              <x v="5"/>
            </reference>
            <reference field="0" count="1" selected="0">
              <x v="13"/>
            </reference>
            <reference field="6" count="1" selected="0">
              <x v="2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3"/>
            </reference>
            <reference field="6" count="1">
              <x v="27"/>
            </reference>
          </references>
        </pivotArea>
        <pivotArea type="data" collapsedLevelsAreSubtotals="1" fieldPosition="0">
          <references count="4">
            <reference field="4294967294" count="5" selected="0">
              <x v="1"/>
              <x v="2"/>
              <x v="3"/>
              <x v="4"/>
              <x v="5"/>
            </reference>
            <reference field="0" count="1" selected="0">
              <x v="13"/>
            </reference>
            <reference field="6" count="1" selected="0">
              <x v="27"/>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3"/>
            </reference>
            <reference field="6" count="1">
              <x v="37"/>
            </reference>
          </references>
        </pivotArea>
        <pivotArea type="data" collapsedLevelsAreSubtotals="1" fieldPosition="0">
          <references count="4">
            <reference field="4294967294" count="5" selected="0">
              <x v="1"/>
              <x v="2"/>
              <x v="3"/>
              <x v="4"/>
              <x v="5"/>
            </reference>
            <reference field="0" count="1" selected="0">
              <x v="13"/>
            </reference>
            <reference field="6" count="1" selected="0">
              <x v="37"/>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3"/>
            </reference>
            <reference field="6" count="1">
              <x v="53"/>
            </reference>
          </references>
        </pivotArea>
        <pivotArea type="data" collapsedLevelsAreSubtotals="1" fieldPosition="0">
          <references count="4">
            <reference field="4294967294" count="5" selected="0">
              <x v="1"/>
              <x v="2"/>
              <x v="3"/>
              <x v="4"/>
              <x v="5"/>
            </reference>
            <reference field="0" count="1" selected="0">
              <x v="13"/>
            </reference>
            <reference field="6" count="1" selected="0">
              <x v="5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3"/>
            </reference>
            <reference field="6" count="1">
              <x v="123"/>
            </reference>
          </references>
        </pivotArea>
        <pivotArea type="data" collapsedLevelsAreSubtotals="1" fieldPosition="0">
          <references count="4">
            <reference field="4294967294" count="5" selected="0">
              <x v="1"/>
              <x v="2"/>
              <x v="3"/>
              <x v="4"/>
              <x v="5"/>
            </reference>
            <reference field="0" count="1" selected="0">
              <x v="13"/>
            </reference>
            <reference field="6" count="1" selected="0">
              <x v="12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3"/>
            </reference>
            <reference field="6" count="1">
              <x v="124"/>
            </reference>
          </references>
        </pivotArea>
        <pivotArea type="data" collapsedLevelsAreSubtotals="1" fieldPosition="0">
          <references count="4">
            <reference field="4294967294" count="5" selected="0">
              <x v="1"/>
              <x v="2"/>
              <x v="3"/>
              <x v="4"/>
              <x v="5"/>
            </reference>
            <reference field="0" count="1" selected="0">
              <x v="13"/>
            </reference>
            <reference field="6" count="1" selected="0">
              <x v="124"/>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3"/>
            </reference>
            <reference field="6" count="1">
              <x v="125"/>
            </reference>
          </references>
        </pivotArea>
        <pivotArea type="data" collapsedLevelsAreSubtotals="1" fieldPosition="0">
          <references count="4">
            <reference field="4294967294" count="5" selected="0">
              <x v="1"/>
              <x v="2"/>
              <x v="3"/>
              <x v="4"/>
              <x v="5"/>
            </reference>
            <reference field="0" count="1" selected="0">
              <x v="13"/>
            </reference>
            <reference field="6" count="1" selected="0">
              <x v="125"/>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3"/>
            </reference>
            <reference field="6" count="1">
              <x v="130"/>
            </reference>
          </references>
        </pivotArea>
        <pivotArea type="data" collapsedLevelsAreSubtotals="1" fieldPosition="0">
          <references count="4">
            <reference field="4294967294" count="5" selected="0">
              <x v="1"/>
              <x v="2"/>
              <x v="3"/>
              <x v="4"/>
              <x v="5"/>
            </reference>
            <reference field="0" count="1" selected="0">
              <x v="13"/>
            </reference>
            <reference field="6" count="1" selected="0">
              <x v="130"/>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3"/>
            </reference>
            <reference field="6" count="1">
              <x v="159"/>
            </reference>
          </references>
        </pivotArea>
        <pivotArea type="data" collapsedLevelsAreSubtotals="1" fieldPosition="0">
          <references count="4">
            <reference field="4294967294" count="5" selected="0">
              <x v="1"/>
              <x v="2"/>
              <x v="3"/>
              <x v="4"/>
              <x v="5"/>
            </reference>
            <reference field="0" count="1" selected="0">
              <x v="13"/>
            </reference>
            <reference field="6" count="1" selected="0">
              <x v="159"/>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3"/>
            </reference>
            <reference field="6" count="1">
              <x v="160"/>
            </reference>
          </references>
        </pivotArea>
        <pivotArea type="data" collapsedLevelsAreSubtotals="1" fieldPosition="0">
          <references count="4">
            <reference field="4294967294" count="5" selected="0">
              <x v="1"/>
              <x v="2"/>
              <x v="3"/>
              <x v="4"/>
              <x v="5"/>
            </reference>
            <reference field="0" count="1" selected="0">
              <x v="13"/>
            </reference>
            <reference field="6" count="1" selected="0">
              <x v="160"/>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3"/>
            </reference>
            <reference field="6" count="1">
              <x v="162"/>
            </reference>
          </references>
        </pivotArea>
        <pivotArea type="data" collapsedLevelsAreSubtotals="1" fieldPosition="0">
          <references count="4">
            <reference field="4294967294" count="5" selected="0">
              <x v="1"/>
              <x v="2"/>
              <x v="3"/>
              <x v="4"/>
              <x v="5"/>
            </reference>
            <reference field="0" count="1" selected="0">
              <x v="13"/>
            </reference>
            <reference field="6" count="1" selected="0">
              <x v="162"/>
            </reference>
            <reference field="12" count="6">
              <x v="0"/>
              <x v="1"/>
              <x v="2"/>
              <x v="3"/>
              <x v="4"/>
              <x v="6"/>
            </reference>
          </references>
        </pivotArea>
        <pivotArea type="data" collapsedLevelsAreSubtotals="1" fieldPosition="0">
          <references count="2">
            <reference field="4294967294" count="5" selected="0">
              <x v="1"/>
              <x v="2"/>
              <x v="3"/>
              <x v="4"/>
              <x v="5"/>
            </reference>
            <reference field="0" count="1">
              <x v="14"/>
            </reference>
          </references>
        </pivotArea>
        <pivotArea type="data" collapsedLevelsAreSubtotals="1" fieldPosition="0">
          <references count="3">
            <reference field="4294967294" count="5" selected="0">
              <x v="1"/>
              <x v="2"/>
              <x v="3"/>
              <x v="4"/>
              <x v="5"/>
            </reference>
            <reference field="0" count="1" selected="0">
              <x v="14"/>
            </reference>
            <reference field="6" count="1">
              <x v="51"/>
            </reference>
          </references>
        </pivotArea>
        <pivotArea type="data" collapsedLevelsAreSubtotals="1" fieldPosition="0">
          <references count="4">
            <reference field="4294967294" count="5" selected="0">
              <x v="1"/>
              <x v="2"/>
              <x v="3"/>
              <x v="4"/>
              <x v="5"/>
            </reference>
            <reference field="0" count="1" selected="0">
              <x v="14"/>
            </reference>
            <reference field="6" count="1" selected="0">
              <x v="51"/>
            </reference>
            <reference field="12" count="6">
              <x v="0"/>
              <x v="1"/>
              <x v="2"/>
              <x v="3"/>
              <x v="4"/>
              <x v="6"/>
            </reference>
          </references>
        </pivotArea>
        <pivotArea type="data" collapsedLevelsAreSubtotals="1" fieldPosition="0">
          <references count="2">
            <reference field="4294967294" count="5" selected="0">
              <x v="1"/>
              <x v="2"/>
              <x v="3"/>
              <x v="4"/>
              <x v="5"/>
            </reference>
            <reference field="0" count="1">
              <x v="15"/>
            </reference>
          </references>
        </pivotArea>
        <pivotArea type="data" collapsedLevelsAreSubtotals="1" fieldPosition="0">
          <references count="3">
            <reference field="4294967294" count="5" selected="0">
              <x v="1"/>
              <x v="2"/>
              <x v="3"/>
              <x v="4"/>
              <x v="5"/>
            </reference>
            <reference field="0" count="1" selected="0">
              <x v="15"/>
            </reference>
            <reference field="6" count="1">
              <x v="107"/>
            </reference>
          </references>
        </pivotArea>
        <pivotArea type="data" collapsedLevelsAreSubtotals="1" fieldPosition="0">
          <references count="4">
            <reference field="4294967294" count="5" selected="0">
              <x v="1"/>
              <x v="2"/>
              <x v="3"/>
              <x v="4"/>
              <x v="5"/>
            </reference>
            <reference field="0" count="1" selected="0">
              <x v="15"/>
            </reference>
            <reference field="6" count="1" selected="0">
              <x v="107"/>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5"/>
            </reference>
            <reference field="6" count="1">
              <x v="115"/>
            </reference>
          </references>
        </pivotArea>
        <pivotArea type="data" collapsedLevelsAreSubtotals="1" fieldPosition="0">
          <references count="4">
            <reference field="4294967294" count="5" selected="0">
              <x v="1"/>
              <x v="2"/>
              <x v="3"/>
              <x v="4"/>
              <x v="5"/>
            </reference>
            <reference field="0" count="1" selected="0">
              <x v="15"/>
            </reference>
            <reference field="6" count="1" selected="0">
              <x v="115"/>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5"/>
            </reference>
            <reference field="6" count="1">
              <x v="135"/>
            </reference>
          </references>
        </pivotArea>
        <pivotArea type="data" collapsedLevelsAreSubtotals="1" fieldPosition="0">
          <references count="4">
            <reference field="4294967294" count="5" selected="0">
              <x v="1"/>
              <x v="2"/>
              <x v="3"/>
              <x v="4"/>
              <x v="5"/>
            </reference>
            <reference field="0" count="1" selected="0">
              <x v="15"/>
            </reference>
            <reference field="6" count="1" selected="0">
              <x v="135"/>
            </reference>
            <reference field="12" count="6">
              <x v="0"/>
              <x v="1"/>
              <x v="2"/>
              <x v="3"/>
              <x v="4"/>
              <x v="6"/>
            </reference>
          </references>
        </pivotArea>
        <pivotArea type="data" collapsedLevelsAreSubtotals="1" fieldPosition="0">
          <references count="2">
            <reference field="4294967294" count="5" selected="0">
              <x v="1"/>
              <x v="2"/>
              <x v="3"/>
              <x v="4"/>
              <x v="5"/>
            </reference>
            <reference field="0" count="1">
              <x v="16"/>
            </reference>
          </references>
        </pivotArea>
        <pivotArea type="data" collapsedLevelsAreSubtotals="1" fieldPosition="0">
          <references count="3">
            <reference field="4294967294" count="5" selected="0">
              <x v="1"/>
              <x v="2"/>
              <x v="3"/>
              <x v="4"/>
              <x v="5"/>
            </reference>
            <reference field="0" count="1" selected="0">
              <x v="16"/>
            </reference>
            <reference field="6" count="1">
              <x v="20"/>
            </reference>
          </references>
        </pivotArea>
        <pivotArea type="data" collapsedLevelsAreSubtotals="1" fieldPosition="0">
          <references count="4">
            <reference field="4294967294" count="5" selected="0">
              <x v="1"/>
              <x v="2"/>
              <x v="3"/>
              <x v="4"/>
              <x v="5"/>
            </reference>
            <reference field="0" count="1" selected="0">
              <x v="16"/>
            </reference>
            <reference field="6" count="1" selected="0">
              <x v="20"/>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6"/>
            </reference>
            <reference field="6" count="1">
              <x v="114"/>
            </reference>
          </references>
        </pivotArea>
        <pivotArea type="data" collapsedLevelsAreSubtotals="1" fieldPosition="0">
          <references count="4">
            <reference field="4294967294" count="5" selected="0">
              <x v="1"/>
              <x v="2"/>
              <x v="3"/>
              <x v="4"/>
              <x v="5"/>
            </reference>
            <reference field="0" count="1" selected="0">
              <x v="16"/>
            </reference>
            <reference field="6" count="1" selected="0">
              <x v="114"/>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6"/>
            </reference>
            <reference field="6" count="1">
              <x v="149"/>
            </reference>
          </references>
        </pivotArea>
        <pivotArea type="data" collapsedLevelsAreSubtotals="1" fieldPosition="0">
          <references count="4">
            <reference field="4294967294" count="5" selected="0">
              <x v="1"/>
              <x v="2"/>
              <x v="3"/>
              <x v="4"/>
              <x v="5"/>
            </reference>
            <reference field="0" count="1" selected="0">
              <x v="16"/>
            </reference>
            <reference field="6" count="1" selected="0">
              <x v="149"/>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6"/>
            </reference>
            <reference field="6" count="1">
              <x v="150"/>
            </reference>
          </references>
        </pivotArea>
        <pivotArea type="data" collapsedLevelsAreSubtotals="1" fieldPosition="0">
          <references count="4">
            <reference field="4294967294" count="5" selected="0">
              <x v="1"/>
              <x v="2"/>
              <x v="3"/>
              <x v="4"/>
              <x v="5"/>
            </reference>
            <reference field="0" count="1" selected="0">
              <x v="16"/>
            </reference>
            <reference field="6" count="1" selected="0">
              <x v="150"/>
            </reference>
            <reference field="12" count="6">
              <x v="0"/>
              <x v="1"/>
              <x v="2"/>
              <x v="3"/>
              <x v="4"/>
              <x v="6"/>
            </reference>
          </references>
        </pivotArea>
      </pivotAreas>
    </conditionalFormat>
  </conditionalFormats>
  <pivotTableStyleInfo name="PivotStyleMedium3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6B9085D8-850E-4721-8B29-2056FEC741FD}" name="PivotTable2" cacheId="0" applyNumberFormats="0" applyBorderFormats="0" applyFontFormats="0" applyPatternFormats="0" applyAlignmentFormats="0" applyWidthHeightFormats="1" dataCaption="Values" updatedVersion="8" minRefreshableVersion="3" rowGrandTotals="0" colGrandTotals="0" itemPrintTitles="1" createdVersion="8" indent="0" outline="1" outlineData="1" multipleFieldFilters="0">
  <location ref="B14:K2649" firstHeaderRow="0" firstDataRow="1" firstDataCol="1"/>
  <pivotFields count="21">
    <pivotField axis="axisRow" showAll="0" defaultSubtotal="0">
      <items count="17">
        <item x="3"/>
        <item x="4"/>
        <item x="15"/>
        <item x="5"/>
        <item x="6"/>
        <item x="2"/>
        <item x="7"/>
        <item x="8"/>
        <item x="16"/>
        <item x="1"/>
        <item x="9"/>
        <item x="0"/>
        <item x="10"/>
        <item x="11"/>
        <item x="12"/>
        <item x="13"/>
        <item x="14"/>
      </items>
    </pivotField>
    <pivotField showAll="0"/>
    <pivotField showAll="0"/>
    <pivotField showAll="0"/>
    <pivotField showAll="0"/>
    <pivotField showAll="0"/>
    <pivotField axis="axisRow" showAll="0" defaultSubtotal="0">
      <items count="175">
        <item x="1"/>
        <item x="0"/>
        <item x="26"/>
        <item x="33"/>
        <item x="38"/>
        <item x="25"/>
        <item x="5"/>
        <item x="9"/>
        <item x="4"/>
        <item x="24"/>
        <item x="27"/>
        <item x="34"/>
        <item x="29"/>
        <item x="30"/>
        <item x="31"/>
        <item x="32"/>
        <item x="37"/>
        <item x="40"/>
        <item x="39"/>
        <item x="112"/>
        <item x="162"/>
        <item x="28"/>
        <item x="147"/>
        <item x="48"/>
        <item x="50"/>
        <item x="2"/>
        <item x="51"/>
        <item x="146"/>
        <item x="41"/>
        <item x="22"/>
        <item x="8"/>
        <item x="97"/>
        <item x="43"/>
        <item x="99"/>
        <item x="110"/>
        <item x="114"/>
        <item x="115"/>
        <item x="151"/>
        <item x="46"/>
        <item x="168"/>
        <item x="36"/>
        <item x="113"/>
        <item x="111"/>
        <item x="49"/>
        <item x="58"/>
        <item x="42"/>
        <item x="167"/>
        <item x="45"/>
        <item x="134"/>
        <item x="136"/>
        <item x="137"/>
        <item x="153"/>
        <item x="66"/>
        <item x="143"/>
        <item x="116"/>
        <item x="109"/>
        <item x="169"/>
        <item x="56"/>
        <item x="52"/>
        <item x="47"/>
        <item x="133"/>
        <item x="68"/>
        <item x="138"/>
        <item x="117"/>
        <item x="67"/>
        <item x="96"/>
        <item x="127"/>
        <item x="72"/>
        <item x="83"/>
        <item x="89"/>
        <item x="84"/>
        <item x="88"/>
        <item x="91"/>
        <item x="78"/>
        <item x="77"/>
        <item x="82"/>
        <item x="76"/>
        <item x="81"/>
        <item x="69"/>
        <item x="79"/>
        <item x="90"/>
        <item x="92"/>
        <item x="86"/>
        <item x="100"/>
        <item x="93"/>
        <item x="73"/>
        <item x="71"/>
        <item x="108"/>
        <item x="70"/>
        <item x="85"/>
        <item x="75"/>
        <item x="87"/>
        <item x="126"/>
        <item x="132"/>
        <item x="74"/>
        <item x="80"/>
        <item x="53"/>
        <item x="64"/>
        <item x="62"/>
        <item x="57"/>
        <item x="63"/>
        <item x="15"/>
        <item x="60"/>
        <item x="61"/>
        <item m="1" x="174"/>
        <item x="142"/>
        <item x="140"/>
        <item x="158"/>
        <item x="59"/>
        <item x="54"/>
        <item x="94"/>
        <item x="141"/>
        <item x="95"/>
        <item x="139"/>
        <item x="159"/>
        <item x="157"/>
        <item x="119"/>
        <item x="120"/>
        <item x="130"/>
        <item x="131"/>
        <item x="121"/>
        <item x="118"/>
        <item x="128"/>
        <item x="152"/>
        <item x="150"/>
        <item x="149"/>
        <item x="122"/>
        <item x="123"/>
        <item x="124"/>
        <item x="125"/>
        <item x="145"/>
        <item m="1" x="170"/>
        <item x="10"/>
        <item x="20"/>
        <item x="11"/>
        <item x="155"/>
        <item x="18"/>
        <item x="19"/>
        <item x="6"/>
        <item x="7"/>
        <item x="35"/>
        <item x="129"/>
        <item x="12"/>
        <item m="1" x="173"/>
        <item x="14"/>
        <item x="16"/>
        <item x="17"/>
        <item x="21"/>
        <item x="102"/>
        <item x="160"/>
        <item x="161"/>
        <item x="44"/>
        <item x="65"/>
        <item x="103"/>
        <item x="106"/>
        <item x="104"/>
        <item m="1" x="172"/>
        <item x="98"/>
        <item x="105"/>
        <item x="144"/>
        <item x="148"/>
        <item x="3"/>
        <item x="166"/>
        <item x="107"/>
        <item x="163"/>
        <item x="165"/>
        <item m="1" x="171"/>
        <item x="23"/>
        <item x="154"/>
        <item x="55"/>
        <item x="135"/>
        <item x="156"/>
        <item x="164"/>
        <item x="13"/>
        <item x="101"/>
      </items>
    </pivotField>
    <pivotField showAll="0"/>
    <pivotField showAll="0"/>
    <pivotField axis="axisRow" showAll="0" defaultSubtotal="0">
      <items count="178">
        <item x="80"/>
        <item x="77"/>
        <item x="78"/>
        <item x="79"/>
        <item x="83"/>
        <item x="84"/>
        <item x="85"/>
        <item x="72"/>
        <item x="81"/>
        <item x="4"/>
        <item x="74"/>
        <item x="65"/>
        <item x="66"/>
        <item x="67"/>
        <item x="68"/>
        <item x="69"/>
        <item x="169"/>
        <item x="128"/>
        <item x="75"/>
        <item x="76"/>
        <item x="70"/>
        <item x="171"/>
        <item x="172"/>
        <item x="88"/>
        <item x="173"/>
        <item x="156"/>
        <item x="145"/>
        <item x="19"/>
        <item x="34"/>
        <item x="176"/>
        <item x="153"/>
        <item x="157"/>
        <item x="29"/>
        <item x="22"/>
        <item x="23"/>
        <item x="26"/>
        <item x="24"/>
        <item x="25"/>
        <item x="154"/>
        <item x="141"/>
        <item x="158"/>
        <item x="35"/>
        <item x="113"/>
        <item x="155"/>
        <item x="142"/>
        <item x="146"/>
        <item x="143"/>
        <item x="144"/>
        <item x="2"/>
        <item x="98"/>
        <item x="99"/>
        <item x="5"/>
        <item x="177"/>
        <item x="114"/>
        <item x="82"/>
        <item x="100"/>
        <item x="110"/>
        <item x="112"/>
        <item x="105"/>
        <item x="6"/>
        <item x="120"/>
        <item x="121"/>
        <item x="95"/>
        <item x="116"/>
        <item x="117"/>
        <item x="106"/>
        <item x="51"/>
        <item x="17"/>
        <item x="122"/>
        <item x="118"/>
        <item x="123"/>
        <item x="107"/>
        <item x="108"/>
        <item x="168"/>
        <item x="119"/>
        <item x="124"/>
        <item x="131"/>
        <item x="127"/>
        <item x="125"/>
        <item x="101"/>
        <item x="109"/>
        <item x="129"/>
        <item x="115"/>
        <item x="96"/>
        <item x="60"/>
        <item x="20"/>
        <item x="132"/>
        <item x="133"/>
        <item x="139"/>
        <item x="63"/>
        <item x="7"/>
        <item x="102"/>
        <item x="134"/>
        <item x="140"/>
        <item x="138"/>
        <item x="135"/>
        <item x="136"/>
        <item x="137"/>
        <item x="8"/>
        <item x="52"/>
        <item x="53"/>
        <item x="61"/>
        <item x="9"/>
        <item x="54"/>
        <item x="64"/>
        <item x="16"/>
        <item x="55"/>
        <item x="10"/>
        <item x="30"/>
        <item x="56"/>
        <item x="130"/>
        <item x="57"/>
        <item x="58"/>
        <item x="111"/>
        <item x="62"/>
        <item x="103"/>
        <item x="71"/>
        <item x="59"/>
        <item x="11"/>
        <item x="163"/>
        <item x="164"/>
        <item x="165"/>
        <item x="167"/>
        <item x="160"/>
        <item x="161"/>
        <item x="12"/>
        <item x="18"/>
        <item x="21"/>
        <item x="90"/>
        <item x="36"/>
        <item x="170"/>
        <item x="27"/>
        <item x="45"/>
        <item x="86"/>
        <item x="93"/>
        <item x="41"/>
        <item x="42"/>
        <item x="46"/>
        <item x="43"/>
        <item x="91"/>
        <item x="92"/>
        <item x="87"/>
        <item x="31"/>
        <item x="44"/>
        <item x="94"/>
        <item x="126"/>
        <item x="89"/>
        <item x="13"/>
        <item x="174"/>
        <item x="175"/>
        <item x="37"/>
        <item x="38"/>
        <item x="39"/>
        <item x="40"/>
        <item x="104"/>
        <item x="149"/>
        <item x="150"/>
        <item x="47"/>
        <item x="0"/>
        <item x="1"/>
        <item x="14"/>
        <item x="32"/>
        <item x="15"/>
        <item x="28"/>
        <item x="3"/>
        <item x="33"/>
        <item x="48"/>
        <item x="49"/>
        <item x="50"/>
        <item x="97"/>
        <item x="151"/>
        <item x="159"/>
        <item x="166"/>
        <item x="73"/>
        <item x="147"/>
        <item x="148"/>
        <item x="152"/>
        <item x="162"/>
      </items>
    </pivotField>
    <pivotField showAll="0"/>
    <pivotField dataField="1" showAll="0"/>
    <pivotField axis="axisRow" showAll="0" sortType="ascending">
      <items count="8">
        <item x="0"/>
        <item x="4"/>
        <item x="1"/>
        <item x="3"/>
        <item x="2"/>
        <item m="1" x="5"/>
        <item m="1" x="6"/>
        <item t="default"/>
      </items>
      <autoSortScope>
        <pivotArea dataOnly="0" outline="0" fieldPosition="0">
          <references count="1">
            <reference field="4294967294" count="1" selected="0">
              <x v="0"/>
            </reference>
          </references>
        </pivotArea>
      </autoSortScope>
    </pivotField>
    <pivotField dataField="1" numFmtId="6" showAll="0"/>
    <pivotField dataField="1" numFmtId="6" showAll="0"/>
    <pivotField dataField="1" numFmtId="6" showAll="0"/>
    <pivotField dataField="1" numFmtId="6" showAll="0"/>
    <pivotField dataField="1" numFmtId="6" showAll="0"/>
    <pivotField dataField="1" showAll="0"/>
    <pivotField dataField="1" showAll="0"/>
    <pivotField dataField="1" showAll="0"/>
  </pivotFields>
  <rowFields count="4">
    <field x="0"/>
    <field x="6"/>
    <field x="9"/>
    <field x="12"/>
  </rowFields>
  <rowItems count="2635">
    <i>
      <x/>
    </i>
    <i r="1">
      <x v="23"/>
    </i>
    <i r="2">
      <x v="126"/>
    </i>
    <i r="3">
      <x/>
    </i>
    <i r="3">
      <x v="2"/>
    </i>
    <i r="3">
      <x v="4"/>
    </i>
    <i r="3">
      <x v="3"/>
    </i>
    <i r="3">
      <x v="1"/>
    </i>
    <i r="1">
      <x v="24"/>
    </i>
    <i r="2">
      <x v="132"/>
    </i>
    <i r="3">
      <x/>
    </i>
    <i r="3">
      <x v="2"/>
    </i>
    <i r="3">
      <x v="4"/>
    </i>
    <i r="3">
      <x v="3"/>
    </i>
    <i r="3">
      <x v="1"/>
    </i>
    <i r="2">
      <x v="137"/>
    </i>
    <i r="3">
      <x/>
    </i>
    <i r="3">
      <x v="2"/>
    </i>
    <i r="3">
      <x v="4"/>
    </i>
    <i r="3">
      <x v="3"/>
    </i>
    <i r="3">
      <x v="1"/>
    </i>
    <i r="2">
      <x v="157"/>
    </i>
    <i r="3">
      <x/>
    </i>
    <i r="3">
      <x v="2"/>
    </i>
    <i r="3">
      <x v="4"/>
    </i>
    <i r="3">
      <x v="3"/>
    </i>
    <i r="3">
      <x v="1"/>
    </i>
    <i r="1">
      <x v="26"/>
    </i>
    <i r="2">
      <x v="166"/>
    </i>
    <i r="3">
      <x/>
    </i>
    <i r="3">
      <x v="2"/>
    </i>
    <i r="3">
      <x v="4"/>
    </i>
    <i r="3">
      <x v="3"/>
    </i>
    <i r="3">
      <x v="1"/>
    </i>
    <i r="2">
      <x v="167"/>
    </i>
    <i r="3">
      <x/>
    </i>
    <i r="3">
      <x v="2"/>
    </i>
    <i r="3">
      <x v="4"/>
    </i>
    <i r="3">
      <x v="3"/>
    </i>
    <i r="3">
      <x v="1"/>
    </i>
    <i r="2">
      <x v="168"/>
    </i>
    <i r="3">
      <x/>
    </i>
    <i r="3">
      <x v="2"/>
    </i>
    <i r="3">
      <x v="4"/>
    </i>
    <i r="3">
      <x v="3"/>
    </i>
    <i r="3">
      <x v="1"/>
    </i>
    <i r="1">
      <x v="38"/>
    </i>
    <i r="2">
      <x v="28"/>
    </i>
    <i r="3">
      <x/>
    </i>
    <i r="3">
      <x v="2"/>
    </i>
    <i r="3">
      <x v="4"/>
    </i>
    <i r="3">
      <x v="3"/>
    </i>
    <i r="3">
      <x v="1"/>
    </i>
    <i r="2">
      <x v="41"/>
    </i>
    <i r="3">
      <x/>
    </i>
    <i r="3">
      <x v="2"/>
    </i>
    <i r="3">
      <x v="4"/>
    </i>
    <i r="3">
      <x v="3"/>
    </i>
    <i r="3">
      <x v="1"/>
    </i>
    <i r="2">
      <x v="129"/>
    </i>
    <i r="3">
      <x/>
    </i>
    <i r="3">
      <x v="2"/>
    </i>
    <i r="3">
      <x v="4"/>
    </i>
    <i r="3">
      <x v="3"/>
    </i>
    <i r="3">
      <x v="1"/>
    </i>
    <i r="2">
      <x v="150"/>
    </i>
    <i r="3">
      <x/>
    </i>
    <i r="3">
      <x v="2"/>
    </i>
    <i r="3">
      <x v="4"/>
    </i>
    <i r="3">
      <x v="3"/>
    </i>
    <i r="3">
      <x v="1"/>
    </i>
    <i r="2">
      <x v="151"/>
    </i>
    <i r="3">
      <x/>
    </i>
    <i r="3">
      <x v="2"/>
    </i>
    <i r="3">
      <x v="4"/>
    </i>
    <i r="3">
      <x v="3"/>
    </i>
    <i r="3">
      <x v="1"/>
    </i>
    <i r="2">
      <x v="152"/>
    </i>
    <i r="3">
      <x/>
    </i>
    <i r="3">
      <x v="2"/>
    </i>
    <i r="3">
      <x v="4"/>
    </i>
    <i r="3">
      <x v="3"/>
    </i>
    <i r="3">
      <x v="1"/>
    </i>
    <i r="2">
      <x v="153"/>
    </i>
    <i r="3">
      <x/>
    </i>
    <i r="3">
      <x v="2"/>
    </i>
    <i r="3">
      <x v="4"/>
    </i>
    <i r="3">
      <x v="3"/>
    </i>
    <i r="3">
      <x v="1"/>
    </i>
    <i r="2">
      <x v="163"/>
    </i>
    <i r="3">
      <x/>
    </i>
    <i r="3">
      <x v="2"/>
    </i>
    <i r="3">
      <x v="4"/>
    </i>
    <i r="3">
      <x v="3"/>
    </i>
    <i r="3">
      <x v="1"/>
    </i>
    <i r="1">
      <x v="43"/>
    </i>
    <i r="2">
      <x v="163"/>
    </i>
    <i r="3">
      <x/>
    </i>
    <i r="3">
      <x v="2"/>
    </i>
    <i r="3">
      <x v="4"/>
    </i>
    <i r="3">
      <x v="3"/>
    </i>
    <i r="3">
      <x v="1"/>
    </i>
    <i r="1">
      <x v="47"/>
    </i>
    <i r="2">
      <x v="163"/>
    </i>
    <i r="3">
      <x/>
    </i>
    <i r="3">
      <x v="2"/>
    </i>
    <i r="3">
      <x v="4"/>
    </i>
    <i r="3">
      <x v="3"/>
    </i>
    <i r="3">
      <x v="1"/>
    </i>
    <i r="2">
      <x v="165"/>
    </i>
    <i r="3">
      <x/>
    </i>
    <i r="3">
      <x v="2"/>
    </i>
    <i r="3">
      <x v="4"/>
    </i>
    <i r="3">
      <x v="3"/>
    </i>
    <i r="3">
      <x v="1"/>
    </i>
    <i r="1">
      <x v="59"/>
    </i>
    <i r="2">
      <x v="135"/>
    </i>
    <i r="3">
      <x/>
    </i>
    <i r="3">
      <x v="2"/>
    </i>
    <i r="3">
      <x v="4"/>
    </i>
    <i r="3">
      <x v="3"/>
    </i>
    <i r="3">
      <x v="1"/>
    </i>
    <i r="2">
      <x v="136"/>
    </i>
    <i r="3">
      <x/>
    </i>
    <i r="3">
      <x v="2"/>
    </i>
    <i r="3">
      <x v="4"/>
    </i>
    <i r="3">
      <x v="3"/>
    </i>
    <i r="3">
      <x v="1"/>
    </i>
    <i r="2">
      <x v="138"/>
    </i>
    <i r="3">
      <x/>
    </i>
    <i r="3">
      <x v="2"/>
    </i>
    <i r="3">
      <x v="4"/>
    </i>
    <i r="3">
      <x v="3"/>
    </i>
    <i r="3">
      <x v="1"/>
    </i>
    <i r="2">
      <x v="143"/>
    </i>
    <i r="3">
      <x/>
    </i>
    <i r="3">
      <x v="2"/>
    </i>
    <i r="3">
      <x v="4"/>
    </i>
    <i r="3">
      <x v="3"/>
    </i>
    <i r="3">
      <x v="1"/>
    </i>
    <i r="2">
      <x v="163"/>
    </i>
    <i r="3">
      <x/>
    </i>
    <i r="3">
      <x v="2"/>
    </i>
    <i r="3">
      <x v="4"/>
    </i>
    <i r="3">
      <x v="3"/>
    </i>
    <i r="3">
      <x v="1"/>
    </i>
    <i>
      <x v="1"/>
    </i>
    <i r="1">
      <x v="58"/>
    </i>
    <i r="2">
      <x v="163"/>
    </i>
    <i r="3">
      <x/>
    </i>
    <i r="3">
      <x v="2"/>
    </i>
    <i r="3">
      <x v="4"/>
    </i>
    <i r="3">
      <x v="3"/>
    </i>
    <i r="3">
      <x v="1"/>
    </i>
    <i r="1">
      <x v="96"/>
    </i>
    <i r="2">
      <x v="66"/>
    </i>
    <i r="3">
      <x/>
    </i>
    <i r="3">
      <x v="2"/>
    </i>
    <i r="3">
      <x v="4"/>
    </i>
    <i r="3">
      <x v="3"/>
    </i>
    <i r="3">
      <x v="1"/>
    </i>
    <i r="2">
      <x v="99"/>
    </i>
    <i r="3">
      <x/>
    </i>
    <i r="3">
      <x v="2"/>
    </i>
    <i r="3">
      <x v="4"/>
    </i>
    <i r="3">
      <x v="3"/>
    </i>
    <i r="3">
      <x v="1"/>
    </i>
    <i r="2">
      <x v="100"/>
    </i>
    <i r="3">
      <x/>
    </i>
    <i r="3">
      <x v="2"/>
    </i>
    <i r="3">
      <x v="4"/>
    </i>
    <i r="3">
      <x v="3"/>
    </i>
    <i r="3">
      <x v="1"/>
    </i>
    <i r="2">
      <x v="102"/>
    </i>
    <i r="3">
      <x/>
    </i>
    <i r="3">
      <x v="2"/>
    </i>
    <i r="3">
      <x v="4"/>
    </i>
    <i r="3">
      <x v="3"/>
    </i>
    <i r="3">
      <x v="1"/>
    </i>
    <i r="2">
      <x v="103"/>
    </i>
    <i r="3">
      <x/>
    </i>
    <i r="3">
      <x v="2"/>
    </i>
    <i r="3">
      <x v="4"/>
    </i>
    <i r="3">
      <x v="3"/>
    </i>
    <i r="3">
      <x v="1"/>
    </i>
    <i r="2">
      <x v="106"/>
    </i>
    <i r="3">
      <x/>
    </i>
    <i r="3">
      <x v="2"/>
    </i>
    <i r="3">
      <x v="4"/>
    </i>
    <i r="3">
      <x v="3"/>
    </i>
    <i r="3">
      <x v="1"/>
    </i>
    <i r="2">
      <x v="107"/>
    </i>
    <i r="3">
      <x/>
    </i>
    <i r="3">
      <x v="2"/>
    </i>
    <i r="3">
      <x v="4"/>
    </i>
    <i r="3">
      <x v="3"/>
    </i>
    <i r="3">
      <x v="1"/>
    </i>
    <i r="2">
      <x v="108"/>
    </i>
    <i r="3">
      <x/>
    </i>
    <i r="3">
      <x v="2"/>
    </i>
    <i r="3">
      <x v="4"/>
    </i>
    <i r="3">
      <x v="3"/>
    </i>
    <i r="3">
      <x v="1"/>
    </i>
    <i r="2">
      <x v="109"/>
    </i>
    <i r="3">
      <x/>
    </i>
    <i r="3">
      <x v="2"/>
    </i>
    <i r="3">
      <x v="4"/>
    </i>
    <i r="3">
      <x v="3"/>
    </i>
    <i r="3">
      <x v="1"/>
    </i>
    <i r="2">
      <x v="111"/>
    </i>
    <i r="3">
      <x/>
    </i>
    <i r="3">
      <x v="2"/>
    </i>
    <i r="3">
      <x v="4"/>
    </i>
    <i r="3">
      <x v="3"/>
    </i>
    <i r="3">
      <x v="1"/>
    </i>
    <i r="2">
      <x v="112"/>
    </i>
    <i r="3">
      <x/>
    </i>
    <i r="3">
      <x v="2"/>
    </i>
    <i r="3">
      <x v="4"/>
    </i>
    <i r="3">
      <x v="3"/>
    </i>
    <i r="3">
      <x v="1"/>
    </i>
    <i r="2">
      <x v="117"/>
    </i>
    <i r="3">
      <x/>
    </i>
    <i r="3">
      <x v="2"/>
    </i>
    <i r="3">
      <x v="4"/>
    </i>
    <i r="3">
      <x v="3"/>
    </i>
    <i r="3">
      <x v="1"/>
    </i>
    <i r="1">
      <x v="109"/>
    </i>
    <i r="2">
      <x v="84"/>
    </i>
    <i r="3">
      <x/>
    </i>
    <i r="3">
      <x v="2"/>
    </i>
    <i r="3">
      <x v="4"/>
    </i>
    <i r="3">
      <x v="3"/>
    </i>
    <i r="3">
      <x v="1"/>
    </i>
    <i r="1">
      <x v="169"/>
    </i>
    <i r="2">
      <x v="102"/>
    </i>
    <i r="3">
      <x/>
    </i>
    <i r="3">
      <x v="2"/>
    </i>
    <i r="3">
      <x v="4"/>
    </i>
    <i r="3">
      <x v="3"/>
    </i>
    <i r="3">
      <x v="1"/>
    </i>
    <i>
      <x v="2"/>
    </i>
    <i r="1">
      <x v="164"/>
    </i>
    <i r="2">
      <x v="21"/>
    </i>
    <i r="3">
      <x/>
    </i>
    <i r="3">
      <x v="2"/>
    </i>
    <i r="3">
      <x v="4"/>
    </i>
    <i r="3">
      <x v="3"/>
    </i>
    <i r="3">
      <x v="1"/>
    </i>
    <i r="1">
      <x v="165"/>
    </i>
    <i r="2">
      <x v="2"/>
    </i>
    <i r="3">
      <x/>
    </i>
    <i r="3">
      <x v="2"/>
    </i>
    <i r="3">
      <x v="4"/>
    </i>
    <i r="3">
      <x v="3"/>
    </i>
    <i r="3">
      <x v="1"/>
    </i>
    <i r="2">
      <x v="3"/>
    </i>
    <i r="3">
      <x/>
    </i>
    <i r="3">
      <x v="2"/>
    </i>
    <i r="3">
      <x v="4"/>
    </i>
    <i r="3">
      <x v="3"/>
    </i>
    <i r="3">
      <x v="1"/>
    </i>
    <i r="2">
      <x v="21"/>
    </i>
    <i r="3">
      <x/>
    </i>
    <i r="3">
      <x v="2"/>
    </i>
    <i r="3">
      <x v="4"/>
    </i>
    <i r="3">
      <x v="3"/>
    </i>
    <i r="3">
      <x v="1"/>
    </i>
    <i r="2">
      <x v="22"/>
    </i>
    <i r="3">
      <x/>
    </i>
    <i r="3">
      <x v="2"/>
    </i>
    <i r="3">
      <x v="4"/>
    </i>
    <i r="3">
      <x v="3"/>
    </i>
    <i r="3">
      <x v="1"/>
    </i>
    <i r="2">
      <x v="23"/>
    </i>
    <i r="3">
      <x/>
    </i>
    <i r="3">
      <x v="2"/>
    </i>
    <i r="3">
      <x v="4"/>
    </i>
    <i r="3">
      <x v="3"/>
    </i>
    <i r="3">
      <x v="1"/>
    </i>
    <i r="2">
      <x v="24"/>
    </i>
    <i r="3">
      <x/>
    </i>
    <i r="3">
      <x v="2"/>
    </i>
    <i r="3">
      <x v="4"/>
    </i>
    <i r="3">
      <x v="3"/>
    </i>
    <i r="3">
      <x v="1"/>
    </i>
    <i r="2">
      <x v="131"/>
    </i>
    <i r="3">
      <x/>
    </i>
    <i r="3">
      <x v="2"/>
    </i>
    <i r="3">
      <x v="4"/>
    </i>
    <i r="3">
      <x v="3"/>
    </i>
    <i r="3">
      <x v="1"/>
    </i>
    <i r="2">
      <x v="148"/>
    </i>
    <i r="3">
      <x/>
    </i>
    <i r="3">
      <x v="2"/>
    </i>
    <i r="3">
      <x v="4"/>
    </i>
    <i r="3">
      <x v="3"/>
    </i>
    <i r="3">
      <x v="1"/>
    </i>
    <i r="2">
      <x v="149"/>
    </i>
    <i r="3">
      <x/>
    </i>
    <i r="3">
      <x v="2"/>
    </i>
    <i r="3">
      <x v="4"/>
    </i>
    <i r="3">
      <x v="3"/>
    </i>
    <i r="3">
      <x v="1"/>
    </i>
    <i r="1">
      <x v="172"/>
    </i>
    <i r="2">
      <x v="21"/>
    </i>
    <i r="3">
      <x/>
    </i>
    <i r="3">
      <x v="2"/>
    </i>
    <i r="3">
      <x v="4"/>
    </i>
    <i r="3">
      <x v="3"/>
    </i>
    <i r="3">
      <x v="1"/>
    </i>
    <i>
      <x v="3"/>
    </i>
    <i r="1">
      <x v="44"/>
    </i>
    <i r="2">
      <x v="67"/>
    </i>
    <i r="3">
      <x/>
    </i>
    <i r="3">
      <x v="2"/>
    </i>
    <i r="3">
      <x v="4"/>
    </i>
    <i r="3">
      <x v="3"/>
    </i>
    <i r="3">
      <x v="1"/>
    </i>
    <i r="2">
      <x v="101"/>
    </i>
    <i r="3">
      <x/>
    </i>
    <i r="3">
      <x v="2"/>
    </i>
    <i r="3">
      <x v="4"/>
    </i>
    <i r="3">
      <x v="3"/>
    </i>
    <i r="3">
      <x v="1"/>
    </i>
    <i r="2">
      <x v="102"/>
    </i>
    <i r="3">
      <x/>
    </i>
    <i r="3">
      <x v="2"/>
    </i>
    <i r="3">
      <x v="4"/>
    </i>
    <i r="3">
      <x v="3"/>
    </i>
    <i r="3">
      <x v="1"/>
    </i>
    <i r="2">
      <x v="114"/>
    </i>
    <i r="3">
      <x/>
    </i>
    <i r="3">
      <x v="2"/>
    </i>
    <i r="3">
      <x v="4"/>
    </i>
    <i r="3">
      <x v="3"/>
    </i>
    <i r="3">
      <x v="1"/>
    </i>
    <i r="2">
      <x v="117"/>
    </i>
    <i r="3">
      <x/>
    </i>
    <i r="3">
      <x v="2"/>
    </i>
    <i r="3">
      <x v="4"/>
    </i>
    <i r="3">
      <x v="3"/>
    </i>
    <i r="3">
      <x v="1"/>
    </i>
    <i r="2">
      <x v="125"/>
    </i>
    <i r="3">
      <x/>
    </i>
    <i r="3">
      <x v="2"/>
    </i>
    <i r="3">
      <x v="4"/>
    </i>
    <i r="3">
      <x v="3"/>
    </i>
    <i r="3">
      <x v="1"/>
    </i>
    <i r="1">
      <x v="57"/>
    </i>
    <i r="2">
      <x v="102"/>
    </i>
    <i r="3">
      <x/>
    </i>
    <i r="3">
      <x v="2"/>
    </i>
    <i r="3">
      <x v="4"/>
    </i>
    <i r="3">
      <x v="3"/>
    </i>
    <i r="3">
      <x v="1"/>
    </i>
    <i r="2">
      <x v="163"/>
    </i>
    <i r="3">
      <x/>
    </i>
    <i r="3">
      <x v="2"/>
    </i>
    <i r="3">
      <x v="4"/>
    </i>
    <i r="3">
      <x v="3"/>
    </i>
    <i r="3">
      <x v="1"/>
    </i>
    <i r="1">
      <x v="97"/>
    </i>
    <i r="2">
      <x v="102"/>
    </i>
    <i r="3">
      <x/>
    </i>
    <i r="3">
      <x v="2"/>
    </i>
    <i r="3">
      <x v="4"/>
    </i>
    <i r="3">
      <x v="3"/>
    </i>
    <i r="3">
      <x v="1"/>
    </i>
    <i r="1">
      <x v="98"/>
    </i>
    <i r="2">
      <x v="102"/>
    </i>
    <i r="3">
      <x/>
    </i>
    <i r="3">
      <x v="2"/>
    </i>
    <i r="3">
      <x v="4"/>
    </i>
    <i r="3">
      <x v="3"/>
    </i>
    <i r="3">
      <x v="1"/>
    </i>
    <i r="1">
      <x v="99"/>
    </i>
    <i r="2">
      <x v="102"/>
    </i>
    <i r="3">
      <x/>
    </i>
    <i r="3">
      <x v="2"/>
    </i>
    <i r="3">
      <x v="4"/>
    </i>
    <i r="3">
      <x v="3"/>
    </i>
    <i r="3">
      <x v="1"/>
    </i>
    <i r="1">
      <x v="100"/>
    </i>
    <i r="2">
      <x v="104"/>
    </i>
    <i r="3">
      <x/>
    </i>
    <i r="3">
      <x v="2"/>
    </i>
    <i r="3">
      <x v="4"/>
    </i>
    <i r="3">
      <x v="3"/>
    </i>
    <i r="3">
      <x v="1"/>
    </i>
    <i r="1">
      <x v="102"/>
    </i>
    <i r="2">
      <x v="102"/>
    </i>
    <i r="3">
      <x/>
    </i>
    <i r="3">
      <x v="2"/>
    </i>
    <i r="3">
      <x v="4"/>
    </i>
    <i r="3">
      <x v="3"/>
    </i>
    <i r="3">
      <x v="1"/>
    </i>
    <i r="1">
      <x v="103"/>
    </i>
    <i r="2">
      <x v="102"/>
    </i>
    <i r="3">
      <x/>
    </i>
    <i r="3">
      <x v="2"/>
    </i>
    <i r="3">
      <x v="4"/>
    </i>
    <i r="3">
      <x v="3"/>
    </i>
    <i r="3">
      <x v="1"/>
    </i>
    <i r="1">
      <x v="108"/>
    </i>
    <i r="2">
      <x v="89"/>
    </i>
    <i r="3">
      <x/>
    </i>
    <i r="3">
      <x v="2"/>
    </i>
    <i r="3">
      <x v="4"/>
    </i>
    <i r="3">
      <x v="3"/>
    </i>
    <i r="3">
      <x v="1"/>
    </i>
    <i r="2">
      <x v="90"/>
    </i>
    <i r="3">
      <x/>
    </i>
    <i r="3">
      <x v="2"/>
    </i>
    <i r="3">
      <x v="4"/>
    </i>
    <i r="3">
      <x v="3"/>
    </i>
    <i r="3">
      <x v="1"/>
    </i>
    <i r="2">
      <x v="117"/>
    </i>
    <i r="3">
      <x/>
    </i>
    <i r="3">
      <x v="2"/>
    </i>
    <i r="3">
      <x v="4"/>
    </i>
    <i r="3">
      <x v="3"/>
    </i>
    <i r="3">
      <x v="1"/>
    </i>
    <i r="1">
      <x v="152"/>
    </i>
    <i r="2">
      <x v="102"/>
    </i>
    <i r="3">
      <x/>
    </i>
    <i r="3">
      <x v="2"/>
    </i>
    <i r="3">
      <x v="4"/>
    </i>
    <i r="3">
      <x v="3"/>
    </i>
    <i r="3">
      <x v="1"/>
    </i>
    <i>
      <x v="4"/>
    </i>
    <i r="1">
      <x v="31"/>
    </i>
    <i r="2">
      <x v="8"/>
    </i>
    <i r="3">
      <x/>
    </i>
    <i r="3">
      <x v="2"/>
    </i>
    <i r="3">
      <x v="4"/>
    </i>
    <i r="3">
      <x v="3"/>
    </i>
    <i r="3">
      <x v="1"/>
    </i>
    <i r="1">
      <x v="33"/>
    </i>
    <i r="2">
      <x v="7"/>
    </i>
    <i r="3">
      <x/>
    </i>
    <i r="3">
      <x v="2"/>
    </i>
    <i r="3">
      <x v="4"/>
    </i>
    <i r="3">
      <x v="3"/>
    </i>
    <i r="3">
      <x v="1"/>
    </i>
    <i r="2">
      <x v="8"/>
    </i>
    <i r="3">
      <x/>
    </i>
    <i r="3">
      <x v="2"/>
    </i>
    <i r="3">
      <x v="4"/>
    </i>
    <i r="3">
      <x v="3"/>
    </i>
    <i r="3">
      <x v="1"/>
    </i>
    <i r="1">
      <x v="52"/>
    </i>
    <i r="2">
      <x v="163"/>
    </i>
    <i r="3">
      <x/>
    </i>
    <i r="3">
      <x v="2"/>
    </i>
    <i r="3">
      <x v="4"/>
    </i>
    <i r="3">
      <x v="3"/>
    </i>
    <i r="3">
      <x v="1"/>
    </i>
    <i r="1">
      <x v="61"/>
    </i>
    <i r="2">
      <x v="7"/>
    </i>
    <i r="3">
      <x/>
    </i>
    <i r="3">
      <x v="2"/>
    </i>
    <i r="3">
      <x v="4"/>
    </i>
    <i r="3">
      <x v="3"/>
    </i>
    <i r="3">
      <x v="1"/>
    </i>
    <i r="2">
      <x v="10"/>
    </i>
    <i r="3">
      <x/>
    </i>
    <i r="3">
      <x v="2"/>
    </i>
    <i r="3">
      <x v="4"/>
    </i>
    <i r="3">
      <x v="3"/>
    </i>
    <i r="3">
      <x v="1"/>
    </i>
    <i r="2">
      <x v="173"/>
    </i>
    <i r="3">
      <x/>
    </i>
    <i r="3">
      <x v="2"/>
    </i>
    <i r="3">
      <x v="4"/>
    </i>
    <i r="3">
      <x v="3"/>
    </i>
    <i r="3">
      <x v="1"/>
    </i>
    <i r="1">
      <x v="64"/>
    </i>
    <i r="2">
      <x v="11"/>
    </i>
    <i r="3">
      <x/>
    </i>
    <i r="3">
      <x v="2"/>
    </i>
    <i r="3">
      <x v="4"/>
    </i>
    <i r="3">
      <x v="3"/>
    </i>
    <i r="3">
      <x v="1"/>
    </i>
    <i r="2">
      <x v="12"/>
    </i>
    <i r="3">
      <x/>
    </i>
    <i r="3">
      <x v="2"/>
    </i>
    <i r="3">
      <x v="4"/>
    </i>
    <i r="3">
      <x v="3"/>
    </i>
    <i r="3">
      <x v="1"/>
    </i>
    <i r="2">
      <x v="13"/>
    </i>
    <i r="3">
      <x/>
    </i>
    <i r="3">
      <x v="2"/>
    </i>
    <i r="3">
      <x v="4"/>
    </i>
    <i r="3">
      <x v="3"/>
    </i>
    <i r="3">
      <x v="1"/>
    </i>
    <i r="2">
      <x v="14"/>
    </i>
    <i r="3">
      <x/>
    </i>
    <i r="3">
      <x v="2"/>
    </i>
    <i r="3">
      <x v="4"/>
    </i>
    <i r="3">
      <x v="3"/>
    </i>
    <i r="3">
      <x v="1"/>
    </i>
    <i r="2">
      <x v="15"/>
    </i>
    <i r="3">
      <x/>
    </i>
    <i r="3">
      <x v="2"/>
    </i>
    <i r="3">
      <x v="4"/>
    </i>
    <i r="3">
      <x v="3"/>
    </i>
    <i r="3">
      <x v="1"/>
    </i>
    <i r="2">
      <x v="20"/>
    </i>
    <i r="3">
      <x/>
    </i>
    <i r="3">
      <x v="2"/>
    </i>
    <i r="3">
      <x v="4"/>
    </i>
    <i r="3">
      <x v="3"/>
    </i>
    <i r="3">
      <x v="1"/>
    </i>
    <i r="2">
      <x v="116"/>
    </i>
    <i r="3">
      <x/>
    </i>
    <i r="3">
      <x v="2"/>
    </i>
    <i r="3">
      <x v="4"/>
    </i>
    <i r="3">
      <x v="3"/>
    </i>
    <i r="3">
      <x v="1"/>
    </i>
    <i r="1">
      <x v="65"/>
    </i>
    <i r="2">
      <x v="5"/>
    </i>
    <i r="3">
      <x/>
    </i>
    <i r="3">
      <x v="2"/>
    </i>
    <i r="3">
      <x v="4"/>
    </i>
    <i r="3">
      <x v="3"/>
    </i>
    <i r="3">
      <x v="1"/>
    </i>
    <i r="2">
      <x v="6"/>
    </i>
    <i r="3">
      <x/>
    </i>
    <i r="3">
      <x v="2"/>
    </i>
    <i r="3">
      <x v="4"/>
    </i>
    <i r="3">
      <x v="3"/>
    </i>
    <i r="3">
      <x v="1"/>
    </i>
    <i r="2">
      <x v="7"/>
    </i>
    <i r="3">
      <x/>
    </i>
    <i r="3">
      <x v="2"/>
    </i>
    <i r="3">
      <x v="4"/>
    </i>
    <i r="3">
      <x v="3"/>
    </i>
    <i r="3">
      <x v="1"/>
    </i>
    <i r="2">
      <x v="20"/>
    </i>
    <i r="3">
      <x/>
    </i>
    <i r="3">
      <x v="2"/>
    </i>
    <i r="3">
      <x v="4"/>
    </i>
    <i r="3">
      <x v="3"/>
    </i>
    <i r="3">
      <x v="1"/>
    </i>
    <i r="1">
      <x v="67"/>
    </i>
    <i r="2">
      <x/>
    </i>
    <i r="3">
      <x/>
    </i>
    <i r="3">
      <x v="2"/>
    </i>
    <i r="3">
      <x v="4"/>
    </i>
    <i r="3">
      <x v="3"/>
    </i>
    <i r="3">
      <x v="1"/>
    </i>
    <i r="2">
      <x v="1"/>
    </i>
    <i r="3">
      <x/>
    </i>
    <i r="3">
      <x v="2"/>
    </i>
    <i r="3">
      <x v="4"/>
    </i>
    <i r="3">
      <x v="3"/>
    </i>
    <i r="3">
      <x v="1"/>
    </i>
    <i r="2">
      <x v="2"/>
    </i>
    <i r="3">
      <x/>
    </i>
    <i r="3">
      <x v="2"/>
    </i>
    <i r="3">
      <x v="4"/>
    </i>
    <i r="3">
      <x v="3"/>
    </i>
    <i r="3">
      <x v="1"/>
    </i>
    <i r="2">
      <x v="85"/>
    </i>
    <i r="3">
      <x/>
    </i>
    <i r="3">
      <x v="2"/>
    </i>
    <i r="3">
      <x v="4"/>
    </i>
    <i r="3">
      <x v="3"/>
    </i>
    <i r="3">
      <x v="1"/>
    </i>
    <i r="1">
      <x v="68"/>
    </i>
    <i r="2">
      <x/>
    </i>
    <i r="3">
      <x/>
    </i>
    <i r="3">
      <x v="2"/>
    </i>
    <i r="3">
      <x v="4"/>
    </i>
    <i r="3">
      <x v="3"/>
    </i>
    <i r="3">
      <x v="1"/>
    </i>
    <i r="2">
      <x v="1"/>
    </i>
    <i r="3">
      <x/>
    </i>
    <i r="3">
      <x v="2"/>
    </i>
    <i r="3">
      <x v="4"/>
    </i>
    <i r="3">
      <x v="3"/>
    </i>
    <i r="3">
      <x v="1"/>
    </i>
    <i r="2">
      <x v="2"/>
    </i>
    <i r="3">
      <x/>
    </i>
    <i r="3">
      <x v="2"/>
    </i>
    <i r="3">
      <x v="4"/>
    </i>
    <i r="3">
      <x v="3"/>
    </i>
    <i r="3">
      <x v="1"/>
    </i>
    <i r="1">
      <x v="69"/>
    </i>
    <i r="2">
      <x/>
    </i>
    <i r="3">
      <x/>
    </i>
    <i r="3">
      <x v="2"/>
    </i>
    <i r="3">
      <x v="4"/>
    </i>
    <i r="3">
      <x v="3"/>
    </i>
    <i r="3">
      <x v="1"/>
    </i>
    <i r="2">
      <x v="1"/>
    </i>
    <i r="3">
      <x/>
    </i>
    <i r="3">
      <x v="2"/>
    </i>
    <i r="3">
      <x v="4"/>
    </i>
    <i r="3">
      <x v="3"/>
    </i>
    <i r="3">
      <x v="1"/>
    </i>
    <i r="2">
      <x v="2"/>
    </i>
    <i r="3">
      <x/>
    </i>
    <i r="3">
      <x v="2"/>
    </i>
    <i r="3">
      <x v="4"/>
    </i>
    <i r="3">
      <x v="3"/>
    </i>
    <i r="3">
      <x v="1"/>
    </i>
    <i r="2">
      <x v="4"/>
    </i>
    <i r="3">
      <x/>
    </i>
    <i r="3">
      <x v="2"/>
    </i>
    <i r="3">
      <x v="4"/>
    </i>
    <i r="3">
      <x v="3"/>
    </i>
    <i r="3">
      <x v="1"/>
    </i>
    <i r="1">
      <x v="70"/>
    </i>
    <i r="2">
      <x v="54"/>
    </i>
    <i r="3">
      <x/>
    </i>
    <i r="3">
      <x v="2"/>
    </i>
    <i r="3">
      <x v="4"/>
    </i>
    <i r="3">
      <x v="3"/>
    </i>
    <i r="3">
      <x v="1"/>
    </i>
    <i r="1">
      <x v="71"/>
    </i>
    <i r="2">
      <x/>
    </i>
    <i r="3">
      <x/>
    </i>
    <i r="3">
      <x v="2"/>
    </i>
    <i r="3">
      <x v="4"/>
    </i>
    <i r="3">
      <x v="3"/>
    </i>
    <i r="3">
      <x v="1"/>
    </i>
    <i r="2">
      <x v="1"/>
    </i>
    <i r="3">
      <x/>
    </i>
    <i r="3">
      <x v="2"/>
    </i>
    <i r="3">
      <x v="4"/>
    </i>
    <i r="3">
      <x v="3"/>
    </i>
    <i r="3">
      <x v="1"/>
    </i>
    <i r="2">
      <x v="4"/>
    </i>
    <i r="3">
      <x/>
    </i>
    <i r="3">
      <x v="2"/>
    </i>
    <i r="3">
      <x v="4"/>
    </i>
    <i r="3">
      <x v="3"/>
    </i>
    <i r="3">
      <x v="1"/>
    </i>
    <i r="1">
      <x v="72"/>
    </i>
    <i r="2">
      <x/>
    </i>
    <i r="3">
      <x/>
    </i>
    <i r="3">
      <x v="2"/>
    </i>
    <i r="3">
      <x v="4"/>
    </i>
    <i r="3">
      <x v="3"/>
    </i>
    <i r="3">
      <x v="1"/>
    </i>
    <i r="2">
      <x v="1"/>
    </i>
    <i r="3">
      <x/>
    </i>
    <i r="3">
      <x v="2"/>
    </i>
    <i r="3">
      <x v="4"/>
    </i>
    <i r="3">
      <x v="3"/>
    </i>
    <i r="3">
      <x v="1"/>
    </i>
    <i r="2">
      <x v="2"/>
    </i>
    <i r="3">
      <x/>
    </i>
    <i r="3">
      <x v="2"/>
    </i>
    <i r="3">
      <x v="4"/>
    </i>
    <i r="3">
      <x v="3"/>
    </i>
    <i r="3">
      <x v="1"/>
    </i>
    <i r="1">
      <x v="73"/>
    </i>
    <i r="2">
      <x/>
    </i>
    <i r="3">
      <x/>
    </i>
    <i r="3">
      <x v="2"/>
    </i>
    <i r="3">
      <x v="4"/>
    </i>
    <i r="3">
      <x v="3"/>
    </i>
    <i r="3">
      <x v="1"/>
    </i>
    <i r="2">
      <x v="1"/>
    </i>
    <i r="3">
      <x/>
    </i>
    <i r="3">
      <x v="2"/>
    </i>
    <i r="3">
      <x v="4"/>
    </i>
    <i r="3">
      <x v="3"/>
    </i>
    <i r="3">
      <x v="1"/>
    </i>
    <i r="2">
      <x v="2"/>
    </i>
    <i r="3">
      <x/>
    </i>
    <i r="3">
      <x v="2"/>
    </i>
    <i r="3">
      <x v="4"/>
    </i>
    <i r="3">
      <x v="3"/>
    </i>
    <i r="3">
      <x v="1"/>
    </i>
    <i r="1">
      <x v="74"/>
    </i>
    <i r="2">
      <x/>
    </i>
    <i r="3">
      <x/>
    </i>
    <i r="3">
      <x v="2"/>
    </i>
    <i r="3">
      <x v="4"/>
    </i>
    <i r="3">
      <x v="3"/>
    </i>
    <i r="3">
      <x v="1"/>
    </i>
    <i r="2">
      <x v="1"/>
    </i>
    <i r="3">
      <x/>
    </i>
    <i r="3">
      <x v="2"/>
    </i>
    <i r="3">
      <x v="4"/>
    </i>
    <i r="3">
      <x v="3"/>
    </i>
    <i r="3">
      <x v="1"/>
    </i>
    <i r="2">
      <x v="2"/>
    </i>
    <i r="3">
      <x/>
    </i>
    <i r="3">
      <x v="2"/>
    </i>
    <i r="3">
      <x v="4"/>
    </i>
    <i r="3">
      <x v="3"/>
    </i>
    <i r="3">
      <x v="1"/>
    </i>
    <i r="1">
      <x v="75"/>
    </i>
    <i r="2">
      <x/>
    </i>
    <i r="3">
      <x/>
    </i>
    <i r="3">
      <x v="2"/>
    </i>
    <i r="3">
      <x v="4"/>
    </i>
    <i r="3">
      <x v="3"/>
    </i>
    <i r="3">
      <x v="1"/>
    </i>
    <i r="2">
      <x v="1"/>
    </i>
    <i r="3">
      <x/>
    </i>
    <i r="3">
      <x v="2"/>
    </i>
    <i r="3">
      <x v="4"/>
    </i>
    <i r="3">
      <x v="3"/>
    </i>
    <i r="3">
      <x v="1"/>
    </i>
    <i r="2">
      <x v="2"/>
    </i>
    <i r="3">
      <x/>
    </i>
    <i r="3">
      <x v="2"/>
    </i>
    <i r="3">
      <x v="4"/>
    </i>
    <i r="3">
      <x v="3"/>
    </i>
    <i r="3">
      <x v="1"/>
    </i>
    <i r="2">
      <x v="8"/>
    </i>
    <i r="3">
      <x/>
    </i>
    <i r="3">
      <x v="2"/>
    </i>
    <i r="3">
      <x v="4"/>
    </i>
    <i r="3">
      <x v="3"/>
    </i>
    <i r="3">
      <x v="1"/>
    </i>
    <i r="2">
      <x v="20"/>
    </i>
    <i r="3">
      <x/>
    </i>
    <i r="3">
      <x v="2"/>
    </i>
    <i r="3">
      <x v="4"/>
    </i>
    <i r="3">
      <x v="3"/>
    </i>
    <i r="3">
      <x v="1"/>
    </i>
    <i r="2">
      <x v="85"/>
    </i>
    <i r="3">
      <x/>
    </i>
    <i r="3">
      <x v="2"/>
    </i>
    <i r="3">
      <x v="4"/>
    </i>
    <i r="3">
      <x v="3"/>
    </i>
    <i r="3">
      <x v="1"/>
    </i>
    <i r="1">
      <x v="76"/>
    </i>
    <i r="2">
      <x/>
    </i>
    <i r="3">
      <x/>
    </i>
    <i r="3">
      <x v="2"/>
    </i>
    <i r="3">
      <x v="4"/>
    </i>
    <i r="3">
      <x v="3"/>
    </i>
    <i r="3">
      <x v="1"/>
    </i>
    <i r="2">
      <x v="1"/>
    </i>
    <i r="3">
      <x/>
    </i>
    <i r="3">
      <x v="2"/>
    </i>
    <i r="3">
      <x v="4"/>
    </i>
    <i r="3">
      <x v="3"/>
    </i>
    <i r="3">
      <x v="1"/>
    </i>
    <i r="2">
      <x v="2"/>
    </i>
    <i r="3">
      <x/>
    </i>
    <i r="3">
      <x v="2"/>
    </i>
    <i r="3">
      <x v="4"/>
    </i>
    <i r="3">
      <x v="3"/>
    </i>
    <i r="3">
      <x v="1"/>
    </i>
    <i r="1">
      <x v="77"/>
    </i>
    <i r="2">
      <x/>
    </i>
    <i r="3">
      <x/>
    </i>
    <i r="3">
      <x v="2"/>
    </i>
    <i r="3">
      <x v="4"/>
    </i>
    <i r="3">
      <x v="3"/>
    </i>
    <i r="3">
      <x v="1"/>
    </i>
    <i r="2">
      <x v="1"/>
    </i>
    <i r="3">
      <x/>
    </i>
    <i r="3">
      <x v="2"/>
    </i>
    <i r="3">
      <x v="4"/>
    </i>
    <i r="3">
      <x v="3"/>
    </i>
    <i r="3">
      <x v="1"/>
    </i>
    <i r="2">
      <x v="2"/>
    </i>
    <i r="3">
      <x/>
    </i>
    <i r="3">
      <x v="2"/>
    </i>
    <i r="3">
      <x v="4"/>
    </i>
    <i r="3">
      <x v="3"/>
    </i>
    <i r="3">
      <x v="1"/>
    </i>
    <i r="1">
      <x v="78"/>
    </i>
    <i r="2">
      <x v="18"/>
    </i>
    <i r="3">
      <x/>
    </i>
    <i r="3">
      <x v="2"/>
    </i>
    <i r="3">
      <x v="4"/>
    </i>
    <i r="3">
      <x v="3"/>
    </i>
    <i r="3">
      <x v="1"/>
    </i>
    <i r="2">
      <x v="19"/>
    </i>
    <i r="3">
      <x/>
    </i>
    <i r="3">
      <x v="2"/>
    </i>
    <i r="3">
      <x v="4"/>
    </i>
    <i r="3">
      <x v="3"/>
    </i>
    <i r="3">
      <x v="1"/>
    </i>
    <i r="2">
      <x v="20"/>
    </i>
    <i r="3">
      <x/>
    </i>
    <i r="3">
      <x v="2"/>
    </i>
    <i r="3">
      <x v="4"/>
    </i>
    <i r="3">
      <x v="3"/>
    </i>
    <i r="3">
      <x v="1"/>
    </i>
    <i r="1">
      <x v="79"/>
    </i>
    <i r="2">
      <x/>
    </i>
    <i r="3">
      <x/>
    </i>
    <i r="3">
      <x v="2"/>
    </i>
    <i r="3">
      <x v="4"/>
    </i>
    <i r="3">
      <x v="3"/>
    </i>
    <i r="3">
      <x v="1"/>
    </i>
    <i r="2">
      <x v="1"/>
    </i>
    <i r="3">
      <x/>
    </i>
    <i r="3">
      <x v="2"/>
    </i>
    <i r="3">
      <x v="4"/>
    </i>
    <i r="3">
      <x v="3"/>
    </i>
    <i r="3">
      <x v="1"/>
    </i>
    <i r="2">
      <x v="2"/>
    </i>
    <i r="3">
      <x/>
    </i>
    <i r="3">
      <x v="2"/>
    </i>
    <i r="3">
      <x v="4"/>
    </i>
    <i r="3">
      <x v="3"/>
    </i>
    <i r="3">
      <x v="1"/>
    </i>
    <i r="1">
      <x v="80"/>
    </i>
    <i r="2">
      <x/>
    </i>
    <i r="3">
      <x/>
    </i>
    <i r="3">
      <x v="2"/>
    </i>
    <i r="3">
      <x v="4"/>
    </i>
    <i r="3">
      <x v="3"/>
    </i>
    <i r="3">
      <x v="1"/>
    </i>
    <i r="1">
      <x v="81"/>
    </i>
    <i r="2">
      <x/>
    </i>
    <i r="3">
      <x/>
    </i>
    <i r="3">
      <x v="2"/>
    </i>
    <i r="3">
      <x v="4"/>
    </i>
    <i r="3">
      <x v="3"/>
    </i>
    <i r="3">
      <x v="1"/>
    </i>
    <i r="1">
      <x v="82"/>
    </i>
    <i r="2">
      <x/>
    </i>
    <i r="3">
      <x/>
    </i>
    <i r="3">
      <x v="2"/>
    </i>
    <i r="3">
      <x v="4"/>
    </i>
    <i r="3">
      <x v="3"/>
    </i>
    <i r="3">
      <x v="1"/>
    </i>
    <i r="2">
      <x v="1"/>
    </i>
    <i r="3">
      <x/>
    </i>
    <i r="3">
      <x v="2"/>
    </i>
    <i r="3">
      <x v="4"/>
    </i>
    <i r="3">
      <x v="3"/>
    </i>
    <i r="3">
      <x v="1"/>
    </i>
    <i r="2">
      <x v="2"/>
    </i>
    <i r="3">
      <x/>
    </i>
    <i r="3">
      <x v="2"/>
    </i>
    <i r="3">
      <x v="4"/>
    </i>
    <i r="3">
      <x v="3"/>
    </i>
    <i r="3">
      <x v="1"/>
    </i>
    <i r="1">
      <x v="83"/>
    </i>
    <i r="2">
      <x v="8"/>
    </i>
    <i r="3">
      <x/>
    </i>
    <i r="3">
      <x v="2"/>
    </i>
    <i r="3">
      <x v="4"/>
    </i>
    <i r="3">
      <x v="3"/>
    </i>
    <i r="3">
      <x v="1"/>
    </i>
    <i r="1">
      <x v="84"/>
    </i>
    <i r="2">
      <x v="8"/>
    </i>
    <i r="3">
      <x/>
    </i>
    <i r="3">
      <x v="2"/>
    </i>
    <i r="3">
      <x v="4"/>
    </i>
    <i r="3">
      <x v="3"/>
    </i>
    <i r="3">
      <x v="1"/>
    </i>
    <i r="1">
      <x v="85"/>
    </i>
    <i r="2">
      <x/>
    </i>
    <i r="3">
      <x/>
    </i>
    <i r="3">
      <x v="2"/>
    </i>
    <i r="3">
      <x v="4"/>
    </i>
    <i r="3">
      <x v="3"/>
    </i>
    <i r="3">
      <x v="1"/>
    </i>
    <i r="2">
      <x v="1"/>
    </i>
    <i r="3">
      <x/>
    </i>
    <i r="3">
      <x v="2"/>
    </i>
    <i r="3">
      <x v="4"/>
    </i>
    <i r="3">
      <x v="3"/>
    </i>
    <i r="3">
      <x v="1"/>
    </i>
    <i r="2">
      <x v="2"/>
    </i>
    <i r="3">
      <x/>
    </i>
    <i r="3">
      <x v="2"/>
    </i>
    <i r="3">
      <x v="4"/>
    </i>
    <i r="3">
      <x v="3"/>
    </i>
    <i r="3">
      <x v="1"/>
    </i>
    <i r="1">
      <x v="86"/>
    </i>
    <i r="2">
      <x/>
    </i>
    <i r="3">
      <x/>
    </i>
    <i r="3">
      <x v="2"/>
    </i>
    <i r="3">
      <x v="4"/>
    </i>
    <i r="3">
      <x v="3"/>
    </i>
    <i r="3">
      <x v="1"/>
    </i>
    <i r="2">
      <x v="1"/>
    </i>
    <i r="3">
      <x/>
    </i>
    <i r="3">
      <x v="2"/>
    </i>
    <i r="3">
      <x v="4"/>
    </i>
    <i r="3">
      <x v="3"/>
    </i>
    <i r="3">
      <x v="1"/>
    </i>
    <i r="2">
      <x v="2"/>
    </i>
    <i r="3">
      <x/>
    </i>
    <i r="3">
      <x v="2"/>
    </i>
    <i r="3">
      <x v="4"/>
    </i>
    <i r="3">
      <x v="3"/>
    </i>
    <i r="3">
      <x v="1"/>
    </i>
    <i r="1">
      <x v="87"/>
    </i>
    <i r="2">
      <x/>
    </i>
    <i r="3">
      <x/>
    </i>
    <i r="3">
      <x v="2"/>
    </i>
    <i r="3">
      <x v="4"/>
    </i>
    <i r="3">
      <x v="3"/>
    </i>
    <i r="3">
      <x v="1"/>
    </i>
    <i r="1">
      <x v="88"/>
    </i>
    <i r="2">
      <x v="1"/>
    </i>
    <i r="3">
      <x/>
    </i>
    <i r="3">
      <x v="2"/>
    </i>
    <i r="3">
      <x v="4"/>
    </i>
    <i r="3">
      <x v="3"/>
    </i>
    <i r="3">
      <x v="1"/>
    </i>
    <i r="2">
      <x v="2"/>
    </i>
    <i r="3">
      <x/>
    </i>
    <i r="3">
      <x v="2"/>
    </i>
    <i r="3">
      <x v="4"/>
    </i>
    <i r="3">
      <x v="3"/>
    </i>
    <i r="3">
      <x v="1"/>
    </i>
    <i r="2">
      <x v="3"/>
    </i>
    <i r="3">
      <x/>
    </i>
    <i r="3">
      <x v="2"/>
    </i>
    <i r="3">
      <x v="4"/>
    </i>
    <i r="3">
      <x v="3"/>
    </i>
    <i r="3">
      <x v="1"/>
    </i>
    <i r="1">
      <x v="89"/>
    </i>
    <i r="2">
      <x/>
    </i>
    <i r="3">
      <x/>
    </i>
    <i r="3">
      <x v="2"/>
    </i>
    <i r="3">
      <x v="4"/>
    </i>
    <i r="3">
      <x v="3"/>
    </i>
    <i r="3">
      <x v="1"/>
    </i>
    <i r="2">
      <x v="1"/>
    </i>
    <i r="3">
      <x/>
    </i>
    <i r="3">
      <x v="2"/>
    </i>
    <i r="3">
      <x v="4"/>
    </i>
    <i r="3">
      <x v="3"/>
    </i>
    <i r="3">
      <x v="1"/>
    </i>
    <i r="2">
      <x v="2"/>
    </i>
    <i r="3">
      <x/>
    </i>
    <i r="3">
      <x v="2"/>
    </i>
    <i r="3">
      <x v="4"/>
    </i>
    <i r="3">
      <x v="3"/>
    </i>
    <i r="3">
      <x v="1"/>
    </i>
    <i r="1">
      <x v="90"/>
    </i>
    <i r="2">
      <x/>
    </i>
    <i r="3">
      <x/>
    </i>
    <i r="3">
      <x v="2"/>
    </i>
    <i r="3">
      <x v="4"/>
    </i>
    <i r="3">
      <x v="3"/>
    </i>
    <i r="3">
      <x v="1"/>
    </i>
    <i r="2">
      <x v="1"/>
    </i>
    <i r="3">
      <x/>
    </i>
    <i r="3">
      <x v="2"/>
    </i>
    <i r="3">
      <x v="4"/>
    </i>
    <i r="3">
      <x v="3"/>
    </i>
    <i r="3">
      <x v="1"/>
    </i>
    <i r="2">
      <x v="2"/>
    </i>
    <i r="3">
      <x/>
    </i>
    <i r="3">
      <x v="2"/>
    </i>
    <i r="3">
      <x v="4"/>
    </i>
    <i r="3">
      <x v="3"/>
    </i>
    <i r="3">
      <x v="1"/>
    </i>
    <i r="1">
      <x v="91"/>
    </i>
    <i r="2">
      <x/>
    </i>
    <i r="3">
      <x/>
    </i>
    <i r="3">
      <x v="2"/>
    </i>
    <i r="3">
      <x v="4"/>
    </i>
    <i r="3">
      <x v="3"/>
    </i>
    <i r="3">
      <x v="1"/>
    </i>
    <i r="2">
      <x v="1"/>
    </i>
    <i r="3">
      <x/>
    </i>
    <i r="3">
      <x v="2"/>
    </i>
    <i r="3">
      <x v="4"/>
    </i>
    <i r="3">
      <x v="3"/>
    </i>
    <i r="3">
      <x v="1"/>
    </i>
    <i r="2">
      <x v="2"/>
    </i>
    <i r="3">
      <x/>
    </i>
    <i r="3">
      <x v="2"/>
    </i>
    <i r="3">
      <x v="4"/>
    </i>
    <i r="3">
      <x v="3"/>
    </i>
    <i r="3">
      <x v="1"/>
    </i>
    <i r="2">
      <x v="102"/>
    </i>
    <i r="3">
      <x/>
    </i>
    <i r="3">
      <x v="2"/>
    </i>
    <i r="3">
      <x v="4"/>
    </i>
    <i r="3">
      <x v="3"/>
    </i>
    <i r="3">
      <x v="1"/>
    </i>
    <i r="1">
      <x v="94"/>
    </i>
    <i r="2">
      <x/>
    </i>
    <i r="3">
      <x/>
    </i>
    <i r="3">
      <x v="2"/>
    </i>
    <i r="3">
      <x v="4"/>
    </i>
    <i r="3">
      <x v="3"/>
    </i>
    <i r="3">
      <x v="1"/>
    </i>
    <i r="2">
      <x v="1"/>
    </i>
    <i r="3">
      <x/>
    </i>
    <i r="3">
      <x v="2"/>
    </i>
    <i r="3">
      <x v="4"/>
    </i>
    <i r="3">
      <x v="3"/>
    </i>
    <i r="3">
      <x v="1"/>
    </i>
    <i r="1">
      <x v="95"/>
    </i>
    <i r="2">
      <x v="2"/>
    </i>
    <i r="3">
      <x/>
    </i>
    <i r="3">
      <x v="2"/>
    </i>
    <i r="3">
      <x v="4"/>
    </i>
    <i r="3">
      <x v="3"/>
    </i>
    <i r="3">
      <x v="1"/>
    </i>
    <i r="1">
      <x v="110"/>
    </i>
    <i r="2">
      <x v="8"/>
    </i>
    <i r="3">
      <x/>
    </i>
    <i r="3">
      <x v="2"/>
    </i>
    <i r="3">
      <x v="4"/>
    </i>
    <i r="3">
      <x v="3"/>
    </i>
    <i r="3">
      <x v="1"/>
    </i>
    <i r="1">
      <x v="112"/>
    </i>
    <i r="2">
      <x v="8"/>
    </i>
    <i r="3">
      <x/>
    </i>
    <i r="3">
      <x v="2"/>
    </i>
    <i r="3">
      <x v="4"/>
    </i>
    <i r="3">
      <x v="3"/>
    </i>
    <i r="3">
      <x v="1"/>
    </i>
    <i r="2">
      <x v="85"/>
    </i>
    <i r="3">
      <x/>
    </i>
    <i r="3">
      <x v="2"/>
    </i>
    <i r="3">
      <x v="4"/>
    </i>
    <i r="3">
      <x v="3"/>
    </i>
    <i r="3">
      <x v="1"/>
    </i>
    <i r="1">
      <x v="148"/>
    </i>
    <i r="2">
      <x v="102"/>
    </i>
    <i r="3">
      <x/>
    </i>
    <i r="3">
      <x v="2"/>
    </i>
    <i r="3">
      <x v="4"/>
    </i>
    <i r="3">
      <x v="3"/>
    </i>
    <i r="3">
      <x v="1"/>
    </i>
    <i r="1">
      <x v="153"/>
    </i>
    <i r="2">
      <x v="20"/>
    </i>
    <i r="3">
      <x/>
    </i>
    <i r="3">
      <x v="2"/>
    </i>
    <i r="3">
      <x v="4"/>
    </i>
    <i r="3">
      <x v="3"/>
    </i>
    <i r="3">
      <x v="1"/>
    </i>
    <i r="1">
      <x v="154"/>
    </i>
    <i r="2">
      <x v="2"/>
    </i>
    <i r="3">
      <x/>
    </i>
    <i r="3">
      <x v="2"/>
    </i>
    <i r="3">
      <x v="4"/>
    </i>
    <i r="3">
      <x v="3"/>
    </i>
    <i r="3">
      <x v="1"/>
    </i>
    <i r="1">
      <x v="155"/>
    </i>
    <i r="2">
      <x v="20"/>
    </i>
    <i r="3">
      <x/>
    </i>
    <i r="3">
      <x v="2"/>
    </i>
    <i r="3">
      <x v="4"/>
    </i>
    <i r="3">
      <x v="3"/>
    </i>
    <i r="3">
      <x v="1"/>
    </i>
    <i r="1">
      <x v="157"/>
    </i>
    <i r="2">
      <x v="8"/>
    </i>
    <i r="3">
      <x/>
    </i>
    <i r="3">
      <x v="2"/>
    </i>
    <i r="3">
      <x v="4"/>
    </i>
    <i r="3">
      <x v="3"/>
    </i>
    <i r="3">
      <x v="1"/>
    </i>
    <i r="1">
      <x v="158"/>
    </i>
    <i r="2">
      <x v="20"/>
    </i>
    <i r="3">
      <x/>
    </i>
    <i r="3">
      <x v="2"/>
    </i>
    <i r="3">
      <x v="4"/>
    </i>
    <i r="3">
      <x v="3"/>
    </i>
    <i r="3">
      <x v="1"/>
    </i>
    <i r="1">
      <x v="163"/>
    </i>
    <i r="2">
      <x v="2"/>
    </i>
    <i r="3">
      <x/>
    </i>
    <i r="3">
      <x v="2"/>
    </i>
    <i r="3">
      <x v="4"/>
    </i>
    <i r="3">
      <x v="3"/>
    </i>
    <i r="3">
      <x v="1"/>
    </i>
    <i r="1">
      <x v="174"/>
    </i>
    <i r="2">
      <x v="20"/>
    </i>
    <i r="3">
      <x/>
    </i>
    <i r="3">
      <x v="2"/>
    </i>
    <i r="3">
      <x v="4"/>
    </i>
    <i r="3">
      <x v="3"/>
    </i>
    <i r="3">
      <x v="1"/>
    </i>
    <i>
      <x v="5"/>
    </i>
    <i r="1">
      <x v="17"/>
    </i>
    <i r="2">
      <x v="163"/>
    </i>
    <i r="3">
      <x/>
    </i>
    <i r="3">
      <x v="2"/>
    </i>
    <i r="3">
      <x v="4"/>
    </i>
    <i r="3">
      <x v="3"/>
    </i>
    <i r="3">
      <x v="1"/>
    </i>
    <i r="1">
      <x v="18"/>
    </i>
    <i r="2">
      <x v="9"/>
    </i>
    <i r="3">
      <x/>
    </i>
    <i r="3">
      <x v="2"/>
    </i>
    <i r="3">
      <x v="4"/>
    </i>
    <i r="3">
      <x v="3"/>
    </i>
    <i r="3">
      <x v="1"/>
    </i>
    <i r="2">
      <x v="85"/>
    </i>
    <i r="3">
      <x/>
    </i>
    <i r="3">
      <x v="2"/>
    </i>
    <i r="3">
      <x v="4"/>
    </i>
    <i r="3">
      <x v="3"/>
    </i>
    <i r="3">
      <x v="1"/>
    </i>
    <i r="2">
      <x v="125"/>
    </i>
    <i r="3">
      <x/>
    </i>
    <i r="3">
      <x v="2"/>
    </i>
    <i r="3">
      <x v="4"/>
    </i>
    <i r="3">
      <x v="3"/>
    </i>
    <i r="3">
      <x v="1"/>
    </i>
    <i r="2">
      <x v="131"/>
    </i>
    <i r="3">
      <x/>
    </i>
    <i r="3">
      <x v="2"/>
    </i>
    <i r="3">
      <x v="4"/>
    </i>
    <i r="3">
      <x v="3"/>
    </i>
    <i r="3">
      <x v="1"/>
    </i>
    <i r="2">
      <x v="163"/>
    </i>
    <i r="3">
      <x/>
    </i>
    <i r="3">
      <x v="2"/>
    </i>
    <i r="3">
      <x v="4"/>
    </i>
    <i r="3">
      <x v="3"/>
    </i>
    <i r="3">
      <x v="1"/>
    </i>
    <i r="1">
      <x v="28"/>
    </i>
    <i r="2">
      <x v="32"/>
    </i>
    <i r="3">
      <x/>
    </i>
    <i r="3">
      <x v="2"/>
    </i>
    <i r="3">
      <x v="4"/>
    </i>
    <i r="3">
      <x v="3"/>
    </i>
    <i r="3">
      <x v="1"/>
    </i>
    <i r="2">
      <x v="108"/>
    </i>
    <i r="3">
      <x/>
    </i>
    <i r="3">
      <x v="2"/>
    </i>
    <i r="3">
      <x v="4"/>
    </i>
    <i r="3">
      <x v="3"/>
    </i>
    <i r="3">
      <x v="1"/>
    </i>
    <i r="2">
      <x v="126"/>
    </i>
    <i r="3">
      <x/>
    </i>
    <i r="3">
      <x v="2"/>
    </i>
    <i r="3">
      <x v="4"/>
    </i>
    <i r="3">
      <x v="3"/>
    </i>
    <i r="3">
      <x v="1"/>
    </i>
    <i r="1">
      <x v="32"/>
    </i>
    <i r="2">
      <x v="161"/>
    </i>
    <i r="3">
      <x/>
    </i>
    <i r="3">
      <x v="2"/>
    </i>
    <i r="3">
      <x v="4"/>
    </i>
    <i r="3">
      <x v="3"/>
    </i>
    <i r="3">
      <x v="1"/>
    </i>
    <i r="1">
      <x v="45"/>
    </i>
    <i r="2">
      <x v="142"/>
    </i>
    <i r="3">
      <x/>
    </i>
    <i r="3">
      <x v="2"/>
    </i>
    <i r="3">
      <x v="4"/>
    </i>
    <i r="3">
      <x v="3"/>
    </i>
    <i r="3">
      <x v="1"/>
    </i>
    <i r="1">
      <x v="151"/>
    </i>
    <i r="2">
      <x v="125"/>
    </i>
    <i r="3">
      <x/>
    </i>
    <i r="3">
      <x v="2"/>
    </i>
    <i r="3">
      <x v="4"/>
    </i>
    <i r="3">
      <x v="3"/>
    </i>
    <i r="3">
      <x v="1"/>
    </i>
    <i>
      <x v="6"/>
    </i>
    <i r="1">
      <x v="19"/>
    </i>
    <i r="2">
      <x v="128"/>
    </i>
    <i r="3">
      <x/>
    </i>
    <i r="3">
      <x v="2"/>
    </i>
    <i r="3">
      <x v="4"/>
    </i>
    <i r="3">
      <x v="3"/>
    </i>
    <i r="3">
      <x v="1"/>
    </i>
    <i r="1">
      <x v="34"/>
    </i>
    <i r="2">
      <x v="133"/>
    </i>
    <i r="3">
      <x/>
    </i>
    <i r="3">
      <x v="2"/>
    </i>
    <i r="3">
      <x v="4"/>
    </i>
    <i r="3">
      <x v="3"/>
    </i>
    <i r="3">
      <x v="1"/>
    </i>
    <i r="2">
      <x v="141"/>
    </i>
    <i r="3">
      <x/>
    </i>
    <i r="3">
      <x v="2"/>
    </i>
    <i r="3">
      <x v="4"/>
    </i>
    <i r="3">
      <x v="3"/>
    </i>
    <i r="3">
      <x v="1"/>
    </i>
    <i r="2">
      <x v="163"/>
    </i>
    <i r="3">
      <x/>
    </i>
    <i r="3">
      <x v="2"/>
    </i>
    <i r="3">
      <x v="4"/>
    </i>
    <i r="3">
      <x v="3"/>
    </i>
    <i r="3">
      <x v="1"/>
    </i>
    <i r="1">
      <x v="35"/>
    </i>
    <i r="2">
      <x v="134"/>
    </i>
    <i r="3">
      <x/>
    </i>
    <i r="3">
      <x v="2"/>
    </i>
    <i r="3">
      <x v="4"/>
    </i>
    <i r="3">
      <x v="3"/>
    </i>
    <i r="3">
      <x v="1"/>
    </i>
    <i r="2">
      <x v="139"/>
    </i>
    <i r="3">
      <x/>
    </i>
    <i r="3">
      <x v="2"/>
    </i>
    <i r="3">
      <x v="4"/>
    </i>
    <i r="3">
      <x v="3"/>
    </i>
    <i r="3">
      <x v="1"/>
    </i>
    <i r="1">
      <x v="36"/>
    </i>
    <i r="2">
      <x v="144"/>
    </i>
    <i r="3">
      <x/>
    </i>
    <i r="3">
      <x v="2"/>
    </i>
    <i r="3">
      <x v="4"/>
    </i>
    <i r="3">
      <x v="3"/>
    </i>
    <i r="3">
      <x v="1"/>
    </i>
    <i r="1">
      <x v="41"/>
    </i>
    <i r="2">
      <x v="128"/>
    </i>
    <i r="3">
      <x/>
    </i>
    <i r="3">
      <x v="2"/>
    </i>
    <i r="3">
      <x v="4"/>
    </i>
    <i r="3">
      <x v="3"/>
    </i>
    <i r="3">
      <x v="1"/>
    </i>
    <i r="2">
      <x v="139"/>
    </i>
    <i r="3">
      <x/>
    </i>
    <i r="3">
      <x v="2"/>
    </i>
    <i r="3">
      <x v="4"/>
    </i>
    <i r="3">
      <x v="3"/>
    </i>
    <i r="3">
      <x v="1"/>
    </i>
    <i r="2">
      <x v="140"/>
    </i>
    <i r="3">
      <x/>
    </i>
    <i r="3">
      <x v="2"/>
    </i>
    <i r="3">
      <x v="4"/>
    </i>
    <i r="3">
      <x v="3"/>
    </i>
    <i r="3">
      <x v="1"/>
    </i>
    <i r="2">
      <x v="163"/>
    </i>
    <i r="3">
      <x/>
    </i>
    <i r="3">
      <x v="2"/>
    </i>
    <i r="3">
      <x v="4"/>
    </i>
    <i r="3">
      <x v="3"/>
    </i>
    <i r="3">
      <x v="1"/>
    </i>
    <i r="1">
      <x v="42"/>
    </i>
    <i r="2">
      <x v="23"/>
    </i>
    <i r="3">
      <x/>
    </i>
    <i r="3">
      <x v="2"/>
    </i>
    <i r="3">
      <x v="4"/>
    </i>
    <i r="3">
      <x v="3"/>
    </i>
    <i r="3">
      <x v="1"/>
    </i>
    <i r="2">
      <x v="126"/>
    </i>
    <i r="3">
      <x/>
    </i>
    <i r="3">
      <x v="2"/>
    </i>
    <i r="3">
      <x v="4"/>
    </i>
    <i r="3">
      <x v="3"/>
    </i>
    <i r="3">
      <x v="1"/>
    </i>
    <i r="2">
      <x v="137"/>
    </i>
    <i r="3">
      <x/>
    </i>
    <i r="3">
      <x v="2"/>
    </i>
    <i r="3">
      <x v="4"/>
    </i>
    <i r="3">
      <x v="3"/>
    </i>
    <i r="3">
      <x v="1"/>
    </i>
    <i r="2">
      <x v="146"/>
    </i>
    <i r="3">
      <x/>
    </i>
    <i r="3">
      <x v="2"/>
    </i>
    <i r="3">
      <x v="4"/>
    </i>
    <i r="3">
      <x v="3"/>
    </i>
    <i r="3">
      <x v="1"/>
    </i>
    <i r="1">
      <x v="55"/>
    </i>
    <i r="2">
      <x v="163"/>
    </i>
    <i r="3">
      <x/>
    </i>
    <i r="3">
      <x v="2"/>
    </i>
    <i r="3">
      <x v="4"/>
    </i>
    <i r="3">
      <x v="3"/>
    </i>
    <i r="3">
      <x v="1"/>
    </i>
    <i>
      <x v="7"/>
    </i>
    <i r="1">
      <x v="54"/>
    </i>
    <i r="2">
      <x v="163"/>
    </i>
    <i r="3">
      <x/>
    </i>
    <i r="3">
      <x v="2"/>
    </i>
    <i r="3">
      <x v="4"/>
    </i>
    <i r="3">
      <x v="3"/>
    </i>
    <i r="3">
      <x v="1"/>
    </i>
    <i r="1">
      <x v="63"/>
    </i>
    <i r="2">
      <x v="62"/>
    </i>
    <i r="3">
      <x/>
    </i>
    <i r="3">
      <x v="2"/>
    </i>
    <i r="3">
      <x v="4"/>
    </i>
    <i r="3">
      <x v="3"/>
    </i>
    <i r="3">
      <x v="1"/>
    </i>
    <i r="2">
      <x v="83"/>
    </i>
    <i r="3">
      <x/>
    </i>
    <i r="3">
      <x v="2"/>
    </i>
    <i r="3">
      <x v="4"/>
    </i>
    <i r="3">
      <x v="3"/>
    </i>
    <i r="3">
      <x v="1"/>
    </i>
    <i r="1">
      <x v="66"/>
    </i>
    <i r="2">
      <x v="63"/>
    </i>
    <i r="3">
      <x/>
    </i>
    <i r="3">
      <x v="2"/>
    </i>
    <i r="3">
      <x v="4"/>
    </i>
    <i r="3">
      <x v="3"/>
    </i>
    <i r="3">
      <x v="1"/>
    </i>
    <i r="2">
      <x v="82"/>
    </i>
    <i r="3">
      <x/>
    </i>
    <i r="3">
      <x v="2"/>
    </i>
    <i r="3">
      <x v="4"/>
    </i>
    <i r="3">
      <x v="3"/>
    </i>
    <i r="3">
      <x v="1"/>
    </i>
    <i r="1">
      <x v="92"/>
    </i>
    <i r="2">
      <x v="63"/>
    </i>
    <i r="3">
      <x/>
    </i>
    <i r="3">
      <x v="2"/>
    </i>
    <i r="3">
      <x v="4"/>
    </i>
    <i r="3">
      <x v="3"/>
    </i>
    <i r="3">
      <x v="1"/>
    </i>
    <i r="2">
      <x v="64"/>
    </i>
    <i r="3">
      <x/>
    </i>
    <i r="3">
      <x v="2"/>
    </i>
    <i r="3">
      <x v="4"/>
    </i>
    <i r="3">
      <x v="3"/>
    </i>
    <i r="3">
      <x v="1"/>
    </i>
    <i r="2">
      <x v="66"/>
    </i>
    <i r="3">
      <x/>
    </i>
    <i r="3">
      <x v="2"/>
    </i>
    <i r="3">
      <x v="4"/>
    </i>
    <i r="3">
      <x v="3"/>
    </i>
    <i r="3">
      <x v="1"/>
    </i>
    <i r="2">
      <x v="69"/>
    </i>
    <i r="3">
      <x/>
    </i>
    <i r="3">
      <x v="2"/>
    </i>
    <i r="3">
      <x v="4"/>
    </i>
    <i r="3">
      <x v="3"/>
    </i>
    <i r="3">
      <x v="1"/>
    </i>
    <i r="2">
      <x v="74"/>
    </i>
    <i r="3">
      <x/>
    </i>
    <i r="3">
      <x v="2"/>
    </i>
    <i r="3">
      <x v="4"/>
    </i>
    <i r="3">
      <x v="3"/>
    </i>
    <i r="3">
      <x v="1"/>
    </i>
    <i r="2">
      <x v="83"/>
    </i>
    <i r="3">
      <x/>
    </i>
    <i r="3">
      <x v="2"/>
    </i>
    <i r="3">
      <x v="4"/>
    </i>
    <i r="3">
      <x v="3"/>
    </i>
    <i r="3">
      <x v="1"/>
    </i>
    <i r="1">
      <x v="93"/>
    </i>
    <i r="2">
      <x v="63"/>
    </i>
    <i r="3">
      <x/>
    </i>
    <i r="3">
      <x v="2"/>
    </i>
    <i r="3">
      <x v="4"/>
    </i>
    <i r="3">
      <x v="3"/>
    </i>
    <i r="3">
      <x v="1"/>
    </i>
    <i r="2">
      <x v="83"/>
    </i>
    <i r="3">
      <x/>
    </i>
    <i r="3">
      <x v="2"/>
    </i>
    <i r="3">
      <x v="4"/>
    </i>
    <i r="3">
      <x v="3"/>
    </i>
    <i r="3">
      <x v="1"/>
    </i>
    <i r="1">
      <x v="116"/>
    </i>
    <i r="2">
      <x v="1"/>
    </i>
    <i r="3">
      <x/>
    </i>
    <i r="3">
      <x v="2"/>
    </i>
    <i r="3">
      <x v="4"/>
    </i>
    <i r="3">
      <x v="3"/>
    </i>
    <i r="3">
      <x v="1"/>
    </i>
    <i r="2">
      <x v="49"/>
    </i>
    <i r="3">
      <x/>
    </i>
    <i r="3">
      <x v="2"/>
    </i>
    <i r="3">
      <x v="4"/>
    </i>
    <i r="3">
      <x v="3"/>
    </i>
    <i r="3">
      <x v="1"/>
    </i>
    <i r="2">
      <x v="50"/>
    </i>
    <i r="3">
      <x/>
    </i>
    <i r="3">
      <x v="2"/>
    </i>
    <i r="3">
      <x v="4"/>
    </i>
    <i r="3">
      <x v="3"/>
    </i>
    <i r="3">
      <x v="1"/>
    </i>
    <i r="2">
      <x v="51"/>
    </i>
    <i r="3">
      <x/>
    </i>
    <i r="3">
      <x v="2"/>
    </i>
    <i r="3">
      <x v="4"/>
    </i>
    <i r="3">
      <x v="3"/>
    </i>
    <i r="3">
      <x v="1"/>
    </i>
    <i r="2">
      <x v="54"/>
    </i>
    <i r="3">
      <x/>
    </i>
    <i r="3">
      <x v="2"/>
    </i>
    <i r="3">
      <x v="4"/>
    </i>
    <i r="3">
      <x v="3"/>
    </i>
    <i r="3">
      <x v="1"/>
    </i>
    <i r="2">
      <x v="55"/>
    </i>
    <i r="3">
      <x/>
    </i>
    <i r="3">
      <x v="2"/>
    </i>
    <i r="3">
      <x v="4"/>
    </i>
    <i r="3">
      <x v="3"/>
    </i>
    <i r="3">
      <x v="1"/>
    </i>
    <i r="2">
      <x v="79"/>
    </i>
    <i r="3">
      <x/>
    </i>
    <i r="3">
      <x v="2"/>
    </i>
    <i r="3">
      <x v="4"/>
    </i>
    <i r="3">
      <x v="3"/>
    </i>
    <i r="3">
      <x v="1"/>
    </i>
    <i r="2">
      <x v="83"/>
    </i>
    <i r="3">
      <x/>
    </i>
    <i r="3">
      <x v="2"/>
    </i>
    <i r="3">
      <x v="4"/>
    </i>
    <i r="3">
      <x v="3"/>
    </i>
    <i r="3">
      <x v="1"/>
    </i>
    <i r="2">
      <x v="91"/>
    </i>
    <i r="3">
      <x/>
    </i>
    <i r="3">
      <x v="2"/>
    </i>
    <i r="3">
      <x v="4"/>
    </i>
    <i r="3">
      <x v="3"/>
    </i>
    <i r="3">
      <x v="1"/>
    </i>
    <i r="2">
      <x v="115"/>
    </i>
    <i r="3">
      <x/>
    </i>
    <i r="3">
      <x v="2"/>
    </i>
    <i r="3">
      <x v="4"/>
    </i>
    <i r="3">
      <x v="3"/>
    </i>
    <i r="3">
      <x v="1"/>
    </i>
    <i r="2">
      <x v="154"/>
    </i>
    <i r="3">
      <x/>
    </i>
    <i r="3">
      <x v="2"/>
    </i>
    <i r="3">
      <x v="4"/>
    </i>
    <i r="3">
      <x v="3"/>
    </i>
    <i r="3">
      <x v="1"/>
    </i>
    <i r="2">
      <x v="169"/>
    </i>
    <i r="3">
      <x/>
    </i>
    <i r="3">
      <x v="2"/>
    </i>
    <i r="3">
      <x v="4"/>
    </i>
    <i r="3">
      <x v="3"/>
    </i>
    <i r="3">
      <x v="1"/>
    </i>
    <i r="1">
      <x v="117"/>
    </i>
    <i r="2">
      <x v="33"/>
    </i>
    <i r="3">
      <x/>
    </i>
    <i r="3">
      <x v="2"/>
    </i>
    <i r="3">
      <x v="4"/>
    </i>
    <i r="3">
      <x v="3"/>
    </i>
    <i r="3">
      <x v="1"/>
    </i>
    <i r="2">
      <x v="58"/>
    </i>
    <i r="3">
      <x/>
    </i>
    <i r="3">
      <x v="2"/>
    </i>
    <i r="3">
      <x v="4"/>
    </i>
    <i r="3">
      <x v="3"/>
    </i>
    <i r="3">
      <x v="1"/>
    </i>
    <i r="2">
      <x v="65"/>
    </i>
    <i r="3">
      <x/>
    </i>
    <i r="3">
      <x v="2"/>
    </i>
    <i r="3">
      <x v="4"/>
    </i>
    <i r="3">
      <x v="3"/>
    </i>
    <i r="3">
      <x v="1"/>
    </i>
    <i r="2">
      <x v="71"/>
    </i>
    <i r="3">
      <x/>
    </i>
    <i r="3">
      <x v="2"/>
    </i>
    <i r="3">
      <x v="4"/>
    </i>
    <i r="3">
      <x v="3"/>
    </i>
    <i r="3">
      <x v="1"/>
    </i>
    <i r="2">
      <x v="72"/>
    </i>
    <i r="3">
      <x/>
    </i>
    <i r="3">
      <x v="2"/>
    </i>
    <i r="3">
      <x v="4"/>
    </i>
    <i r="3">
      <x v="3"/>
    </i>
    <i r="3">
      <x v="1"/>
    </i>
    <i r="2">
      <x v="80"/>
    </i>
    <i r="3">
      <x/>
    </i>
    <i r="3">
      <x v="2"/>
    </i>
    <i r="3">
      <x v="4"/>
    </i>
    <i r="3">
      <x v="3"/>
    </i>
    <i r="3">
      <x v="1"/>
    </i>
    <i r="2">
      <x v="83"/>
    </i>
    <i r="3">
      <x/>
    </i>
    <i r="3">
      <x v="2"/>
    </i>
    <i r="3">
      <x v="4"/>
    </i>
    <i r="3">
      <x v="3"/>
    </i>
    <i r="3">
      <x v="1"/>
    </i>
    <i r="1">
      <x v="118"/>
    </i>
    <i r="2">
      <x v="59"/>
    </i>
    <i r="3">
      <x/>
    </i>
    <i r="3">
      <x v="2"/>
    </i>
    <i r="3">
      <x v="4"/>
    </i>
    <i r="3">
      <x v="3"/>
    </i>
    <i r="3">
      <x v="1"/>
    </i>
    <i r="2">
      <x v="77"/>
    </i>
    <i r="3">
      <x/>
    </i>
    <i r="3">
      <x v="2"/>
    </i>
    <i r="3">
      <x v="4"/>
    </i>
    <i r="3">
      <x v="3"/>
    </i>
    <i r="3">
      <x v="1"/>
    </i>
    <i r="1">
      <x v="119"/>
    </i>
    <i r="2">
      <x v="6"/>
    </i>
    <i r="3">
      <x/>
    </i>
    <i r="3">
      <x v="2"/>
    </i>
    <i r="3">
      <x v="4"/>
    </i>
    <i r="3">
      <x v="3"/>
    </i>
    <i r="3">
      <x v="1"/>
    </i>
    <i r="2">
      <x v="17"/>
    </i>
    <i r="3">
      <x/>
    </i>
    <i r="3">
      <x v="2"/>
    </i>
    <i r="3">
      <x v="4"/>
    </i>
    <i r="3">
      <x v="3"/>
    </i>
    <i r="3">
      <x v="1"/>
    </i>
    <i r="2">
      <x v="63"/>
    </i>
    <i r="3">
      <x/>
    </i>
    <i r="3">
      <x v="2"/>
    </i>
    <i r="3">
      <x v="4"/>
    </i>
    <i r="3">
      <x v="3"/>
    </i>
    <i r="3">
      <x v="1"/>
    </i>
    <i r="2">
      <x v="81"/>
    </i>
    <i r="3">
      <x/>
    </i>
    <i r="3">
      <x v="2"/>
    </i>
    <i r="3">
      <x v="4"/>
    </i>
    <i r="3">
      <x v="3"/>
    </i>
    <i r="3">
      <x v="1"/>
    </i>
    <i r="2">
      <x v="83"/>
    </i>
    <i r="3">
      <x/>
    </i>
    <i r="3">
      <x v="2"/>
    </i>
    <i r="3">
      <x v="4"/>
    </i>
    <i r="3">
      <x v="3"/>
    </i>
    <i r="3">
      <x v="1"/>
    </i>
    <i r="1">
      <x v="120"/>
    </i>
    <i r="2">
      <x v="56"/>
    </i>
    <i r="3">
      <x/>
    </i>
    <i r="3">
      <x v="2"/>
    </i>
    <i r="3">
      <x v="4"/>
    </i>
    <i r="3">
      <x v="3"/>
    </i>
    <i r="3">
      <x v="1"/>
    </i>
    <i r="2">
      <x v="83"/>
    </i>
    <i r="3">
      <x/>
    </i>
    <i r="3">
      <x v="2"/>
    </i>
    <i r="3">
      <x v="4"/>
    </i>
    <i r="3">
      <x v="3"/>
    </i>
    <i r="3">
      <x v="1"/>
    </i>
    <i r="2">
      <x v="113"/>
    </i>
    <i r="3">
      <x/>
    </i>
    <i r="3">
      <x v="2"/>
    </i>
    <i r="3">
      <x v="4"/>
    </i>
    <i r="3">
      <x v="3"/>
    </i>
    <i r="3">
      <x v="1"/>
    </i>
    <i r="1">
      <x v="121"/>
    </i>
    <i r="2">
      <x v="59"/>
    </i>
    <i r="3">
      <x/>
    </i>
    <i r="3">
      <x v="2"/>
    </i>
    <i r="3">
      <x v="4"/>
    </i>
    <i r="3">
      <x v="3"/>
    </i>
    <i r="3">
      <x v="1"/>
    </i>
    <i r="1">
      <x v="122"/>
    </i>
    <i r="2">
      <x v="60"/>
    </i>
    <i r="3">
      <x/>
    </i>
    <i r="3">
      <x v="2"/>
    </i>
    <i r="3">
      <x v="4"/>
    </i>
    <i r="3">
      <x v="3"/>
    </i>
    <i r="3">
      <x v="1"/>
    </i>
    <i r="2">
      <x v="61"/>
    </i>
    <i r="3">
      <x/>
    </i>
    <i r="3">
      <x v="2"/>
    </i>
    <i r="3">
      <x v="4"/>
    </i>
    <i r="3">
      <x v="3"/>
    </i>
    <i r="3">
      <x v="1"/>
    </i>
    <i r="2">
      <x v="68"/>
    </i>
    <i r="3">
      <x/>
    </i>
    <i r="3">
      <x v="2"/>
    </i>
    <i r="3">
      <x v="4"/>
    </i>
    <i r="3">
      <x v="3"/>
    </i>
    <i r="3">
      <x v="1"/>
    </i>
    <i r="2">
      <x v="70"/>
    </i>
    <i r="3">
      <x/>
    </i>
    <i r="3">
      <x v="2"/>
    </i>
    <i r="3">
      <x v="4"/>
    </i>
    <i r="3">
      <x v="3"/>
    </i>
    <i r="3">
      <x v="1"/>
    </i>
    <i r="2">
      <x v="74"/>
    </i>
    <i r="3">
      <x/>
    </i>
    <i r="3">
      <x v="2"/>
    </i>
    <i r="3">
      <x v="4"/>
    </i>
    <i r="3">
      <x v="3"/>
    </i>
    <i r="3">
      <x v="1"/>
    </i>
    <i r="2">
      <x v="75"/>
    </i>
    <i r="3">
      <x/>
    </i>
    <i r="3">
      <x v="2"/>
    </i>
    <i r="3">
      <x v="4"/>
    </i>
    <i r="3">
      <x v="3"/>
    </i>
    <i r="3">
      <x v="1"/>
    </i>
    <i r="2">
      <x v="78"/>
    </i>
    <i r="3">
      <x/>
    </i>
    <i r="3">
      <x v="2"/>
    </i>
    <i r="3">
      <x v="4"/>
    </i>
    <i r="3">
      <x v="3"/>
    </i>
    <i r="3">
      <x v="1"/>
    </i>
    <i r="2">
      <x v="79"/>
    </i>
    <i r="3">
      <x/>
    </i>
    <i r="3">
      <x v="2"/>
    </i>
    <i r="3">
      <x v="4"/>
    </i>
    <i r="3">
      <x v="3"/>
    </i>
    <i r="3">
      <x v="1"/>
    </i>
    <i r="2">
      <x v="83"/>
    </i>
    <i r="3">
      <x/>
    </i>
    <i r="3">
      <x v="2"/>
    </i>
    <i r="3">
      <x v="4"/>
    </i>
    <i r="3">
      <x v="3"/>
    </i>
    <i r="3">
      <x v="1"/>
    </i>
    <i r="2">
      <x v="113"/>
    </i>
    <i r="3">
      <x/>
    </i>
    <i r="3">
      <x v="2"/>
    </i>
    <i r="3">
      <x v="4"/>
    </i>
    <i r="3">
      <x v="3"/>
    </i>
    <i r="3">
      <x v="1"/>
    </i>
    <i r="2">
      <x v="154"/>
    </i>
    <i r="3">
      <x/>
    </i>
    <i r="3">
      <x v="2"/>
    </i>
    <i r="3">
      <x v="4"/>
    </i>
    <i r="3">
      <x v="3"/>
    </i>
    <i r="3">
      <x v="1"/>
    </i>
    <i r="1">
      <x v="126"/>
    </i>
    <i r="2">
      <x v="57"/>
    </i>
    <i r="3">
      <x/>
    </i>
    <i r="3">
      <x v="2"/>
    </i>
    <i r="3">
      <x v="4"/>
    </i>
    <i r="3">
      <x v="3"/>
    </i>
    <i r="3">
      <x v="1"/>
    </i>
    <i r="1">
      <x v="127"/>
    </i>
    <i r="2">
      <x v="18"/>
    </i>
    <i r="3">
      <x/>
    </i>
    <i r="3">
      <x v="2"/>
    </i>
    <i r="3">
      <x v="4"/>
    </i>
    <i r="3">
      <x v="3"/>
    </i>
    <i r="3">
      <x v="1"/>
    </i>
    <i r="2">
      <x v="42"/>
    </i>
    <i r="3">
      <x/>
    </i>
    <i r="3">
      <x v="2"/>
    </i>
    <i r="3">
      <x v="4"/>
    </i>
    <i r="3">
      <x v="3"/>
    </i>
    <i r="3">
      <x v="1"/>
    </i>
    <i r="2">
      <x v="53"/>
    </i>
    <i r="3">
      <x/>
    </i>
    <i r="3">
      <x v="2"/>
    </i>
    <i r="3">
      <x v="4"/>
    </i>
    <i r="3">
      <x v="3"/>
    </i>
    <i r="3">
      <x v="1"/>
    </i>
    <i r="2">
      <x v="54"/>
    </i>
    <i r="3">
      <x/>
    </i>
    <i r="3">
      <x v="2"/>
    </i>
    <i r="3">
      <x v="4"/>
    </i>
    <i r="3">
      <x v="3"/>
    </i>
    <i r="3">
      <x v="1"/>
    </i>
    <i r="2">
      <x v="82"/>
    </i>
    <i r="3">
      <x/>
    </i>
    <i r="3">
      <x v="2"/>
    </i>
    <i r="3">
      <x v="4"/>
    </i>
    <i r="3">
      <x v="3"/>
    </i>
    <i r="3">
      <x v="1"/>
    </i>
    <i r="1">
      <x v="128"/>
    </i>
    <i r="2">
      <x v="18"/>
    </i>
    <i r="3">
      <x/>
    </i>
    <i r="3">
      <x v="2"/>
    </i>
    <i r="3">
      <x v="4"/>
    </i>
    <i r="3">
      <x v="3"/>
    </i>
    <i r="3">
      <x v="1"/>
    </i>
    <i r="2">
      <x v="53"/>
    </i>
    <i r="3">
      <x/>
    </i>
    <i r="3">
      <x v="2"/>
    </i>
    <i r="3">
      <x v="4"/>
    </i>
    <i r="3">
      <x v="3"/>
    </i>
    <i r="3">
      <x v="1"/>
    </i>
    <i r="2">
      <x v="54"/>
    </i>
    <i r="3">
      <x/>
    </i>
    <i r="3">
      <x v="2"/>
    </i>
    <i r="3">
      <x v="4"/>
    </i>
    <i r="3">
      <x v="3"/>
    </i>
    <i r="3">
      <x v="1"/>
    </i>
    <i r="2">
      <x v="82"/>
    </i>
    <i r="3">
      <x/>
    </i>
    <i r="3">
      <x v="2"/>
    </i>
    <i r="3">
      <x v="4"/>
    </i>
    <i r="3">
      <x v="3"/>
    </i>
    <i r="3">
      <x v="1"/>
    </i>
    <i r="1">
      <x v="129"/>
    </i>
    <i r="2">
      <x v="18"/>
    </i>
    <i r="3">
      <x/>
    </i>
    <i r="3">
      <x v="2"/>
    </i>
    <i r="3">
      <x v="4"/>
    </i>
    <i r="3">
      <x v="3"/>
    </i>
    <i r="3">
      <x v="1"/>
    </i>
    <i r="2">
      <x v="42"/>
    </i>
    <i r="3">
      <x/>
    </i>
    <i r="3">
      <x v="2"/>
    </i>
    <i r="3">
      <x v="4"/>
    </i>
    <i r="3">
      <x v="3"/>
    </i>
    <i r="3">
      <x v="1"/>
    </i>
    <i r="2">
      <x v="53"/>
    </i>
    <i r="3">
      <x/>
    </i>
    <i r="3">
      <x v="2"/>
    </i>
    <i r="3">
      <x v="4"/>
    </i>
    <i r="3">
      <x v="3"/>
    </i>
    <i r="3">
      <x v="1"/>
    </i>
    <i r="2">
      <x v="54"/>
    </i>
    <i r="3">
      <x/>
    </i>
    <i r="3">
      <x v="2"/>
    </i>
    <i r="3">
      <x v="4"/>
    </i>
    <i r="3">
      <x v="3"/>
    </i>
    <i r="3">
      <x v="1"/>
    </i>
    <i r="2">
      <x v="82"/>
    </i>
    <i r="3">
      <x/>
    </i>
    <i r="3">
      <x v="2"/>
    </i>
    <i r="3">
      <x v="4"/>
    </i>
    <i r="3">
      <x v="3"/>
    </i>
    <i r="3">
      <x v="1"/>
    </i>
    <i r="1">
      <x v="141"/>
    </i>
    <i r="2">
      <x v="145"/>
    </i>
    <i r="3">
      <x/>
    </i>
    <i r="3">
      <x v="2"/>
    </i>
    <i r="3">
      <x v="4"/>
    </i>
    <i r="3">
      <x v="3"/>
    </i>
    <i r="3">
      <x v="1"/>
    </i>
    <i>
      <x v="8"/>
    </i>
    <i r="1">
      <x v="39"/>
    </i>
    <i r="2">
      <x v="126"/>
    </i>
    <i r="3">
      <x/>
    </i>
    <i r="3">
      <x v="2"/>
    </i>
    <i r="3">
      <x v="4"/>
    </i>
    <i r="3">
      <x v="3"/>
    </i>
    <i r="3">
      <x v="1"/>
    </i>
    <i r="1">
      <x v="46"/>
    </i>
    <i r="2">
      <x v="52"/>
    </i>
    <i r="3">
      <x/>
    </i>
    <i r="3">
      <x v="2"/>
    </i>
    <i r="3">
      <x v="4"/>
    </i>
    <i r="3">
      <x v="3"/>
    </i>
    <i r="3">
      <x v="1"/>
    </i>
    <i r="1">
      <x v="56"/>
    </i>
    <i r="2">
      <x v="78"/>
    </i>
    <i r="3">
      <x/>
    </i>
    <i r="3">
      <x v="2"/>
    </i>
    <i r="3">
      <x v="4"/>
    </i>
    <i r="3">
      <x v="3"/>
    </i>
    <i r="3">
      <x v="1"/>
    </i>
    <i r="1">
      <x v="162"/>
    </i>
    <i r="2">
      <x v="29"/>
    </i>
    <i r="3">
      <x/>
    </i>
    <i r="3">
      <x v="2"/>
    </i>
    <i r="3">
      <x v="4"/>
    </i>
    <i r="3">
      <x v="3"/>
    </i>
    <i r="3">
      <x v="1"/>
    </i>
    <i>
      <x v="9"/>
    </i>
    <i r="1">
      <x v="3"/>
    </i>
    <i r="2">
      <x v="33"/>
    </i>
    <i r="3">
      <x/>
    </i>
    <i r="3">
      <x v="2"/>
    </i>
    <i r="3">
      <x v="4"/>
    </i>
    <i r="3">
      <x v="3"/>
    </i>
    <i r="3">
      <x v="1"/>
    </i>
    <i r="1">
      <x v="4"/>
    </i>
    <i r="2">
      <x v="127"/>
    </i>
    <i r="3">
      <x/>
    </i>
    <i r="3">
      <x v="2"/>
    </i>
    <i r="3">
      <x v="4"/>
    </i>
    <i r="3">
      <x v="3"/>
    </i>
    <i r="3">
      <x v="1"/>
    </i>
    <i r="1">
      <x v="10"/>
    </i>
    <i r="2">
      <x v="33"/>
    </i>
    <i r="3">
      <x/>
    </i>
    <i r="3">
      <x v="2"/>
    </i>
    <i r="3">
      <x v="4"/>
    </i>
    <i r="3">
      <x v="3"/>
    </i>
    <i r="3">
      <x v="1"/>
    </i>
    <i r="2">
      <x v="34"/>
    </i>
    <i r="3">
      <x/>
    </i>
    <i r="3">
      <x v="2"/>
    </i>
    <i r="3">
      <x v="4"/>
    </i>
    <i r="3">
      <x v="3"/>
    </i>
    <i r="3">
      <x v="1"/>
    </i>
    <i r="2">
      <x v="36"/>
    </i>
    <i r="3">
      <x/>
    </i>
    <i r="3">
      <x v="2"/>
    </i>
    <i r="3">
      <x v="4"/>
    </i>
    <i r="3">
      <x v="3"/>
    </i>
    <i r="3">
      <x v="1"/>
    </i>
    <i r="2">
      <x v="48"/>
    </i>
    <i r="3">
      <x/>
    </i>
    <i r="3">
      <x v="2"/>
    </i>
    <i r="3">
      <x v="4"/>
    </i>
    <i r="3">
      <x v="3"/>
    </i>
    <i r="3">
      <x v="1"/>
    </i>
    <i r="1">
      <x v="11"/>
    </i>
    <i r="2">
      <x v="36"/>
    </i>
    <i r="3">
      <x/>
    </i>
    <i r="3">
      <x v="2"/>
    </i>
    <i r="3">
      <x v="4"/>
    </i>
    <i r="3">
      <x v="3"/>
    </i>
    <i r="3">
      <x v="1"/>
    </i>
    <i r="1">
      <x v="12"/>
    </i>
    <i r="2">
      <x v="33"/>
    </i>
    <i r="3">
      <x/>
    </i>
    <i r="3">
      <x v="2"/>
    </i>
    <i r="3">
      <x v="4"/>
    </i>
    <i r="3">
      <x v="3"/>
    </i>
    <i r="3">
      <x v="1"/>
    </i>
    <i r="1">
      <x v="13"/>
    </i>
    <i r="2">
      <x v="33"/>
    </i>
    <i r="3">
      <x/>
    </i>
    <i r="3">
      <x v="2"/>
    </i>
    <i r="3">
      <x v="4"/>
    </i>
    <i r="3">
      <x v="3"/>
    </i>
    <i r="3">
      <x v="1"/>
    </i>
    <i r="1">
      <x v="14"/>
    </i>
    <i r="2">
      <x v="33"/>
    </i>
    <i r="3">
      <x/>
    </i>
    <i r="3">
      <x v="2"/>
    </i>
    <i r="3">
      <x v="4"/>
    </i>
    <i r="3">
      <x v="3"/>
    </i>
    <i r="3">
      <x v="1"/>
    </i>
    <i r="1">
      <x v="15"/>
    </i>
    <i r="2">
      <x v="33"/>
    </i>
    <i r="3">
      <x/>
    </i>
    <i r="3">
      <x v="2"/>
    </i>
    <i r="3">
      <x v="4"/>
    </i>
    <i r="3">
      <x v="3"/>
    </i>
    <i r="3">
      <x v="1"/>
    </i>
    <i r="1">
      <x v="16"/>
    </i>
    <i r="2">
      <x v="37"/>
    </i>
    <i r="3">
      <x/>
    </i>
    <i r="3">
      <x v="2"/>
    </i>
    <i r="3">
      <x v="4"/>
    </i>
    <i r="3">
      <x v="3"/>
    </i>
    <i r="3">
      <x v="1"/>
    </i>
    <i r="1">
      <x v="21"/>
    </i>
    <i r="2">
      <x v="33"/>
    </i>
    <i r="3">
      <x/>
    </i>
    <i r="3">
      <x v="2"/>
    </i>
    <i r="3">
      <x v="4"/>
    </i>
    <i r="3">
      <x v="3"/>
    </i>
    <i r="3">
      <x v="1"/>
    </i>
    <i r="1">
      <x v="40"/>
    </i>
    <i r="2">
      <x v="35"/>
    </i>
    <i r="3">
      <x/>
    </i>
    <i r="3">
      <x v="2"/>
    </i>
    <i r="3">
      <x v="4"/>
    </i>
    <i r="3">
      <x v="3"/>
    </i>
    <i r="3">
      <x v="1"/>
    </i>
    <i r="1">
      <x v="140"/>
    </i>
    <i r="2">
      <x v="37"/>
    </i>
    <i r="3">
      <x/>
    </i>
    <i r="3">
      <x v="2"/>
    </i>
    <i r="3">
      <x v="4"/>
    </i>
    <i r="3">
      <x v="3"/>
    </i>
    <i r="3">
      <x v="1"/>
    </i>
    <i>
      <x v="10"/>
    </i>
    <i r="1">
      <x v="48"/>
    </i>
    <i r="2">
      <x v="102"/>
    </i>
    <i r="3">
      <x/>
    </i>
    <i r="3">
      <x v="2"/>
    </i>
    <i r="3">
      <x v="4"/>
    </i>
    <i r="3">
      <x v="3"/>
    </i>
    <i r="3">
      <x v="1"/>
    </i>
    <i r="2">
      <x v="108"/>
    </i>
    <i r="3">
      <x/>
    </i>
    <i r="3">
      <x v="2"/>
    </i>
    <i r="3">
      <x v="4"/>
    </i>
    <i r="3">
      <x v="3"/>
    </i>
    <i r="3">
      <x v="1"/>
    </i>
    <i r="2">
      <x v="110"/>
    </i>
    <i r="3">
      <x/>
    </i>
    <i r="3">
      <x v="2"/>
    </i>
    <i r="3">
      <x v="4"/>
    </i>
    <i r="3">
      <x v="3"/>
    </i>
    <i r="3">
      <x v="1"/>
    </i>
    <i r="2">
      <x v="114"/>
    </i>
    <i r="3">
      <x/>
    </i>
    <i r="3">
      <x v="2"/>
    </i>
    <i r="3">
      <x v="4"/>
    </i>
    <i r="3">
      <x v="3"/>
    </i>
    <i r="3">
      <x v="1"/>
    </i>
    <i r="2">
      <x v="117"/>
    </i>
    <i r="3">
      <x/>
    </i>
    <i r="3">
      <x v="2"/>
    </i>
    <i r="3">
      <x v="4"/>
    </i>
    <i r="3">
      <x v="3"/>
    </i>
    <i r="3">
      <x v="1"/>
    </i>
    <i r="1">
      <x v="49"/>
    </i>
    <i r="2">
      <x v="76"/>
    </i>
    <i r="3">
      <x/>
    </i>
    <i r="3">
      <x v="2"/>
    </i>
    <i r="3">
      <x v="4"/>
    </i>
    <i r="3">
      <x v="3"/>
    </i>
    <i r="3">
      <x v="1"/>
    </i>
    <i r="1">
      <x v="60"/>
    </i>
    <i r="2">
      <x v="163"/>
    </i>
    <i r="3">
      <x/>
    </i>
    <i r="3">
      <x v="2"/>
    </i>
    <i r="3">
      <x v="4"/>
    </i>
    <i r="3">
      <x v="3"/>
    </i>
    <i r="3">
      <x v="1"/>
    </i>
    <i r="1">
      <x v="170"/>
    </i>
    <i r="2">
      <x v="76"/>
    </i>
    <i r="3">
      <x/>
    </i>
    <i r="3">
      <x v="2"/>
    </i>
    <i r="3">
      <x v="4"/>
    </i>
    <i r="3">
      <x v="3"/>
    </i>
    <i r="3">
      <x v="1"/>
    </i>
    <i r="2">
      <x v="102"/>
    </i>
    <i r="3">
      <x/>
    </i>
    <i r="3">
      <x v="2"/>
    </i>
    <i r="3">
      <x v="4"/>
    </i>
    <i r="3">
      <x v="3"/>
    </i>
    <i r="3">
      <x v="1"/>
    </i>
    <i>
      <x v="11"/>
    </i>
    <i r="1">
      <x/>
    </i>
    <i r="2">
      <x v="158"/>
    </i>
    <i r="3">
      <x/>
    </i>
    <i r="3">
      <x v="2"/>
    </i>
    <i r="3">
      <x v="4"/>
    </i>
    <i r="3">
      <x v="3"/>
    </i>
    <i r="3">
      <x v="1"/>
    </i>
    <i r="1">
      <x v="1"/>
    </i>
    <i r="2">
      <x v="158"/>
    </i>
    <i r="3">
      <x/>
    </i>
    <i r="3">
      <x v="2"/>
    </i>
    <i r="3">
      <x v="4"/>
    </i>
    <i r="3">
      <x v="3"/>
    </i>
    <i r="3">
      <x v="1"/>
    </i>
    <i r="1">
      <x v="2"/>
    </i>
    <i r="2">
      <x v="127"/>
    </i>
    <i r="3">
      <x/>
    </i>
    <i r="3">
      <x v="2"/>
    </i>
    <i r="3">
      <x v="4"/>
    </i>
    <i r="3">
      <x v="3"/>
    </i>
    <i r="3">
      <x v="1"/>
    </i>
    <i r="2">
      <x v="158"/>
    </i>
    <i r="3">
      <x/>
    </i>
    <i r="3">
      <x v="2"/>
    </i>
    <i r="3">
      <x v="4"/>
    </i>
    <i r="3">
      <x v="3"/>
    </i>
    <i r="3">
      <x v="1"/>
    </i>
    <i r="1">
      <x v="5"/>
    </i>
    <i r="2">
      <x v="125"/>
    </i>
    <i r="3">
      <x/>
    </i>
    <i r="3">
      <x v="2"/>
    </i>
    <i r="3">
      <x v="4"/>
    </i>
    <i r="3">
      <x v="3"/>
    </i>
    <i r="3">
      <x v="1"/>
    </i>
    <i r="1">
      <x v="6"/>
    </i>
    <i r="2">
      <x v="9"/>
    </i>
    <i r="3">
      <x/>
    </i>
    <i r="3">
      <x v="2"/>
    </i>
    <i r="3">
      <x v="4"/>
    </i>
    <i r="3">
      <x v="3"/>
    </i>
    <i r="3">
      <x v="1"/>
    </i>
    <i r="2">
      <x v="51"/>
    </i>
    <i r="3">
      <x/>
    </i>
    <i r="3">
      <x v="2"/>
    </i>
    <i r="3">
      <x v="4"/>
    </i>
    <i r="3">
      <x v="3"/>
    </i>
    <i r="3">
      <x v="1"/>
    </i>
    <i r="2">
      <x v="59"/>
    </i>
    <i r="3">
      <x/>
    </i>
    <i r="3">
      <x v="2"/>
    </i>
    <i r="3">
      <x v="4"/>
    </i>
    <i r="3">
      <x v="3"/>
    </i>
    <i r="3">
      <x v="1"/>
    </i>
    <i r="2">
      <x v="90"/>
    </i>
    <i r="3">
      <x/>
    </i>
    <i r="3">
      <x v="2"/>
    </i>
    <i r="3">
      <x v="4"/>
    </i>
    <i r="3">
      <x v="3"/>
    </i>
    <i r="3">
      <x v="1"/>
    </i>
    <i r="2">
      <x v="98"/>
    </i>
    <i r="3">
      <x/>
    </i>
    <i r="3">
      <x v="2"/>
    </i>
    <i r="3">
      <x v="4"/>
    </i>
    <i r="3">
      <x v="3"/>
    </i>
    <i r="3">
      <x v="1"/>
    </i>
    <i r="2">
      <x v="102"/>
    </i>
    <i r="3">
      <x/>
    </i>
    <i r="3">
      <x v="2"/>
    </i>
    <i r="3">
      <x v="4"/>
    </i>
    <i r="3">
      <x v="3"/>
    </i>
    <i r="3">
      <x v="1"/>
    </i>
    <i r="2">
      <x v="107"/>
    </i>
    <i r="3">
      <x/>
    </i>
    <i r="3">
      <x v="2"/>
    </i>
    <i r="3">
      <x v="4"/>
    </i>
    <i r="3">
      <x v="3"/>
    </i>
    <i r="3">
      <x v="1"/>
    </i>
    <i r="2">
      <x v="118"/>
    </i>
    <i r="3">
      <x/>
    </i>
    <i r="3">
      <x v="2"/>
    </i>
    <i r="3">
      <x v="4"/>
    </i>
    <i r="3">
      <x v="3"/>
    </i>
    <i r="3">
      <x v="1"/>
    </i>
    <i r="2">
      <x v="125"/>
    </i>
    <i r="3">
      <x/>
    </i>
    <i r="3">
      <x v="2"/>
    </i>
    <i r="3">
      <x v="4"/>
    </i>
    <i r="3">
      <x v="3"/>
    </i>
    <i r="3">
      <x v="1"/>
    </i>
    <i r="2">
      <x v="147"/>
    </i>
    <i r="3">
      <x/>
    </i>
    <i r="3">
      <x v="2"/>
    </i>
    <i r="3">
      <x v="4"/>
    </i>
    <i r="3">
      <x v="3"/>
    </i>
    <i r="3">
      <x v="1"/>
    </i>
    <i r="2">
      <x v="160"/>
    </i>
    <i r="3">
      <x/>
    </i>
    <i r="3">
      <x v="2"/>
    </i>
    <i r="3">
      <x v="4"/>
    </i>
    <i r="3">
      <x v="3"/>
    </i>
    <i r="3">
      <x v="1"/>
    </i>
    <i r="2">
      <x v="162"/>
    </i>
    <i r="3">
      <x/>
    </i>
    <i r="3">
      <x v="2"/>
    </i>
    <i r="3">
      <x v="4"/>
    </i>
    <i r="3">
      <x v="3"/>
    </i>
    <i r="3">
      <x v="1"/>
    </i>
    <i r="1">
      <x v="7"/>
    </i>
    <i r="2">
      <x v="158"/>
    </i>
    <i r="3">
      <x/>
    </i>
    <i r="3">
      <x v="2"/>
    </i>
    <i r="3">
      <x v="4"/>
    </i>
    <i r="3">
      <x v="3"/>
    </i>
    <i r="3">
      <x v="1"/>
    </i>
    <i r="1">
      <x v="8"/>
    </i>
    <i r="2">
      <x v="164"/>
    </i>
    <i r="3">
      <x/>
    </i>
    <i r="3">
      <x v="2"/>
    </i>
    <i r="3">
      <x v="4"/>
    </i>
    <i r="3">
      <x v="3"/>
    </i>
    <i r="3">
      <x v="1"/>
    </i>
    <i r="1">
      <x v="9"/>
    </i>
    <i r="2">
      <x v="159"/>
    </i>
    <i r="3">
      <x/>
    </i>
    <i r="3">
      <x v="2"/>
    </i>
    <i r="3">
      <x v="4"/>
    </i>
    <i r="3">
      <x v="3"/>
    </i>
    <i r="3">
      <x v="1"/>
    </i>
    <i r="1">
      <x v="25"/>
    </i>
    <i r="2">
      <x v="159"/>
    </i>
    <i r="3">
      <x/>
    </i>
    <i r="3">
      <x v="2"/>
    </i>
    <i r="3">
      <x v="4"/>
    </i>
    <i r="3">
      <x v="3"/>
    </i>
    <i r="3">
      <x v="1"/>
    </i>
    <i r="1">
      <x v="29"/>
    </i>
    <i r="2">
      <x v="27"/>
    </i>
    <i r="3">
      <x/>
    </i>
    <i r="3">
      <x v="2"/>
    </i>
    <i r="3">
      <x v="4"/>
    </i>
    <i r="3">
      <x v="3"/>
    </i>
    <i r="3">
      <x v="1"/>
    </i>
    <i r="1">
      <x v="30"/>
    </i>
    <i r="2">
      <x v="125"/>
    </i>
    <i r="3">
      <x/>
    </i>
    <i r="3">
      <x v="2"/>
    </i>
    <i r="3">
      <x v="4"/>
    </i>
    <i r="3">
      <x v="3"/>
    </i>
    <i r="3">
      <x v="1"/>
    </i>
    <i r="1">
      <x v="101"/>
    </i>
    <i r="2">
      <x v="102"/>
    </i>
    <i r="3">
      <x/>
    </i>
    <i r="3">
      <x v="2"/>
    </i>
    <i r="3">
      <x v="4"/>
    </i>
    <i r="3">
      <x v="3"/>
    </i>
    <i r="3">
      <x v="1"/>
    </i>
    <i r="1">
      <x v="132"/>
    </i>
    <i r="2">
      <x v="125"/>
    </i>
    <i r="3">
      <x/>
    </i>
    <i r="3">
      <x v="2"/>
    </i>
    <i r="3">
      <x v="4"/>
    </i>
    <i r="3">
      <x v="3"/>
    </i>
    <i r="3">
      <x v="1"/>
    </i>
    <i r="1">
      <x v="133"/>
    </i>
    <i r="2">
      <x v="59"/>
    </i>
    <i r="3">
      <x/>
    </i>
    <i r="3">
      <x v="2"/>
    </i>
    <i r="3">
      <x v="4"/>
    </i>
    <i r="3">
      <x v="3"/>
    </i>
    <i r="3">
      <x v="1"/>
    </i>
    <i r="1">
      <x v="134"/>
    </i>
    <i r="2">
      <x v="67"/>
    </i>
    <i r="3">
      <x/>
    </i>
    <i r="3">
      <x v="2"/>
    </i>
    <i r="3">
      <x v="4"/>
    </i>
    <i r="3">
      <x v="3"/>
    </i>
    <i r="3">
      <x v="1"/>
    </i>
    <i r="1">
      <x v="136"/>
    </i>
    <i r="2">
      <x v="90"/>
    </i>
    <i r="3">
      <x/>
    </i>
    <i r="3">
      <x v="2"/>
    </i>
    <i r="3">
      <x v="4"/>
    </i>
    <i r="3">
      <x v="3"/>
    </i>
    <i r="3">
      <x v="1"/>
    </i>
    <i r="1">
      <x v="137"/>
    </i>
    <i r="2">
      <x v="51"/>
    </i>
    <i r="3">
      <x/>
    </i>
    <i r="3">
      <x v="2"/>
    </i>
    <i r="3">
      <x v="4"/>
    </i>
    <i r="3">
      <x v="3"/>
    </i>
    <i r="3">
      <x v="1"/>
    </i>
    <i r="1">
      <x v="138"/>
    </i>
    <i r="2">
      <x v="9"/>
    </i>
    <i r="3">
      <x/>
    </i>
    <i r="3">
      <x v="2"/>
    </i>
    <i r="3">
      <x v="4"/>
    </i>
    <i r="3">
      <x v="3"/>
    </i>
    <i r="3">
      <x v="1"/>
    </i>
    <i r="1">
      <x v="139"/>
    </i>
    <i r="2">
      <x v="105"/>
    </i>
    <i r="3">
      <x/>
    </i>
    <i r="3">
      <x v="2"/>
    </i>
    <i r="3">
      <x v="4"/>
    </i>
    <i r="3">
      <x v="3"/>
    </i>
    <i r="3">
      <x v="1"/>
    </i>
    <i r="1">
      <x v="142"/>
    </i>
    <i r="2">
      <x v="9"/>
    </i>
    <i r="3">
      <x/>
    </i>
    <i r="3">
      <x v="2"/>
    </i>
    <i r="3">
      <x v="4"/>
    </i>
    <i r="3">
      <x v="3"/>
    </i>
    <i r="3">
      <x v="1"/>
    </i>
    <i r="1">
      <x v="144"/>
    </i>
    <i r="2">
      <x v="126"/>
    </i>
    <i r="3">
      <x/>
    </i>
    <i r="3">
      <x v="2"/>
    </i>
    <i r="3">
      <x v="4"/>
    </i>
    <i r="3">
      <x v="3"/>
    </i>
    <i r="3">
      <x v="1"/>
    </i>
    <i r="1">
      <x v="145"/>
    </i>
    <i r="2">
      <x v="162"/>
    </i>
    <i r="3">
      <x/>
    </i>
    <i r="3">
      <x v="2"/>
    </i>
    <i r="3">
      <x v="4"/>
    </i>
    <i r="3">
      <x v="3"/>
    </i>
    <i r="3">
      <x v="1"/>
    </i>
    <i r="1">
      <x v="146"/>
    </i>
    <i r="2">
      <x v="162"/>
    </i>
    <i r="3">
      <x/>
    </i>
    <i r="3">
      <x v="2"/>
    </i>
    <i r="3">
      <x v="4"/>
    </i>
    <i r="3">
      <x v="3"/>
    </i>
    <i r="3">
      <x v="1"/>
    </i>
    <i r="1">
      <x v="147"/>
    </i>
    <i r="2">
      <x v="51"/>
    </i>
    <i r="3">
      <x/>
    </i>
    <i r="3">
      <x v="2"/>
    </i>
    <i r="3">
      <x v="4"/>
    </i>
    <i r="3">
      <x v="3"/>
    </i>
    <i r="3">
      <x v="1"/>
    </i>
    <i r="1">
      <x v="161"/>
    </i>
    <i r="2">
      <x v="48"/>
    </i>
    <i r="3">
      <x/>
    </i>
    <i r="3">
      <x v="2"/>
    </i>
    <i r="3">
      <x v="4"/>
    </i>
    <i r="3">
      <x v="3"/>
    </i>
    <i r="3">
      <x v="1"/>
    </i>
    <i r="1">
      <x v="167"/>
    </i>
    <i r="2">
      <x v="85"/>
    </i>
    <i r="3">
      <x/>
    </i>
    <i r="3">
      <x v="2"/>
    </i>
    <i r="3">
      <x v="4"/>
    </i>
    <i r="3">
      <x v="3"/>
    </i>
    <i r="3">
      <x v="1"/>
    </i>
    <i r="1">
      <x v="173"/>
    </i>
    <i r="2">
      <x v="90"/>
    </i>
    <i r="3">
      <x/>
    </i>
    <i r="3">
      <x v="2"/>
    </i>
    <i r="3">
      <x v="4"/>
    </i>
    <i r="3">
      <x v="3"/>
    </i>
    <i r="3">
      <x v="1"/>
    </i>
    <i r="2">
      <x v="162"/>
    </i>
    <i r="3">
      <x/>
    </i>
    <i r="3">
      <x v="2"/>
    </i>
    <i r="3">
      <x v="4"/>
    </i>
    <i r="3">
      <x v="3"/>
    </i>
    <i r="3">
      <x v="1"/>
    </i>
    <i>
      <x v="12"/>
    </i>
    <i r="1">
      <x v="50"/>
    </i>
    <i r="2">
      <x v="163"/>
    </i>
    <i r="3">
      <x/>
    </i>
    <i r="3">
      <x v="2"/>
    </i>
    <i r="3">
      <x v="4"/>
    </i>
    <i r="3">
      <x v="3"/>
    </i>
    <i r="3">
      <x v="1"/>
    </i>
    <i r="1">
      <x v="62"/>
    </i>
    <i r="2">
      <x v="86"/>
    </i>
    <i r="3">
      <x/>
    </i>
    <i r="3">
      <x v="2"/>
    </i>
    <i r="3">
      <x v="4"/>
    </i>
    <i r="3">
      <x v="3"/>
    </i>
    <i r="3">
      <x v="1"/>
    </i>
    <i r="2">
      <x v="87"/>
    </i>
    <i r="3">
      <x/>
    </i>
    <i r="3">
      <x v="2"/>
    </i>
    <i r="3">
      <x v="4"/>
    </i>
    <i r="3">
      <x v="3"/>
    </i>
    <i r="3">
      <x v="1"/>
    </i>
    <i r="2">
      <x v="117"/>
    </i>
    <i r="3">
      <x/>
    </i>
    <i r="3">
      <x v="2"/>
    </i>
    <i r="3">
      <x v="4"/>
    </i>
    <i r="3">
      <x v="3"/>
    </i>
    <i r="3">
      <x v="1"/>
    </i>
    <i r="1">
      <x v="105"/>
    </i>
    <i r="2">
      <x v="88"/>
    </i>
    <i r="3">
      <x/>
    </i>
    <i r="3">
      <x v="2"/>
    </i>
    <i r="3">
      <x v="4"/>
    </i>
    <i r="3">
      <x v="3"/>
    </i>
    <i r="3">
      <x v="1"/>
    </i>
    <i r="2">
      <x v="93"/>
    </i>
    <i r="3">
      <x/>
    </i>
    <i r="3">
      <x v="2"/>
    </i>
    <i r="3">
      <x v="4"/>
    </i>
    <i r="3">
      <x v="3"/>
    </i>
    <i r="3">
      <x v="1"/>
    </i>
    <i r="2">
      <x v="117"/>
    </i>
    <i r="3">
      <x/>
    </i>
    <i r="3">
      <x v="2"/>
    </i>
    <i r="3">
      <x v="4"/>
    </i>
    <i r="3">
      <x v="3"/>
    </i>
    <i r="3">
      <x v="1"/>
    </i>
    <i r="1">
      <x v="106"/>
    </i>
    <i r="2">
      <x v="94"/>
    </i>
    <i r="3">
      <x/>
    </i>
    <i r="3">
      <x v="2"/>
    </i>
    <i r="3">
      <x v="4"/>
    </i>
    <i r="3">
      <x v="3"/>
    </i>
    <i r="3">
      <x v="1"/>
    </i>
    <i r="2">
      <x v="117"/>
    </i>
    <i r="3">
      <x/>
    </i>
    <i r="3">
      <x v="2"/>
    </i>
    <i r="3">
      <x v="4"/>
    </i>
    <i r="3">
      <x v="3"/>
    </i>
    <i r="3">
      <x v="1"/>
    </i>
    <i r="1">
      <x v="111"/>
    </i>
    <i r="2">
      <x v="85"/>
    </i>
    <i r="3">
      <x/>
    </i>
    <i r="3">
      <x v="2"/>
    </i>
    <i r="3">
      <x v="4"/>
    </i>
    <i r="3">
      <x v="3"/>
    </i>
    <i r="3">
      <x v="1"/>
    </i>
    <i r="2">
      <x v="117"/>
    </i>
    <i r="3">
      <x/>
    </i>
    <i r="3">
      <x v="2"/>
    </i>
    <i r="3">
      <x v="4"/>
    </i>
    <i r="3">
      <x v="3"/>
    </i>
    <i r="3">
      <x v="1"/>
    </i>
    <i r="1">
      <x v="113"/>
    </i>
    <i r="2">
      <x v="92"/>
    </i>
    <i r="3">
      <x/>
    </i>
    <i r="3">
      <x v="2"/>
    </i>
    <i r="3">
      <x v="4"/>
    </i>
    <i r="3">
      <x v="3"/>
    </i>
    <i r="3">
      <x v="1"/>
    </i>
    <i r="2">
      <x v="95"/>
    </i>
    <i r="3">
      <x/>
    </i>
    <i r="3">
      <x v="2"/>
    </i>
    <i r="3">
      <x v="4"/>
    </i>
    <i r="3">
      <x v="3"/>
    </i>
    <i r="3">
      <x v="1"/>
    </i>
    <i r="2">
      <x v="96"/>
    </i>
    <i r="3">
      <x/>
    </i>
    <i r="3">
      <x v="2"/>
    </i>
    <i r="3">
      <x v="4"/>
    </i>
    <i r="3">
      <x v="3"/>
    </i>
    <i r="3">
      <x v="1"/>
    </i>
    <i r="2">
      <x v="97"/>
    </i>
    <i r="3">
      <x/>
    </i>
    <i r="3">
      <x v="2"/>
    </i>
    <i r="3">
      <x v="4"/>
    </i>
    <i r="3">
      <x v="3"/>
    </i>
    <i r="3">
      <x v="1"/>
    </i>
    <i r="2">
      <x v="117"/>
    </i>
    <i r="3">
      <x/>
    </i>
    <i r="3">
      <x v="2"/>
    </i>
    <i r="3">
      <x v="4"/>
    </i>
    <i r="3">
      <x v="3"/>
    </i>
    <i r="3">
      <x v="1"/>
    </i>
    <i>
      <x v="13"/>
    </i>
    <i r="1">
      <x v="22"/>
    </i>
    <i r="2">
      <x v="154"/>
    </i>
    <i r="3">
      <x/>
    </i>
    <i r="3">
      <x v="2"/>
    </i>
    <i r="3">
      <x v="4"/>
    </i>
    <i r="3">
      <x v="3"/>
    </i>
    <i r="3">
      <x v="1"/>
    </i>
    <i r="2">
      <x v="155"/>
    </i>
    <i r="3">
      <x/>
    </i>
    <i r="3">
      <x v="2"/>
    </i>
    <i r="3">
      <x v="4"/>
    </i>
    <i r="3">
      <x v="3"/>
    </i>
    <i r="3">
      <x v="1"/>
    </i>
    <i r="2">
      <x v="156"/>
    </i>
    <i r="3">
      <x/>
    </i>
    <i r="3">
      <x v="2"/>
    </i>
    <i r="3">
      <x v="4"/>
    </i>
    <i r="3">
      <x v="3"/>
    </i>
    <i r="3">
      <x v="1"/>
    </i>
    <i r="2">
      <x v="163"/>
    </i>
    <i r="3">
      <x/>
    </i>
    <i r="3">
      <x v="2"/>
    </i>
    <i r="3">
      <x v="4"/>
    </i>
    <i r="3">
      <x v="3"/>
    </i>
    <i r="3">
      <x v="1"/>
    </i>
    <i r="2">
      <x v="175"/>
    </i>
    <i r="3">
      <x/>
    </i>
    <i r="3">
      <x v="2"/>
    </i>
    <i r="3">
      <x v="4"/>
    </i>
    <i r="3">
      <x v="3"/>
    </i>
    <i r="3">
      <x v="1"/>
    </i>
    <i r="1">
      <x v="27"/>
    </i>
    <i r="2">
      <x v="26"/>
    </i>
    <i r="3">
      <x/>
    </i>
    <i r="3">
      <x v="2"/>
    </i>
    <i r="3">
      <x v="4"/>
    </i>
    <i r="3">
      <x v="3"/>
    </i>
    <i r="3">
      <x v="1"/>
    </i>
    <i r="2">
      <x v="27"/>
    </i>
    <i r="3">
      <x/>
    </i>
    <i r="3">
      <x v="2"/>
    </i>
    <i r="3">
      <x v="4"/>
    </i>
    <i r="3">
      <x v="3"/>
    </i>
    <i r="3">
      <x v="1"/>
    </i>
    <i r="2">
      <x v="45"/>
    </i>
    <i r="3">
      <x/>
    </i>
    <i r="3">
      <x v="2"/>
    </i>
    <i r="3">
      <x v="4"/>
    </i>
    <i r="3">
      <x v="3"/>
    </i>
    <i r="3">
      <x v="1"/>
    </i>
    <i r="2">
      <x v="48"/>
    </i>
    <i r="3">
      <x/>
    </i>
    <i r="3">
      <x v="2"/>
    </i>
    <i r="3">
      <x v="4"/>
    </i>
    <i r="3">
      <x v="3"/>
    </i>
    <i r="3">
      <x v="1"/>
    </i>
    <i r="2">
      <x v="137"/>
    </i>
    <i r="3">
      <x/>
    </i>
    <i r="3">
      <x v="2"/>
    </i>
    <i r="3">
      <x v="4"/>
    </i>
    <i r="3">
      <x v="3"/>
    </i>
    <i r="3">
      <x v="1"/>
    </i>
    <i r="2">
      <x v="174"/>
    </i>
    <i r="3">
      <x/>
    </i>
    <i r="3">
      <x v="2"/>
    </i>
    <i r="3">
      <x v="4"/>
    </i>
    <i r="3">
      <x v="3"/>
    </i>
    <i r="3">
      <x v="1"/>
    </i>
    <i r="1">
      <x v="37"/>
    </i>
    <i r="2">
      <x v="25"/>
    </i>
    <i r="3">
      <x/>
    </i>
    <i r="3">
      <x v="2"/>
    </i>
    <i r="3">
      <x v="4"/>
    </i>
    <i r="3">
      <x v="3"/>
    </i>
    <i r="3">
      <x v="1"/>
    </i>
    <i r="2">
      <x v="31"/>
    </i>
    <i r="3">
      <x/>
    </i>
    <i r="3">
      <x v="2"/>
    </i>
    <i r="3">
      <x v="4"/>
    </i>
    <i r="3">
      <x v="3"/>
    </i>
    <i r="3">
      <x v="1"/>
    </i>
    <i r="2">
      <x v="48"/>
    </i>
    <i r="3">
      <x/>
    </i>
    <i r="3">
      <x v="2"/>
    </i>
    <i r="3">
      <x v="4"/>
    </i>
    <i r="3">
      <x v="3"/>
    </i>
    <i r="3">
      <x v="1"/>
    </i>
    <i r="1">
      <x v="53"/>
    </i>
    <i r="2">
      <x v="163"/>
    </i>
    <i r="3">
      <x/>
    </i>
    <i r="3">
      <x v="2"/>
    </i>
    <i r="3">
      <x v="4"/>
    </i>
    <i r="3">
      <x v="3"/>
    </i>
    <i r="3">
      <x v="1"/>
    </i>
    <i r="1">
      <x v="123"/>
    </i>
    <i r="2">
      <x v="40"/>
    </i>
    <i r="3">
      <x/>
    </i>
    <i r="3">
      <x v="2"/>
    </i>
    <i r="3">
      <x v="4"/>
    </i>
    <i r="3">
      <x v="3"/>
    </i>
    <i r="3">
      <x v="1"/>
    </i>
    <i r="1">
      <x v="124"/>
    </i>
    <i r="2">
      <x v="18"/>
    </i>
    <i r="3">
      <x/>
    </i>
    <i r="3">
      <x v="2"/>
    </i>
    <i r="3">
      <x v="4"/>
    </i>
    <i r="3">
      <x v="3"/>
    </i>
    <i r="3">
      <x v="1"/>
    </i>
    <i r="2">
      <x v="38"/>
    </i>
    <i r="3">
      <x/>
    </i>
    <i r="3">
      <x v="2"/>
    </i>
    <i r="3">
      <x v="4"/>
    </i>
    <i r="3">
      <x v="3"/>
    </i>
    <i r="3">
      <x v="1"/>
    </i>
    <i r="2">
      <x v="39"/>
    </i>
    <i r="3">
      <x/>
    </i>
    <i r="3">
      <x v="2"/>
    </i>
    <i r="3">
      <x v="4"/>
    </i>
    <i r="3">
      <x v="3"/>
    </i>
    <i r="3">
      <x v="1"/>
    </i>
    <i r="2">
      <x v="43"/>
    </i>
    <i r="3">
      <x/>
    </i>
    <i r="3">
      <x v="2"/>
    </i>
    <i r="3">
      <x v="4"/>
    </i>
    <i r="3">
      <x v="3"/>
    </i>
    <i r="3">
      <x v="1"/>
    </i>
    <i r="2">
      <x v="47"/>
    </i>
    <i r="3">
      <x/>
    </i>
    <i r="3">
      <x v="2"/>
    </i>
    <i r="3">
      <x v="4"/>
    </i>
    <i r="3">
      <x v="3"/>
    </i>
    <i r="3">
      <x v="1"/>
    </i>
    <i r="2">
      <x v="48"/>
    </i>
    <i r="3">
      <x/>
    </i>
    <i r="3">
      <x v="2"/>
    </i>
    <i r="3">
      <x v="4"/>
    </i>
    <i r="3">
      <x v="3"/>
    </i>
    <i r="3">
      <x v="1"/>
    </i>
    <i r="1">
      <x v="125"/>
    </i>
    <i r="2">
      <x v="30"/>
    </i>
    <i r="3">
      <x/>
    </i>
    <i r="3">
      <x v="2"/>
    </i>
    <i r="3">
      <x v="4"/>
    </i>
    <i r="3">
      <x v="3"/>
    </i>
    <i r="3">
      <x v="1"/>
    </i>
    <i r="1">
      <x v="130"/>
    </i>
    <i r="2">
      <x v="18"/>
    </i>
    <i r="3">
      <x/>
    </i>
    <i r="3">
      <x v="2"/>
    </i>
    <i r="3">
      <x v="4"/>
    </i>
    <i r="3">
      <x v="3"/>
    </i>
    <i r="3">
      <x v="1"/>
    </i>
    <i r="2">
      <x v="39"/>
    </i>
    <i r="3">
      <x/>
    </i>
    <i r="3">
      <x v="2"/>
    </i>
    <i r="3">
      <x v="4"/>
    </i>
    <i r="3">
      <x v="3"/>
    </i>
    <i r="3">
      <x v="1"/>
    </i>
    <i r="2">
      <x v="41"/>
    </i>
    <i r="3">
      <x/>
    </i>
    <i r="3">
      <x v="2"/>
    </i>
    <i r="3">
      <x v="4"/>
    </i>
    <i r="3">
      <x v="3"/>
    </i>
    <i r="3">
      <x v="1"/>
    </i>
    <i r="2">
      <x v="44"/>
    </i>
    <i r="3">
      <x/>
    </i>
    <i r="3">
      <x v="2"/>
    </i>
    <i r="3">
      <x v="4"/>
    </i>
    <i r="3">
      <x v="3"/>
    </i>
    <i r="3">
      <x v="1"/>
    </i>
    <i r="2">
      <x v="46"/>
    </i>
    <i r="3">
      <x/>
    </i>
    <i r="3">
      <x v="2"/>
    </i>
    <i r="3">
      <x v="4"/>
    </i>
    <i r="3">
      <x v="3"/>
    </i>
    <i r="3">
      <x v="1"/>
    </i>
    <i r="2">
      <x v="47"/>
    </i>
    <i r="3">
      <x/>
    </i>
    <i r="3">
      <x v="2"/>
    </i>
    <i r="3">
      <x v="4"/>
    </i>
    <i r="3">
      <x v="3"/>
    </i>
    <i r="3">
      <x v="1"/>
    </i>
    <i r="2">
      <x v="48"/>
    </i>
    <i r="3">
      <x/>
    </i>
    <i r="3">
      <x v="2"/>
    </i>
    <i r="3">
      <x v="4"/>
    </i>
    <i r="3">
      <x v="3"/>
    </i>
    <i r="3">
      <x v="1"/>
    </i>
    <i r="1">
      <x v="159"/>
    </i>
    <i r="2">
      <x v="36"/>
    </i>
    <i r="3">
      <x/>
    </i>
    <i r="3">
      <x v="2"/>
    </i>
    <i r="3">
      <x v="4"/>
    </i>
    <i r="3">
      <x v="3"/>
    </i>
    <i r="3">
      <x v="1"/>
    </i>
    <i r="1">
      <x v="160"/>
    </i>
    <i r="2">
      <x v="114"/>
    </i>
    <i r="3">
      <x/>
    </i>
    <i r="3">
      <x v="2"/>
    </i>
    <i r="3">
      <x v="4"/>
    </i>
    <i r="3">
      <x v="3"/>
    </i>
    <i r="3">
      <x v="1"/>
    </i>
    <i r="2">
      <x v="170"/>
    </i>
    <i r="3">
      <x/>
    </i>
    <i r="3">
      <x v="2"/>
    </i>
    <i r="3">
      <x v="4"/>
    </i>
    <i r="3">
      <x v="3"/>
    </i>
    <i r="3">
      <x v="1"/>
    </i>
    <i r="2">
      <x v="176"/>
    </i>
    <i r="3">
      <x/>
    </i>
    <i r="3">
      <x v="2"/>
    </i>
    <i r="3">
      <x v="4"/>
    </i>
    <i r="3">
      <x v="3"/>
    </i>
    <i r="3">
      <x v="1"/>
    </i>
    <i>
      <x v="14"/>
    </i>
    <i r="1">
      <x v="51"/>
    </i>
    <i r="2">
      <x v="163"/>
    </i>
    <i r="3">
      <x/>
    </i>
    <i r="3">
      <x v="2"/>
    </i>
    <i r="3">
      <x v="4"/>
    </i>
    <i r="3">
      <x v="3"/>
    </i>
    <i r="3">
      <x v="1"/>
    </i>
    <i>
      <x v="15"/>
    </i>
    <i r="1">
      <x v="107"/>
    </i>
    <i r="2">
      <x v="122"/>
    </i>
    <i r="3">
      <x/>
    </i>
    <i r="3">
      <x v="2"/>
    </i>
    <i r="3">
      <x v="4"/>
    </i>
    <i r="3">
      <x v="3"/>
    </i>
    <i r="3">
      <x v="1"/>
    </i>
    <i r="2">
      <x v="172"/>
    </i>
    <i r="3">
      <x/>
    </i>
    <i r="3">
      <x v="2"/>
    </i>
    <i r="3">
      <x v="4"/>
    </i>
    <i r="3">
      <x v="3"/>
    </i>
    <i r="3">
      <x v="1"/>
    </i>
    <i r="1">
      <x v="115"/>
    </i>
    <i r="2">
      <x v="118"/>
    </i>
    <i r="3">
      <x/>
    </i>
    <i r="3">
      <x v="2"/>
    </i>
    <i r="3">
      <x v="4"/>
    </i>
    <i r="3">
      <x v="3"/>
    </i>
    <i r="3">
      <x v="1"/>
    </i>
    <i r="2">
      <x v="119"/>
    </i>
    <i r="3">
      <x/>
    </i>
    <i r="3">
      <x v="2"/>
    </i>
    <i r="3">
      <x v="4"/>
    </i>
    <i r="3">
      <x v="3"/>
    </i>
    <i r="3">
      <x v="1"/>
    </i>
    <i r="2">
      <x v="120"/>
    </i>
    <i r="3">
      <x/>
    </i>
    <i r="3">
      <x v="2"/>
    </i>
    <i r="3">
      <x v="4"/>
    </i>
    <i r="3">
      <x v="3"/>
    </i>
    <i r="3">
      <x v="1"/>
    </i>
    <i r="2">
      <x v="121"/>
    </i>
    <i r="3">
      <x/>
    </i>
    <i r="3">
      <x v="2"/>
    </i>
    <i r="3">
      <x v="4"/>
    </i>
    <i r="3">
      <x v="3"/>
    </i>
    <i r="3">
      <x v="1"/>
    </i>
    <i r="2">
      <x v="124"/>
    </i>
    <i r="3">
      <x/>
    </i>
    <i r="3">
      <x v="2"/>
    </i>
    <i r="3">
      <x v="4"/>
    </i>
    <i r="3">
      <x v="3"/>
    </i>
    <i r="3">
      <x v="1"/>
    </i>
    <i r="1">
      <x v="135"/>
    </i>
    <i r="2">
      <x v="123"/>
    </i>
    <i r="3">
      <x/>
    </i>
    <i r="3">
      <x v="2"/>
    </i>
    <i r="3">
      <x v="4"/>
    </i>
    <i r="3">
      <x v="3"/>
    </i>
    <i r="3">
      <x v="1"/>
    </i>
    <i r="2">
      <x v="124"/>
    </i>
    <i r="3">
      <x/>
    </i>
    <i r="3">
      <x v="2"/>
    </i>
    <i r="3">
      <x v="4"/>
    </i>
    <i r="3">
      <x v="3"/>
    </i>
    <i r="3">
      <x v="1"/>
    </i>
    <i r="1">
      <x v="168"/>
    </i>
    <i r="2">
      <x v="171"/>
    </i>
    <i r="3">
      <x/>
    </i>
    <i r="3">
      <x v="2"/>
    </i>
    <i r="3">
      <x v="4"/>
    </i>
    <i r="3">
      <x v="3"/>
    </i>
    <i r="3">
      <x v="1"/>
    </i>
    <i r="1">
      <x v="171"/>
    </i>
    <i r="2">
      <x v="177"/>
    </i>
    <i r="3">
      <x/>
    </i>
    <i r="3">
      <x v="2"/>
    </i>
    <i r="3">
      <x v="4"/>
    </i>
    <i r="3">
      <x v="3"/>
    </i>
    <i r="3">
      <x v="1"/>
    </i>
    <i>
      <x v="16"/>
    </i>
    <i r="1">
      <x v="20"/>
    </i>
    <i r="2">
      <x v="1"/>
    </i>
    <i r="3">
      <x/>
    </i>
    <i r="3">
      <x v="2"/>
    </i>
    <i r="3">
      <x v="4"/>
    </i>
    <i r="3">
      <x v="3"/>
    </i>
    <i r="3">
      <x v="1"/>
    </i>
    <i r="2">
      <x v="16"/>
    </i>
    <i r="3">
      <x/>
    </i>
    <i r="3">
      <x v="2"/>
    </i>
    <i r="3">
      <x v="4"/>
    </i>
    <i r="3">
      <x v="3"/>
    </i>
    <i r="3">
      <x v="1"/>
    </i>
    <i r="2">
      <x v="130"/>
    </i>
    <i r="3">
      <x/>
    </i>
    <i r="3">
      <x v="2"/>
    </i>
    <i r="3">
      <x v="4"/>
    </i>
    <i r="3">
      <x v="3"/>
    </i>
    <i r="3">
      <x v="1"/>
    </i>
    <i r="2">
      <x v="163"/>
    </i>
    <i r="3">
      <x/>
    </i>
    <i r="3">
      <x v="2"/>
    </i>
    <i r="3">
      <x v="4"/>
    </i>
    <i r="3">
      <x v="3"/>
    </i>
    <i r="3">
      <x v="1"/>
    </i>
    <i r="1">
      <x v="114"/>
    </i>
    <i r="2">
      <x v="102"/>
    </i>
    <i r="3">
      <x/>
    </i>
    <i r="3">
      <x v="2"/>
    </i>
    <i r="3">
      <x v="4"/>
    </i>
    <i r="3">
      <x v="3"/>
    </i>
    <i r="3">
      <x v="1"/>
    </i>
    <i r="2">
      <x v="131"/>
    </i>
    <i r="3">
      <x/>
    </i>
    <i r="3">
      <x v="2"/>
    </i>
    <i r="3">
      <x v="4"/>
    </i>
    <i r="3">
      <x v="3"/>
    </i>
    <i r="3">
      <x v="1"/>
    </i>
    <i r="1">
      <x v="149"/>
    </i>
    <i r="2">
      <x v="1"/>
    </i>
    <i r="3">
      <x/>
    </i>
    <i r="3">
      <x v="2"/>
    </i>
    <i r="3">
      <x v="4"/>
    </i>
    <i r="3">
      <x v="3"/>
    </i>
    <i r="3">
      <x v="1"/>
    </i>
    <i r="2">
      <x v="54"/>
    </i>
    <i r="3">
      <x/>
    </i>
    <i r="3">
      <x v="2"/>
    </i>
    <i r="3">
      <x v="4"/>
    </i>
    <i r="3">
      <x v="3"/>
    </i>
    <i r="3">
      <x v="1"/>
    </i>
    <i r="2">
      <x v="73"/>
    </i>
    <i r="3">
      <x/>
    </i>
    <i r="3">
      <x v="2"/>
    </i>
    <i r="3">
      <x v="4"/>
    </i>
    <i r="3">
      <x v="3"/>
    </i>
    <i r="3">
      <x v="1"/>
    </i>
    <i r="2">
      <x v="83"/>
    </i>
    <i r="3">
      <x/>
    </i>
    <i r="3">
      <x v="2"/>
    </i>
    <i r="3">
      <x v="4"/>
    </i>
    <i r="3">
      <x v="3"/>
    </i>
    <i r="3">
      <x v="1"/>
    </i>
    <i r="2">
      <x v="85"/>
    </i>
    <i r="3">
      <x/>
    </i>
    <i r="3">
      <x v="2"/>
    </i>
    <i r="3">
      <x v="4"/>
    </i>
    <i r="3">
      <x v="3"/>
    </i>
    <i r="3">
      <x v="1"/>
    </i>
    <i r="1">
      <x v="150"/>
    </i>
    <i r="2">
      <x v="83"/>
    </i>
    <i r="3">
      <x/>
    </i>
    <i r="3">
      <x v="2"/>
    </i>
    <i r="3">
      <x v="4"/>
    </i>
    <i r="3">
      <x v="3"/>
    </i>
    <i r="3">
      <x v="1"/>
    </i>
  </rowItems>
  <colFields count="1">
    <field x="-2"/>
  </colFields>
  <colItems count="9">
    <i>
      <x/>
    </i>
    <i i="1">
      <x v="1"/>
    </i>
    <i i="2">
      <x v="2"/>
    </i>
    <i i="3">
      <x v="3"/>
    </i>
    <i i="4">
      <x v="4"/>
    </i>
    <i i="5">
      <x v="5"/>
    </i>
    <i i="6">
      <x v="6"/>
    </i>
    <i i="7">
      <x v="7"/>
    </i>
    <i i="8">
      <x v="8"/>
    </i>
  </colItems>
  <dataFields count="9">
    <dataField name="Row Sort" fld="11" baseField="0" baseItem="0"/>
    <dataField name="FY 2019" fld="13" baseField="0" baseItem="0" numFmtId="6"/>
    <dataField name="FY 2020" fld="14" baseField="0" baseItem="0" numFmtId="6"/>
    <dataField name="FY 2021" fld="15" baseField="0" baseItem="0" numFmtId="6"/>
    <dataField name="FY 2022" fld="16" baseField="0" baseItem="0" numFmtId="6"/>
    <dataField name="FY 2023" fld="17" baseField="0" baseItem="0" numFmtId="6"/>
    <dataField name="FY 2024" fld="18" baseField="12" baseItem="2" numFmtId="6"/>
    <dataField name="FY 2025" fld="19" baseField="12" baseItem="2" numFmtId="6"/>
    <dataField name="FY 2026" fld="20" baseField="12" baseItem="0"/>
  </dataFields>
  <formats count="1012">
    <format dxfId="2061">
      <pivotArea outline="0" collapsedLevelsAreSubtotals="1" fieldPosition="0">
        <references count="1">
          <reference field="4294967294" count="5" selected="0">
            <x v="1"/>
            <x v="2"/>
            <x v="3"/>
            <x v="4"/>
            <x v="5"/>
          </reference>
        </references>
      </pivotArea>
    </format>
    <format dxfId="2060">
      <pivotArea field="0" type="button" dataOnly="0" labelOnly="1" outline="0" axis="axisRow" fieldPosition="0"/>
    </format>
    <format dxfId="2059">
      <pivotArea dataOnly="0" labelOnly="1" outline="0" fieldPosition="0">
        <references count="1">
          <reference field="4294967294" count="6">
            <x v="0"/>
            <x v="1"/>
            <x v="2"/>
            <x v="3"/>
            <x v="4"/>
            <x v="5"/>
          </reference>
        </references>
      </pivotArea>
    </format>
    <format dxfId="2058">
      <pivotArea field="0" type="button" dataOnly="0" labelOnly="1" outline="0" axis="axisRow" fieldPosition="0"/>
    </format>
    <format dxfId="2057">
      <pivotArea collapsedLevelsAreSubtotals="1" fieldPosition="0">
        <references count="1">
          <reference field="0" count="1">
            <x v="0"/>
          </reference>
        </references>
      </pivotArea>
    </format>
    <format dxfId="2056">
      <pivotArea dataOnly="0" labelOnly="1" fieldPosition="0">
        <references count="1">
          <reference field="0" count="1">
            <x v="0"/>
          </reference>
        </references>
      </pivotArea>
    </format>
    <format dxfId="2055">
      <pivotArea outline="0" collapsedLevelsAreSubtotals="1" fieldPosition="0">
        <references count="1">
          <reference field="4294967294" count="1" selected="0">
            <x v="6"/>
          </reference>
        </references>
      </pivotArea>
    </format>
    <format dxfId="2054">
      <pivotArea dataOnly="0" labelOnly="1" outline="0" fieldPosition="0">
        <references count="1">
          <reference field="4294967294" count="1">
            <x v="6"/>
          </reference>
        </references>
      </pivotArea>
    </format>
    <format dxfId="2053">
      <pivotArea dataOnly="0" labelOnly="1" outline="0" fieldPosition="0">
        <references count="1">
          <reference field="4294967294" count="1">
            <x v="7"/>
          </reference>
        </references>
      </pivotArea>
    </format>
    <format dxfId="2052">
      <pivotArea outline="0" collapsedLevelsAreSubtotals="1" fieldPosition="0">
        <references count="1">
          <reference field="4294967294" count="1" selected="0">
            <x v="7"/>
          </reference>
        </references>
      </pivotArea>
    </format>
    <format dxfId="2051">
      <pivotArea collapsedLevelsAreSubtotals="1" fieldPosition="0">
        <references count="4">
          <reference field="4294967294" count="1" selected="0">
            <x v="8"/>
          </reference>
          <reference field="0" count="1" selected="0">
            <x v="0"/>
          </reference>
          <reference field="6" count="1" selected="0">
            <x v="23"/>
          </reference>
          <reference field="9" count="1">
            <x v="126"/>
          </reference>
        </references>
      </pivotArea>
    </format>
    <format dxfId="2050">
      <pivotArea collapsedLevelsAreSubtotals="1" fieldPosition="0">
        <references count="5">
          <reference field="4294967294" count="1" selected="0">
            <x v="8"/>
          </reference>
          <reference field="0" count="1" selected="0">
            <x v="0"/>
          </reference>
          <reference field="6" count="1" selected="0">
            <x v="23"/>
          </reference>
          <reference field="9" count="1" selected="0">
            <x v="126"/>
          </reference>
          <reference field="12" count="0"/>
        </references>
      </pivotArea>
    </format>
    <format dxfId="2049">
      <pivotArea collapsedLevelsAreSubtotals="1" fieldPosition="0">
        <references count="3">
          <reference field="4294967294" count="1" selected="0">
            <x v="8"/>
          </reference>
          <reference field="0" count="1" selected="0">
            <x v="0"/>
          </reference>
          <reference field="6" count="1">
            <x v="24"/>
          </reference>
        </references>
      </pivotArea>
    </format>
    <format dxfId="2048">
      <pivotArea collapsedLevelsAreSubtotals="1" fieldPosition="0">
        <references count="4">
          <reference field="4294967294" count="1" selected="0">
            <x v="8"/>
          </reference>
          <reference field="0" count="1" selected="0">
            <x v="0"/>
          </reference>
          <reference field="6" count="1" selected="0">
            <x v="24"/>
          </reference>
          <reference field="9" count="1">
            <x v="132"/>
          </reference>
        </references>
      </pivotArea>
    </format>
    <format dxfId="2047">
      <pivotArea collapsedLevelsAreSubtotals="1" fieldPosition="0">
        <references count="5">
          <reference field="4294967294" count="1" selected="0">
            <x v="8"/>
          </reference>
          <reference field="0" count="1" selected="0">
            <x v="0"/>
          </reference>
          <reference field="6" count="1" selected="0">
            <x v="24"/>
          </reference>
          <reference field="9" count="1" selected="0">
            <x v="132"/>
          </reference>
          <reference field="12" count="0"/>
        </references>
      </pivotArea>
    </format>
    <format dxfId="2046">
      <pivotArea collapsedLevelsAreSubtotals="1" fieldPosition="0">
        <references count="4">
          <reference field="4294967294" count="1" selected="0">
            <x v="8"/>
          </reference>
          <reference field="0" count="1" selected="0">
            <x v="0"/>
          </reference>
          <reference field="6" count="1" selected="0">
            <x v="24"/>
          </reference>
          <reference field="9" count="1">
            <x v="137"/>
          </reference>
        </references>
      </pivotArea>
    </format>
    <format dxfId="2045">
      <pivotArea collapsedLevelsAreSubtotals="1" fieldPosition="0">
        <references count="5">
          <reference field="4294967294" count="1" selected="0">
            <x v="8"/>
          </reference>
          <reference field="0" count="1" selected="0">
            <x v="0"/>
          </reference>
          <reference field="6" count="1" selected="0">
            <x v="24"/>
          </reference>
          <reference field="9" count="1" selected="0">
            <x v="137"/>
          </reference>
          <reference field="12" count="0"/>
        </references>
      </pivotArea>
    </format>
    <format dxfId="2044">
      <pivotArea collapsedLevelsAreSubtotals="1" fieldPosition="0">
        <references count="4">
          <reference field="4294967294" count="1" selected="0">
            <x v="8"/>
          </reference>
          <reference field="0" count="1" selected="0">
            <x v="0"/>
          </reference>
          <reference field="6" count="1" selected="0">
            <x v="24"/>
          </reference>
          <reference field="9" count="1">
            <x v="157"/>
          </reference>
        </references>
      </pivotArea>
    </format>
    <format dxfId="2043">
      <pivotArea collapsedLevelsAreSubtotals="1" fieldPosition="0">
        <references count="5">
          <reference field="4294967294" count="1" selected="0">
            <x v="8"/>
          </reference>
          <reference field="0" count="1" selected="0">
            <x v="0"/>
          </reference>
          <reference field="6" count="1" selected="0">
            <x v="24"/>
          </reference>
          <reference field="9" count="1" selected="0">
            <x v="157"/>
          </reference>
          <reference field="12" count="0"/>
        </references>
      </pivotArea>
    </format>
    <format dxfId="2042">
      <pivotArea collapsedLevelsAreSubtotals="1" fieldPosition="0">
        <references count="3">
          <reference field="4294967294" count="1" selected="0">
            <x v="8"/>
          </reference>
          <reference field="0" count="1" selected="0">
            <x v="0"/>
          </reference>
          <reference field="6" count="1">
            <x v="26"/>
          </reference>
        </references>
      </pivotArea>
    </format>
    <format dxfId="2041">
      <pivotArea collapsedLevelsAreSubtotals="1" fieldPosition="0">
        <references count="4">
          <reference field="4294967294" count="1" selected="0">
            <x v="8"/>
          </reference>
          <reference field="0" count="1" selected="0">
            <x v="0"/>
          </reference>
          <reference field="6" count="1" selected="0">
            <x v="26"/>
          </reference>
          <reference field="9" count="1">
            <x v="166"/>
          </reference>
        </references>
      </pivotArea>
    </format>
    <format dxfId="2040">
      <pivotArea collapsedLevelsAreSubtotals="1" fieldPosition="0">
        <references count="5">
          <reference field="4294967294" count="1" selected="0">
            <x v="8"/>
          </reference>
          <reference field="0" count="1" selected="0">
            <x v="0"/>
          </reference>
          <reference field="6" count="1" selected="0">
            <x v="26"/>
          </reference>
          <reference field="9" count="1" selected="0">
            <x v="166"/>
          </reference>
          <reference field="12" count="0"/>
        </references>
      </pivotArea>
    </format>
    <format dxfId="2039">
      <pivotArea collapsedLevelsAreSubtotals="1" fieldPosition="0">
        <references count="4">
          <reference field="4294967294" count="1" selected="0">
            <x v="8"/>
          </reference>
          <reference field="0" count="1" selected="0">
            <x v="0"/>
          </reference>
          <reference field="6" count="1" selected="0">
            <x v="26"/>
          </reference>
          <reference field="9" count="1">
            <x v="167"/>
          </reference>
        </references>
      </pivotArea>
    </format>
    <format dxfId="2038">
      <pivotArea collapsedLevelsAreSubtotals="1" fieldPosition="0">
        <references count="5">
          <reference field="4294967294" count="1" selected="0">
            <x v="8"/>
          </reference>
          <reference field="0" count="1" selected="0">
            <x v="0"/>
          </reference>
          <reference field="6" count="1" selected="0">
            <x v="26"/>
          </reference>
          <reference field="9" count="1" selected="0">
            <x v="167"/>
          </reference>
          <reference field="12" count="0"/>
        </references>
      </pivotArea>
    </format>
    <format dxfId="2037">
      <pivotArea collapsedLevelsAreSubtotals="1" fieldPosition="0">
        <references count="4">
          <reference field="4294967294" count="1" selected="0">
            <x v="8"/>
          </reference>
          <reference field="0" count="1" selected="0">
            <x v="0"/>
          </reference>
          <reference field="6" count="1" selected="0">
            <x v="26"/>
          </reference>
          <reference field="9" count="1">
            <x v="168"/>
          </reference>
        </references>
      </pivotArea>
    </format>
    <format dxfId="2036">
      <pivotArea collapsedLevelsAreSubtotals="1" fieldPosition="0">
        <references count="5">
          <reference field="4294967294" count="1" selected="0">
            <x v="8"/>
          </reference>
          <reference field="0" count="1" selected="0">
            <x v="0"/>
          </reference>
          <reference field="6" count="1" selected="0">
            <x v="26"/>
          </reference>
          <reference field="9" count="1" selected="0">
            <x v="168"/>
          </reference>
          <reference field="12" count="0"/>
        </references>
      </pivotArea>
    </format>
    <format dxfId="2035">
      <pivotArea collapsedLevelsAreSubtotals="1" fieldPosition="0">
        <references count="3">
          <reference field="4294967294" count="1" selected="0">
            <x v="8"/>
          </reference>
          <reference field="0" count="1" selected="0">
            <x v="0"/>
          </reference>
          <reference field="6" count="1">
            <x v="38"/>
          </reference>
        </references>
      </pivotArea>
    </format>
    <format dxfId="2034">
      <pivotArea collapsedLevelsAreSubtotals="1" fieldPosition="0">
        <references count="4">
          <reference field="4294967294" count="1" selected="0">
            <x v="8"/>
          </reference>
          <reference field="0" count="1" selected="0">
            <x v="0"/>
          </reference>
          <reference field="6" count="1" selected="0">
            <x v="38"/>
          </reference>
          <reference field="9" count="1">
            <x v="28"/>
          </reference>
        </references>
      </pivotArea>
    </format>
    <format dxfId="2033">
      <pivotArea collapsedLevelsAreSubtotals="1" fieldPosition="0">
        <references count="5">
          <reference field="4294967294" count="1" selected="0">
            <x v="8"/>
          </reference>
          <reference field="0" count="1" selected="0">
            <x v="0"/>
          </reference>
          <reference field="6" count="1" selected="0">
            <x v="38"/>
          </reference>
          <reference field="9" count="1" selected="0">
            <x v="28"/>
          </reference>
          <reference field="12" count="0"/>
        </references>
      </pivotArea>
    </format>
    <format dxfId="2032">
      <pivotArea collapsedLevelsAreSubtotals="1" fieldPosition="0">
        <references count="4">
          <reference field="4294967294" count="1" selected="0">
            <x v="8"/>
          </reference>
          <reference field="0" count="1" selected="0">
            <x v="0"/>
          </reference>
          <reference field="6" count="1" selected="0">
            <x v="38"/>
          </reference>
          <reference field="9" count="1">
            <x v="41"/>
          </reference>
        </references>
      </pivotArea>
    </format>
    <format dxfId="2031">
      <pivotArea collapsedLevelsAreSubtotals="1" fieldPosition="0">
        <references count="5">
          <reference field="4294967294" count="1" selected="0">
            <x v="8"/>
          </reference>
          <reference field="0" count="1" selected="0">
            <x v="0"/>
          </reference>
          <reference field="6" count="1" selected="0">
            <x v="38"/>
          </reference>
          <reference field="9" count="1" selected="0">
            <x v="41"/>
          </reference>
          <reference field="12" count="0"/>
        </references>
      </pivotArea>
    </format>
    <format dxfId="2030">
      <pivotArea collapsedLevelsAreSubtotals="1" fieldPosition="0">
        <references count="4">
          <reference field="4294967294" count="1" selected="0">
            <x v="8"/>
          </reference>
          <reference field="0" count="1" selected="0">
            <x v="0"/>
          </reference>
          <reference field="6" count="1" selected="0">
            <x v="38"/>
          </reference>
          <reference field="9" count="1">
            <x v="129"/>
          </reference>
        </references>
      </pivotArea>
    </format>
    <format dxfId="2029">
      <pivotArea collapsedLevelsAreSubtotals="1" fieldPosition="0">
        <references count="5">
          <reference field="4294967294" count="1" selected="0">
            <x v="8"/>
          </reference>
          <reference field="0" count="1" selected="0">
            <x v="0"/>
          </reference>
          <reference field="6" count="1" selected="0">
            <x v="38"/>
          </reference>
          <reference field="9" count="1" selected="0">
            <x v="129"/>
          </reference>
          <reference field="12" count="0"/>
        </references>
      </pivotArea>
    </format>
    <format dxfId="2028">
      <pivotArea collapsedLevelsAreSubtotals="1" fieldPosition="0">
        <references count="4">
          <reference field="4294967294" count="1" selected="0">
            <x v="8"/>
          </reference>
          <reference field="0" count="1" selected="0">
            <x v="0"/>
          </reference>
          <reference field="6" count="1" selected="0">
            <x v="38"/>
          </reference>
          <reference field="9" count="1">
            <x v="150"/>
          </reference>
        </references>
      </pivotArea>
    </format>
    <format dxfId="2027">
      <pivotArea collapsedLevelsAreSubtotals="1" fieldPosition="0">
        <references count="5">
          <reference field="4294967294" count="1" selected="0">
            <x v="8"/>
          </reference>
          <reference field="0" count="1" selected="0">
            <x v="0"/>
          </reference>
          <reference field="6" count="1" selected="0">
            <x v="38"/>
          </reference>
          <reference field="9" count="1" selected="0">
            <x v="150"/>
          </reference>
          <reference field="12" count="0"/>
        </references>
      </pivotArea>
    </format>
    <format dxfId="2026">
      <pivotArea collapsedLevelsAreSubtotals="1" fieldPosition="0">
        <references count="4">
          <reference field="4294967294" count="1" selected="0">
            <x v="8"/>
          </reference>
          <reference field="0" count="1" selected="0">
            <x v="0"/>
          </reference>
          <reference field="6" count="1" selected="0">
            <x v="38"/>
          </reference>
          <reference field="9" count="1">
            <x v="151"/>
          </reference>
        </references>
      </pivotArea>
    </format>
    <format dxfId="2025">
      <pivotArea collapsedLevelsAreSubtotals="1" fieldPosition="0">
        <references count="5">
          <reference field="4294967294" count="1" selected="0">
            <x v="8"/>
          </reference>
          <reference field="0" count="1" selected="0">
            <x v="0"/>
          </reference>
          <reference field="6" count="1" selected="0">
            <x v="38"/>
          </reference>
          <reference field="9" count="1" selected="0">
            <x v="151"/>
          </reference>
          <reference field="12" count="0"/>
        </references>
      </pivotArea>
    </format>
    <format dxfId="2024">
      <pivotArea collapsedLevelsAreSubtotals="1" fieldPosition="0">
        <references count="4">
          <reference field="4294967294" count="1" selected="0">
            <x v="8"/>
          </reference>
          <reference field="0" count="1" selected="0">
            <x v="0"/>
          </reference>
          <reference field="6" count="1" selected="0">
            <x v="38"/>
          </reference>
          <reference field="9" count="1">
            <x v="152"/>
          </reference>
        </references>
      </pivotArea>
    </format>
    <format dxfId="2023">
      <pivotArea collapsedLevelsAreSubtotals="1" fieldPosition="0">
        <references count="5">
          <reference field="4294967294" count="1" selected="0">
            <x v="8"/>
          </reference>
          <reference field="0" count="1" selected="0">
            <x v="0"/>
          </reference>
          <reference field="6" count="1" selected="0">
            <x v="38"/>
          </reference>
          <reference field="9" count="1" selected="0">
            <x v="152"/>
          </reference>
          <reference field="12" count="0"/>
        </references>
      </pivotArea>
    </format>
    <format dxfId="2022">
      <pivotArea collapsedLevelsAreSubtotals="1" fieldPosition="0">
        <references count="4">
          <reference field="4294967294" count="1" selected="0">
            <x v="8"/>
          </reference>
          <reference field="0" count="1" selected="0">
            <x v="0"/>
          </reference>
          <reference field="6" count="1" selected="0">
            <x v="38"/>
          </reference>
          <reference field="9" count="1">
            <x v="153"/>
          </reference>
        </references>
      </pivotArea>
    </format>
    <format dxfId="2021">
      <pivotArea collapsedLevelsAreSubtotals="1" fieldPosition="0">
        <references count="5">
          <reference field="4294967294" count="1" selected="0">
            <x v="8"/>
          </reference>
          <reference field="0" count="1" selected="0">
            <x v="0"/>
          </reference>
          <reference field="6" count="1" selected="0">
            <x v="38"/>
          </reference>
          <reference field="9" count="1" selected="0">
            <x v="153"/>
          </reference>
          <reference field="12" count="0"/>
        </references>
      </pivotArea>
    </format>
    <format dxfId="2020">
      <pivotArea collapsedLevelsAreSubtotals="1" fieldPosition="0">
        <references count="4">
          <reference field="4294967294" count="1" selected="0">
            <x v="8"/>
          </reference>
          <reference field="0" count="1" selected="0">
            <x v="0"/>
          </reference>
          <reference field="6" count="1" selected="0">
            <x v="38"/>
          </reference>
          <reference field="9" count="1">
            <x v="163"/>
          </reference>
        </references>
      </pivotArea>
    </format>
    <format dxfId="2019">
      <pivotArea collapsedLevelsAreSubtotals="1" fieldPosition="0">
        <references count="5">
          <reference field="4294967294" count="1" selected="0">
            <x v="8"/>
          </reference>
          <reference field="0" count="1" selected="0">
            <x v="0"/>
          </reference>
          <reference field="6" count="1" selected="0">
            <x v="38"/>
          </reference>
          <reference field="9" count="1" selected="0">
            <x v="163"/>
          </reference>
          <reference field="12" count="0"/>
        </references>
      </pivotArea>
    </format>
    <format dxfId="2018">
      <pivotArea collapsedLevelsAreSubtotals="1" fieldPosition="0">
        <references count="3">
          <reference field="4294967294" count="1" selected="0">
            <x v="8"/>
          </reference>
          <reference field="0" count="1" selected="0">
            <x v="0"/>
          </reference>
          <reference field="6" count="1">
            <x v="43"/>
          </reference>
        </references>
      </pivotArea>
    </format>
    <format dxfId="2017">
      <pivotArea collapsedLevelsAreSubtotals="1" fieldPosition="0">
        <references count="4">
          <reference field="4294967294" count="1" selected="0">
            <x v="8"/>
          </reference>
          <reference field="0" count="1" selected="0">
            <x v="0"/>
          </reference>
          <reference field="6" count="1" selected="0">
            <x v="43"/>
          </reference>
          <reference field="9" count="1">
            <x v="163"/>
          </reference>
        </references>
      </pivotArea>
    </format>
    <format dxfId="2016">
      <pivotArea collapsedLevelsAreSubtotals="1" fieldPosition="0">
        <references count="5">
          <reference field="4294967294" count="1" selected="0">
            <x v="8"/>
          </reference>
          <reference field="0" count="1" selected="0">
            <x v="0"/>
          </reference>
          <reference field="6" count="1" selected="0">
            <x v="43"/>
          </reference>
          <reference field="9" count="1" selected="0">
            <x v="163"/>
          </reference>
          <reference field="12" count="0"/>
        </references>
      </pivotArea>
    </format>
    <format dxfId="2015">
      <pivotArea collapsedLevelsAreSubtotals="1" fieldPosition="0">
        <references count="3">
          <reference field="4294967294" count="1" selected="0">
            <x v="8"/>
          </reference>
          <reference field="0" count="1" selected="0">
            <x v="0"/>
          </reference>
          <reference field="6" count="1">
            <x v="47"/>
          </reference>
        </references>
      </pivotArea>
    </format>
    <format dxfId="2014">
      <pivotArea collapsedLevelsAreSubtotals="1" fieldPosition="0">
        <references count="4">
          <reference field="4294967294" count="1" selected="0">
            <x v="8"/>
          </reference>
          <reference field="0" count="1" selected="0">
            <x v="0"/>
          </reference>
          <reference field="6" count="1" selected="0">
            <x v="47"/>
          </reference>
          <reference field="9" count="1">
            <x v="163"/>
          </reference>
        </references>
      </pivotArea>
    </format>
    <format dxfId="2013">
      <pivotArea collapsedLevelsAreSubtotals="1" fieldPosition="0">
        <references count="5">
          <reference field="4294967294" count="1" selected="0">
            <x v="8"/>
          </reference>
          <reference field="0" count="1" selected="0">
            <x v="0"/>
          </reference>
          <reference field="6" count="1" selected="0">
            <x v="47"/>
          </reference>
          <reference field="9" count="1" selected="0">
            <x v="163"/>
          </reference>
          <reference field="12" count="0"/>
        </references>
      </pivotArea>
    </format>
    <format dxfId="2012">
      <pivotArea collapsedLevelsAreSubtotals="1" fieldPosition="0">
        <references count="4">
          <reference field="4294967294" count="1" selected="0">
            <x v="8"/>
          </reference>
          <reference field="0" count="1" selected="0">
            <x v="0"/>
          </reference>
          <reference field="6" count="1" selected="0">
            <x v="47"/>
          </reference>
          <reference field="9" count="1">
            <x v="165"/>
          </reference>
        </references>
      </pivotArea>
    </format>
    <format dxfId="2011">
      <pivotArea collapsedLevelsAreSubtotals="1" fieldPosition="0">
        <references count="5">
          <reference field="4294967294" count="1" selected="0">
            <x v="8"/>
          </reference>
          <reference field="0" count="1" selected="0">
            <x v="0"/>
          </reference>
          <reference field="6" count="1" selected="0">
            <x v="47"/>
          </reference>
          <reference field="9" count="1" selected="0">
            <x v="165"/>
          </reference>
          <reference field="12" count="0"/>
        </references>
      </pivotArea>
    </format>
    <format dxfId="2010">
      <pivotArea collapsedLevelsAreSubtotals="1" fieldPosition="0">
        <references count="3">
          <reference field="4294967294" count="1" selected="0">
            <x v="8"/>
          </reference>
          <reference field="0" count="1" selected="0">
            <x v="0"/>
          </reference>
          <reference field="6" count="1">
            <x v="59"/>
          </reference>
        </references>
      </pivotArea>
    </format>
    <format dxfId="2009">
      <pivotArea collapsedLevelsAreSubtotals="1" fieldPosition="0">
        <references count="4">
          <reference field="4294967294" count="1" selected="0">
            <x v="8"/>
          </reference>
          <reference field="0" count="1" selected="0">
            <x v="0"/>
          </reference>
          <reference field="6" count="1" selected="0">
            <x v="59"/>
          </reference>
          <reference field="9" count="1">
            <x v="135"/>
          </reference>
        </references>
      </pivotArea>
    </format>
    <format dxfId="2008">
      <pivotArea collapsedLevelsAreSubtotals="1" fieldPosition="0">
        <references count="5">
          <reference field="4294967294" count="1" selected="0">
            <x v="8"/>
          </reference>
          <reference field="0" count="1" selected="0">
            <x v="0"/>
          </reference>
          <reference field="6" count="1" selected="0">
            <x v="59"/>
          </reference>
          <reference field="9" count="1" selected="0">
            <x v="135"/>
          </reference>
          <reference field="12" count="0"/>
        </references>
      </pivotArea>
    </format>
    <format dxfId="2007">
      <pivotArea collapsedLevelsAreSubtotals="1" fieldPosition="0">
        <references count="4">
          <reference field="4294967294" count="1" selected="0">
            <x v="8"/>
          </reference>
          <reference field="0" count="1" selected="0">
            <x v="0"/>
          </reference>
          <reference field="6" count="1" selected="0">
            <x v="59"/>
          </reference>
          <reference field="9" count="1">
            <x v="136"/>
          </reference>
        </references>
      </pivotArea>
    </format>
    <format dxfId="2006">
      <pivotArea collapsedLevelsAreSubtotals="1" fieldPosition="0">
        <references count="5">
          <reference field="4294967294" count="1" selected="0">
            <x v="8"/>
          </reference>
          <reference field="0" count="1" selected="0">
            <x v="0"/>
          </reference>
          <reference field="6" count="1" selected="0">
            <x v="59"/>
          </reference>
          <reference field="9" count="1" selected="0">
            <x v="136"/>
          </reference>
          <reference field="12" count="0"/>
        </references>
      </pivotArea>
    </format>
    <format dxfId="2005">
      <pivotArea collapsedLevelsAreSubtotals="1" fieldPosition="0">
        <references count="4">
          <reference field="4294967294" count="1" selected="0">
            <x v="8"/>
          </reference>
          <reference field="0" count="1" selected="0">
            <x v="0"/>
          </reference>
          <reference field="6" count="1" selected="0">
            <x v="59"/>
          </reference>
          <reference field="9" count="1">
            <x v="138"/>
          </reference>
        </references>
      </pivotArea>
    </format>
    <format dxfId="2004">
      <pivotArea collapsedLevelsAreSubtotals="1" fieldPosition="0">
        <references count="5">
          <reference field="4294967294" count="1" selected="0">
            <x v="8"/>
          </reference>
          <reference field="0" count="1" selected="0">
            <x v="0"/>
          </reference>
          <reference field="6" count="1" selected="0">
            <x v="59"/>
          </reference>
          <reference field="9" count="1" selected="0">
            <x v="138"/>
          </reference>
          <reference field="12" count="0"/>
        </references>
      </pivotArea>
    </format>
    <format dxfId="2003">
      <pivotArea collapsedLevelsAreSubtotals="1" fieldPosition="0">
        <references count="4">
          <reference field="4294967294" count="1" selected="0">
            <x v="8"/>
          </reference>
          <reference field="0" count="1" selected="0">
            <x v="0"/>
          </reference>
          <reference field="6" count="1" selected="0">
            <x v="59"/>
          </reference>
          <reference field="9" count="1">
            <x v="143"/>
          </reference>
        </references>
      </pivotArea>
    </format>
    <format dxfId="2002">
      <pivotArea collapsedLevelsAreSubtotals="1" fieldPosition="0">
        <references count="5">
          <reference field="4294967294" count="1" selected="0">
            <x v="8"/>
          </reference>
          <reference field="0" count="1" selected="0">
            <x v="0"/>
          </reference>
          <reference field="6" count="1" selected="0">
            <x v="59"/>
          </reference>
          <reference field="9" count="1" selected="0">
            <x v="143"/>
          </reference>
          <reference field="12" count="0"/>
        </references>
      </pivotArea>
    </format>
    <format dxfId="2001">
      <pivotArea collapsedLevelsAreSubtotals="1" fieldPosition="0">
        <references count="4">
          <reference field="4294967294" count="1" selected="0">
            <x v="8"/>
          </reference>
          <reference field="0" count="1" selected="0">
            <x v="0"/>
          </reference>
          <reference field="6" count="1" selected="0">
            <x v="59"/>
          </reference>
          <reference field="9" count="1">
            <x v="163"/>
          </reference>
        </references>
      </pivotArea>
    </format>
    <format dxfId="2000">
      <pivotArea collapsedLevelsAreSubtotals="1" fieldPosition="0">
        <references count="5">
          <reference field="4294967294" count="1" selected="0">
            <x v="8"/>
          </reference>
          <reference field="0" count="1" selected="0">
            <x v="0"/>
          </reference>
          <reference field="6" count="1" selected="0">
            <x v="59"/>
          </reference>
          <reference field="9" count="1" selected="0">
            <x v="163"/>
          </reference>
          <reference field="12" count="0"/>
        </references>
      </pivotArea>
    </format>
    <format dxfId="1999">
      <pivotArea collapsedLevelsAreSubtotals="1" fieldPosition="0">
        <references count="2">
          <reference field="4294967294" count="1" selected="0">
            <x v="8"/>
          </reference>
          <reference field="0" count="1">
            <x v="1"/>
          </reference>
        </references>
      </pivotArea>
    </format>
    <format dxfId="1998">
      <pivotArea collapsedLevelsAreSubtotals="1" fieldPosition="0">
        <references count="3">
          <reference field="4294967294" count="1" selected="0">
            <x v="8"/>
          </reference>
          <reference field="0" count="1" selected="0">
            <x v="1"/>
          </reference>
          <reference field="6" count="1">
            <x v="58"/>
          </reference>
        </references>
      </pivotArea>
    </format>
    <format dxfId="1997">
      <pivotArea collapsedLevelsAreSubtotals="1" fieldPosition="0">
        <references count="4">
          <reference field="4294967294" count="1" selected="0">
            <x v="8"/>
          </reference>
          <reference field="0" count="1" selected="0">
            <x v="1"/>
          </reference>
          <reference field="6" count="1" selected="0">
            <x v="58"/>
          </reference>
          <reference field="9" count="1">
            <x v="163"/>
          </reference>
        </references>
      </pivotArea>
    </format>
    <format dxfId="1996">
      <pivotArea collapsedLevelsAreSubtotals="1" fieldPosition="0">
        <references count="5">
          <reference field="4294967294" count="1" selected="0">
            <x v="8"/>
          </reference>
          <reference field="0" count="1" selected="0">
            <x v="1"/>
          </reference>
          <reference field="6" count="1" selected="0">
            <x v="58"/>
          </reference>
          <reference field="9" count="1" selected="0">
            <x v="163"/>
          </reference>
          <reference field="12" count="0"/>
        </references>
      </pivotArea>
    </format>
    <format dxfId="1995">
      <pivotArea collapsedLevelsAreSubtotals="1" fieldPosition="0">
        <references count="3">
          <reference field="4294967294" count="1" selected="0">
            <x v="8"/>
          </reference>
          <reference field="0" count="1" selected="0">
            <x v="1"/>
          </reference>
          <reference field="6" count="1">
            <x v="96"/>
          </reference>
        </references>
      </pivotArea>
    </format>
    <format dxfId="1994">
      <pivotArea collapsedLevelsAreSubtotals="1" fieldPosition="0">
        <references count="4">
          <reference field="4294967294" count="1" selected="0">
            <x v="8"/>
          </reference>
          <reference field="0" count="1" selected="0">
            <x v="1"/>
          </reference>
          <reference field="6" count="1" selected="0">
            <x v="96"/>
          </reference>
          <reference field="9" count="1">
            <x v="66"/>
          </reference>
        </references>
      </pivotArea>
    </format>
    <format dxfId="1993">
      <pivotArea collapsedLevelsAreSubtotals="1" fieldPosition="0">
        <references count="5">
          <reference field="4294967294" count="1" selected="0">
            <x v="8"/>
          </reference>
          <reference field="0" count="1" selected="0">
            <x v="1"/>
          </reference>
          <reference field="6" count="1" selected="0">
            <x v="96"/>
          </reference>
          <reference field="9" count="1" selected="0">
            <x v="66"/>
          </reference>
          <reference field="12" count="0"/>
        </references>
      </pivotArea>
    </format>
    <format dxfId="1992">
      <pivotArea collapsedLevelsAreSubtotals="1" fieldPosition="0">
        <references count="4">
          <reference field="4294967294" count="1" selected="0">
            <x v="8"/>
          </reference>
          <reference field="0" count="1" selected="0">
            <x v="1"/>
          </reference>
          <reference field="6" count="1" selected="0">
            <x v="96"/>
          </reference>
          <reference field="9" count="1">
            <x v="99"/>
          </reference>
        </references>
      </pivotArea>
    </format>
    <format dxfId="1991">
      <pivotArea collapsedLevelsAreSubtotals="1" fieldPosition="0">
        <references count="5">
          <reference field="4294967294" count="1" selected="0">
            <x v="8"/>
          </reference>
          <reference field="0" count="1" selected="0">
            <x v="1"/>
          </reference>
          <reference field="6" count="1" selected="0">
            <x v="96"/>
          </reference>
          <reference field="9" count="1" selected="0">
            <x v="99"/>
          </reference>
          <reference field="12" count="0"/>
        </references>
      </pivotArea>
    </format>
    <format dxfId="1990">
      <pivotArea collapsedLevelsAreSubtotals="1" fieldPosition="0">
        <references count="4">
          <reference field="4294967294" count="1" selected="0">
            <x v="8"/>
          </reference>
          <reference field="0" count="1" selected="0">
            <x v="1"/>
          </reference>
          <reference field="6" count="1" selected="0">
            <x v="96"/>
          </reference>
          <reference field="9" count="1">
            <x v="100"/>
          </reference>
        </references>
      </pivotArea>
    </format>
    <format dxfId="1989">
      <pivotArea collapsedLevelsAreSubtotals="1" fieldPosition="0">
        <references count="5">
          <reference field="4294967294" count="1" selected="0">
            <x v="8"/>
          </reference>
          <reference field="0" count="1" selected="0">
            <x v="1"/>
          </reference>
          <reference field="6" count="1" selected="0">
            <x v="96"/>
          </reference>
          <reference field="9" count="1" selected="0">
            <x v="100"/>
          </reference>
          <reference field="12" count="0"/>
        </references>
      </pivotArea>
    </format>
    <format dxfId="1988">
      <pivotArea collapsedLevelsAreSubtotals="1" fieldPosition="0">
        <references count="4">
          <reference field="4294967294" count="1" selected="0">
            <x v="8"/>
          </reference>
          <reference field="0" count="1" selected="0">
            <x v="1"/>
          </reference>
          <reference field="6" count="1" selected="0">
            <x v="96"/>
          </reference>
          <reference field="9" count="1">
            <x v="102"/>
          </reference>
        </references>
      </pivotArea>
    </format>
    <format dxfId="1987">
      <pivotArea collapsedLevelsAreSubtotals="1" fieldPosition="0">
        <references count="5">
          <reference field="4294967294" count="1" selected="0">
            <x v="8"/>
          </reference>
          <reference field="0" count="1" selected="0">
            <x v="1"/>
          </reference>
          <reference field="6" count="1" selected="0">
            <x v="96"/>
          </reference>
          <reference field="9" count="1" selected="0">
            <x v="102"/>
          </reference>
          <reference field="12" count="0"/>
        </references>
      </pivotArea>
    </format>
    <format dxfId="1986">
      <pivotArea collapsedLevelsAreSubtotals="1" fieldPosition="0">
        <references count="4">
          <reference field="4294967294" count="1" selected="0">
            <x v="8"/>
          </reference>
          <reference field="0" count="1" selected="0">
            <x v="1"/>
          </reference>
          <reference field="6" count="1" selected="0">
            <x v="96"/>
          </reference>
          <reference field="9" count="1">
            <x v="103"/>
          </reference>
        </references>
      </pivotArea>
    </format>
    <format dxfId="1985">
      <pivotArea collapsedLevelsAreSubtotals="1" fieldPosition="0">
        <references count="5">
          <reference field="4294967294" count="1" selected="0">
            <x v="8"/>
          </reference>
          <reference field="0" count="1" selected="0">
            <x v="1"/>
          </reference>
          <reference field="6" count="1" selected="0">
            <x v="96"/>
          </reference>
          <reference field="9" count="1" selected="0">
            <x v="103"/>
          </reference>
          <reference field="12" count="0"/>
        </references>
      </pivotArea>
    </format>
    <format dxfId="1984">
      <pivotArea collapsedLevelsAreSubtotals="1" fieldPosition="0">
        <references count="4">
          <reference field="4294967294" count="1" selected="0">
            <x v="8"/>
          </reference>
          <reference field="0" count="1" selected="0">
            <x v="1"/>
          </reference>
          <reference field="6" count="1" selected="0">
            <x v="96"/>
          </reference>
          <reference field="9" count="1">
            <x v="106"/>
          </reference>
        </references>
      </pivotArea>
    </format>
    <format dxfId="1983">
      <pivotArea collapsedLevelsAreSubtotals="1" fieldPosition="0">
        <references count="5">
          <reference field="4294967294" count="1" selected="0">
            <x v="8"/>
          </reference>
          <reference field="0" count="1" selected="0">
            <x v="1"/>
          </reference>
          <reference field="6" count="1" selected="0">
            <x v="96"/>
          </reference>
          <reference field="9" count="1" selected="0">
            <x v="106"/>
          </reference>
          <reference field="12" count="0"/>
        </references>
      </pivotArea>
    </format>
    <format dxfId="1982">
      <pivotArea collapsedLevelsAreSubtotals="1" fieldPosition="0">
        <references count="4">
          <reference field="4294967294" count="1" selected="0">
            <x v="8"/>
          </reference>
          <reference field="0" count="1" selected="0">
            <x v="1"/>
          </reference>
          <reference field="6" count="1" selected="0">
            <x v="96"/>
          </reference>
          <reference field="9" count="1">
            <x v="107"/>
          </reference>
        </references>
      </pivotArea>
    </format>
    <format dxfId="1981">
      <pivotArea collapsedLevelsAreSubtotals="1" fieldPosition="0">
        <references count="5">
          <reference field="4294967294" count="1" selected="0">
            <x v="8"/>
          </reference>
          <reference field="0" count="1" selected="0">
            <x v="1"/>
          </reference>
          <reference field="6" count="1" selected="0">
            <x v="96"/>
          </reference>
          <reference field="9" count="1" selected="0">
            <x v="107"/>
          </reference>
          <reference field="12" count="0"/>
        </references>
      </pivotArea>
    </format>
    <format dxfId="1980">
      <pivotArea collapsedLevelsAreSubtotals="1" fieldPosition="0">
        <references count="4">
          <reference field="4294967294" count="1" selected="0">
            <x v="8"/>
          </reference>
          <reference field="0" count="1" selected="0">
            <x v="1"/>
          </reference>
          <reference field="6" count="1" selected="0">
            <x v="96"/>
          </reference>
          <reference field="9" count="1">
            <x v="108"/>
          </reference>
        </references>
      </pivotArea>
    </format>
    <format dxfId="1979">
      <pivotArea collapsedLevelsAreSubtotals="1" fieldPosition="0">
        <references count="5">
          <reference field="4294967294" count="1" selected="0">
            <x v="8"/>
          </reference>
          <reference field="0" count="1" selected="0">
            <x v="1"/>
          </reference>
          <reference field="6" count="1" selected="0">
            <x v="96"/>
          </reference>
          <reference field="9" count="1" selected="0">
            <x v="108"/>
          </reference>
          <reference field="12" count="0"/>
        </references>
      </pivotArea>
    </format>
    <format dxfId="1978">
      <pivotArea collapsedLevelsAreSubtotals="1" fieldPosition="0">
        <references count="4">
          <reference field="4294967294" count="1" selected="0">
            <x v="8"/>
          </reference>
          <reference field="0" count="1" selected="0">
            <x v="1"/>
          </reference>
          <reference field="6" count="1" selected="0">
            <x v="96"/>
          </reference>
          <reference field="9" count="1">
            <x v="109"/>
          </reference>
        </references>
      </pivotArea>
    </format>
    <format dxfId="1977">
      <pivotArea collapsedLevelsAreSubtotals="1" fieldPosition="0">
        <references count="5">
          <reference field="4294967294" count="1" selected="0">
            <x v="8"/>
          </reference>
          <reference field="0" count="1" selected="0">
            <x v="1"/>
          </reference>
          <reference field="6" count="1" selected="0">
            <x v="96"/>
          </reference>
          <reference field="9" count="1" selected="0">
            <x v="109"/>
          </reference>
          <reference field="12" count="0"/>
        </references>
      </pivotArea>
    </format>
    <format dxfId="1976">
      <pivotArea collapsedLevelsAreSubtotals="1" fieldPosition="0">
        <references count="4">
          <reference field="4294967294" count="1" selected="0">
            <x v="8"/>
          </reference>
          <reference field="0" count="1" selected="0">
            <x v="1"/>
          </reference>
          <reference field="6" count="1" selected="0">
            <x v="96"/>
          </reference>
          <reference field="9" count="1">
            <x v="111"/>
          </reference>
        </references>
      </pivotArea>
    </format>
    <format dxfId="1975">
      <pivotArea collapsedLevelsAreSubtotals="1" fieldPosition="0">
        <references count="5">
          <reference field="4294967294" count="1" selected="0">
            <x v="8"/>
          </reference>
          <reference field="0" count="1" selected="0">
            <x v="1"/>
          </reference>
          <reference field="6" count="1" selected="0">
            <x v="96"/>
          </reference>
          <reference field="9" count="1" selected="0">
            <x v="111"/>
          </reference>
          <reference field="12" count="0"/>
        </references>
      </pivotArea>
    </format>
    <format dxfId="1974">
      <pivotArea collapsedLevelsAreSubtotals="1" fieldPosition="0">
        <references count="4">
          <reference field="4294967294" count="1" selected="0">
            <x v="8"/>
          </reference>
          <reference field="0" count="1" selected="0">
            <x v="1"/>
          </reference>
          <reference field="6" count="1" selected="0">
            <x v="96"/>
          </reference>
          <reference field="9" count="1">
            <x v="112"/>
          </reference>
        </references>
      </pivotArea>
    </format>
    <format dxfId="1973">
      <pivotArea collapsedLevelsAreSubtotals="1" fieldPosition="0">
        <references count="5">
          <reference field="4294967294" count="1" selected="0">
            <x v="8"/>
          </reference>
          <reference field="0" count="1" selected="0">
            <x v="1"/>
          </reference>
          <reference field="6" count="1" selected="0">
            <x v="96"/>
          </reference>
          <reference field="9" count="1" selected="0">
            <x v="112"/>
          </reference>
          <reference field="12" count="0"/>
        </references>
      </pivotArea>
    </format>
    <format dxfId="1972">
      <pivotArea collapsedLevelsAreSubtotals="1" fieldPosition="0">
        <references count="4">
          <reference field="4294967294" count="1" selected="0">
            <x v="8"/>
          </reference>
          <reference field="0" count="1" selected="0">
            <x v="1"/>
          </reference>
          <reference field="6" count="1" selected="0">
            <x v="96"/>
          </reference>
          <reference field="9" count="1">
            <x v="117"/>
          </reference>
        </references>
      </pivotArea>
    </format>
    <format dxfId="1971">
      <pivotArea collapsedLevelsAreSubtotals="1" fieldPosition="0">
        <references count="5">
          <reference field="4294967294" count="1" selected="0">
            <x v="8"/>
          </reference>
          <reference field="0" count="1" selected="0">
            <x v="1"/>
          </reference>
          <reference field="6" count="1" selected="0">
            <x v="96"/>
          </reference>
          <reference field="9" count="1" selected="0">
            <x v="117"/>
          </reference>
          <reference field="12" count="0"/>
        </references>
      </pivotArea>
    </format>
    <format dxfId="1970">
      <pivotArea collapsedLevelsAreSubtotals="1" fieldPosition="0">
        <references count="3">
          <reference field="4294967294" count="1" selected="0">
            <x v="8"/>
          </reference>
          <reference field="0" count="1" selected="0">
            <x v="1"/>
          </reference>
          <reference field="6" count="1">
            <x v="109"/>
          </reference>
        </references>
      </pivotArea>
    </format>
    <format dxfId="1969">
      <pivotArea collapsedLevelsAreSubtotals="1" fieldPosition="0">
        <references count="4">
          <reference field="4294967294" count="1" selected="0">
            <x v="8"/>
          </reference>
          <reference field="0" count="1" selected="0">
            <x v="1"/>
          </reference>
          <reference field="6" count="1" selected="0">
            <x v="109"/>
          </reference>
          <reference field="9" count="1">
            <x v="84"/>
          </reference>
        </references>
      </pivotArea>
    </format>
    <format dxfId="1968">
      <pivotArea collapsedLevelsAreSubtotals="1" fieldPosition="0">
        <references count="5">
          <reference field="4294967294" count="1" selected="0">
            <x v="8"/>
          </reference>
          <reference field="0" count="1" selected="0">
            <x v="1"/>
          </reference>
          <reference field="6" count="1" selected="0">
            <x v="109"/>
          </reference>
          <reference field="9" count="1" selected="0">
            <x v="84"/>
          </reference>
          <reference field="12" count="0"/>
        </references>
      </pivotArea>
    </format>
    <format dxfId="1967">
      <pivotArea collapsedLevelsAreSubtotals="1" fieldPosition="0">
        <references count="3">
          <reference field="4294967294" count="1" selected="0">
            <x v="8"/>
          </reference>
          <reference field="0" count="1" selected="0">
            <x v="1"/>
          </reference>
          <reference field="6" count="1">
            <x v="169"/>
          </reference>
        </references>
      </pivotArea>
    </format>
    <format dxfId="1966">
      <pivotArea collapsedLevelsAreSubtotals="1" fieldPosition="0">
        <references count="4">
          <reference field="4294967294" count="1" selected="0">
            <x v="8"/>
          </reference>
          <reference field="0" count="1" selected="0">
            <x v="1"/>
          </reference>
          <reference field="6" count="1" selected="0">
            <x v="169"/>
          </reference>
          <reference field="9" count="1">
            <x v="102"/>
          </reference>
        </references>
      </pivotArea>
    </format>
    <format dxfId="1965">
      <pivotArea collapsedLevelsAreSubtotals="1" fieldPosition="0">
        <references count="5">
          <reference field="4294967294" count="1" selected="0">
            <x v="8"/>
          </reference>
          <reference field="0" count="1" selected="0">
            <x v="1"/>
          </reference>
          <reference field="6" count="1" selected="0">
            <x v="169"/>
          </reference>
          <reference field="9" count="1" selected="0">
            <x v="102"/>
          </reference>
          <reference field="12" count="0"/>
        </references>
      </pivotArea>
    </format>
    <format dxfId="1964">
      <pivotArea collapsedLevelsAreSubtotals="1" fieldPosition="0">
        <references count="2">
          <reference field="4294967294" count="1" selected="0">
            <x v="8"/>
          </reference>
          <reference field="0" count="1">
            <x v="2"/>
          </reference>
        </references>
      </pivotArea>
    </format>
    <format dxfId="1963">
      <pivotArea collapsedLevelsAreSubtotals="1" fieldPosition="0">
        <references count="3">
          <reference field="4294967294" count="1" selected="0">
            <x v="8"/>
          </reference>
          <reference field="0" count="1" selected="0">
            <x v="2"/>
          </reference>
          <reference field="6" count="1">
            <x v="164"/>
          </reference>
        </references>
      </pivotArea>
    </format>
    <format dxfId="1962">
      <pivotArea collapsedLevelsAreSubtotals="1" fieldPosition="0">
        <references count="4">
          <reference field="4294967294" count="1" selected="0">
            <x v="8"/>
          </reference>
          <reference field="0" count="1" selected="0">
            <x v="2"/>
          </reference>
          <reference field="6" count="1" selected="0">
            <x v="164"/>
          </reference>
          <reference field="9" count="1">
            <x v="21"/>
          </reference>
        </references>
      </pivotArea>
    </format>
    <format dxfId="1961">
      <pivotArea collapsedLevelsAreSubtotals="1" fieldPosition="0">
        <references count="5">
          <reference field="4294967294" count="1" selected="0">
            <x v="8"/>
          </reference>
          <reference field="0" count="1" selected="0">
            <x v="2"/>
          </reference>
          <reference field="6" count="1" selected="0">
            <x v="164"/>
          </reference>
          <reference field="9" count="1" selected="0">
            <x v="21"/>
          </reference>
          <reference field="12" count="0"/>
        </references>
      </pivotArea>
    </format>
    <format dxfId="1960">
      <pivotArea collapsedLevelsAreSubtotals="1" fieldPosition="0">
        <references count="3">
          <reference field="4294967294" count="1" selected="0">
            <x v="8"/>
          </reference>
          <reference field="0" count="1" selected="0">
            <x v="2"/>
          </reference>
          <reference field="6" count="1">
            <x v="165"/>
          </reference>
        </references>
      </pivotArea>
    </format>
    <format dxfId="1959">
      <pivotArea collapsedLevelsAreSubtotals="1" fieldPosition="0">
        <references count="4">
          <reference field="4294967294" count="1" selected="0">
            <x v="8"/>
          </reference>
          <reference field="0" count="1" selected="0">
            <x v="2"/>
          </reference>
          <reference field="6" count="1" selected="0">
            <x v="165"/>
          </reference>
          <reference field="9" count="1">
            <x v="2"/>
          </reference>
        </references>
      </pivotArea>
    </format>
    <format dxfId="1958">
      <pivotArea collapsedLevelsAreSubtotals="1" fieldPosition="0">
        <references count="5">
          <reference field="4294967294" count="1" selected="0">
            <x v="8"/>
          </reference>
          <reference field="0" count="1" selected="0">
            <x v="2"/>
          </reference>
          <reference field="6" count="1" selected="0">
            <x v="165"/>
          </reference>
          <reference field="9" count="1" selected="0">
            <x v="2"/>
          </reference>
          <reference field="12" count="0"/>
        </references>
      </pivotArea>
    </format>
    <format dxfId="1957">
      <pivotArea collapsedLevelsAreSubtotals="1" fieldPosition="0">
        <references count="4">
          <reference field="4294967294" count="1" selected="0">
            <x v="8"/>
          </reference>
          <reference field="0" count="1" selected="0">
            <x v="2"/>
          </reference>
          <reference field="6" count="1" selected="0">
            <x v="165"/>
          </reference>
          <reference field="9" count="1">
            <x v="3"/>
          </reference>
        </references>
      </pivotArea>
    </format>
    <format dxfId="1956">
      <pivotArea collapsedLevelsAreSubtotals="1" fieldPosition="0">
        <references count="5">
          <reference field="4294967294" count="1" selected="0">
            <x v="8"/>
          </reference>
          <reference field="0" count="1" selected="0">
            <x v="2"/>
          </reference>
          <reference field="6" count="1" selected="0">
            <x v="165"/>
          </reference>
          <reference field="9" count="1" selected="0">
            <x v="3"/>
          </reference>
          <reference field="12" count="0"/>
        </references>
      </pivotArea>
    </format>
    <format dxfId="1955">
      <pivotArea collapsedLevelsAreSubtotals="1" fieldPosition="0">
        <references count="4">
          <reference field="4294967294" count="1" selected="0">
            <x v="8"/>
          </reference>
          <reference field="0" count="1" selected="0">
            <x v="2"/>
          </reference>
          <reference field="6" count="1" selected="0">
            <x v="165"/>
          </reference>
          <reference field="9" count="1">
            <x v="21"/>
          </reference>
        </references>
      </pivotArea>
    </format>
    <format dxfId="1954">
      <pivotArea collapsedLevelsAreSubtotals="1" fieldPosition="0">
        <references count="5">
          <reference field="4294967294" count="1" selected="0">
            <x v="8"/>
          </reference>
          <reference field="0" count="1" selected="0">
            <x v="2"/>
          </reference>
          <reference field="6" count="1" selected="0">
            <x v="165"/>
          </reference>
          <reference field="9" count="1" selected="0">
            <x v="21"/>
          </reference>
          <reference field="12" count="0"/>
        </references>
      </pivotArea>
    </format>
    <format dxfId="1953">
      <pivotArea collapsedLevelsAreSubtotals="1" fieldPosition="0">
        <references count="4">
          <reference field="4294967294" count="1" selected="0">
            <x v="8"/>
          </reference>
          <reference field="0" count="1" selected="0">
            <x v="2"/>
          </reference>
          <reference field="6" count="1" selected="0">
            <x v="165"/>
          </reference>
          <reference field="9" count="1">
            <x v="22"/>
          </reference>
        </references>
      </pivotArea>
    </format>
    <format dxfId="1952">
      <pivotArea collapsedLevelsAreSubtotals="1" fieldPosition="0">
        <references count="5">
          <reference field="4294967294" count="1" selected="0">
            <x v="8"/>
          </reference>
          <reference field="0" count="1" selected="0">
            <x v="2"/>
          </reference>
          <reference field="6" count="1" selected="0">
            <x v="165"/>
          </reference>
          <reference field="9" count="1" selected="0">
            <x v="22"/>
          </reference>
          <reference field="12" count="0"/>
        </references>
      </pivotArea>
    </format>
    <format dxfId="1951">
      <pivotArea collapsedLevelsAreSubtotals="1" fieldPosition="0">
        <references count="4">
          <reference field="4294967294" count="1" selected="0">
            <x v="8"/>
          </reference>
          <reference field="0" count="1" selected="0">
            <x v="2"/>
          </reference>
          <reference field="6" count="1" selected="0">
            <x v="165"/>
          </reference>
          <reference field="9" count="1">
            <x v="23"/>
          </reference>
        </references>
      </pivotArea>
    </format>
    <format dxfId="1950">
      <pivotArea collapsedLevelsAreSubtotals="1" fieldPosition="0">
        <references count="5">
          <reference field="4294967294" count="1" selected="0">
            <x v="8"/>
          </reference>
          <reference field="0" count="1" selected="0">
            <x v="2"/>
          </reference>
          <reference field="6" count="1" selected="0">
            <x v="165"/>
          </reference>
          <reference field="9" count="1" selected="0">
            <x v="23"/>
          </reference>
          <reference field="12" count="0"/>
        </references>
      </pivotArea>
    </format>
    <format dxfId="1949">
      <pivotArea collapsedLevelsAreSubtotals="1" fieldPosition="0">
        <references count="4">
          <reference field="4294967294" count="1" selected="0">
            <x v="8"/>
          </reference>
          <reference field="0" count="1" selected="0">
            <x v="2"/>
          </reference>
          <reference field="6" count="1" selected="0">
            <x v="165"/>
          </reference>
          <reference field="9" count="1">
            <x v="24"/>
          </reference>
        </references>
      </pivotArea>
    </format>
    <format dxfId="1948">
      <pivotArea collapsedLevelsAreSubtotals="1" fieldPosition="0">
        <references count="5">
          <reference field="4294967294" count="1" selected="0">
            <x v="8"/>
          </reference>
          <reference field="0" count="1" selected="0">
            <x v="2"/>
          </reference>
          <reference field="6" count="1" selected="0">
            <x v="165"/>
          </reference>
          <reference field="9" count="1" selected="0">
            <x v="24"/>
          </reference>
          <reference field="12" count="0"/>
        </references>
      </pivotArea>
    </format>
    <format dxfId="1947">
      <pivotArea collapsedLevelsAreSubtotals="1" fieldPosition="0">
        <references count="4">
          <reference field="4294967294" count="1" selected="0">
            <x v="8"/>
          </reference>
          <reference field="0" count="1" selected="0">
            <x v="2"/>
          </reference>
          <reference field="6" count="1" selected="0">
            <x v="165"/>
          </reference>
          <reference field="9" count="1">
            <x v="131"/>
          </reference>
        </references>
      </pivotArea>
    </format>
    <format dxfId="1946">
      <pivotArea collapsedLevelsAreSubtotals="1" fieldPosition="0">
        <references count="5">
          <reference field="4294967294" count="1" selected="0">
            <x v="8"/>
          </reference>
          <reference field="0" count="1" selected="0">
            <x v="2"/>
          </reference>
          <reference field="6" count="1" selected="0">
            <x v="165"/>
          </reference>
          <reference field="9" count="1" selected="0">
            <x v="131"/>
          </reference>
          <reference field="12" count="0"/>
        </references>
      </pivotArea>
    </format>
    <format dxfId="1945">
      <pivotArea collapsedLevelsAreSubtotals="1" fieldPosition="0">
        <references count="4">
          <reference field="4294967294" count="1" selected="0">
            <x v="8"/>
          </reference>
          <reference field="0" count="1" selected="0">
            <x v="2"/>
          </reference>
          <reference field="6" count="1" selected="0">
            <x v="165"/>
          </reference>
          <reference field="9" count="1">
            <x v="148"/>
          </reference>
        </references>
      </pivotArea>
    </format>
    <format dxfId="1944">
      <pivotArea collapsedLevelsAreSubtotals="1" fieldPosition="0">
        <references count="5">
          <reference field="4294967294" count="1" selected="0">
            <x v="8"/>
          </reference>
          <reference field="0" count="1" selected="0">
            <x v="2"/>
          </reference>
          <reference field="6" count="1" selected="0">
            <x v="165"/>
          </reference>
          <reference field="9" count="1" selected="0">
            <x v="148"/>
          </reference>
          <reference field="12" count="0"/>
        </references>
      </pivotArea>
    </format>
    <format dxfId="1943">
      <pivotArea collapsedLevelsAreSubtotals="1" fieldPosition="0">
        <references count="4">
          <reference field="4294967294" count="1" selected="0">
            <x v="8"/>
          </reference>
          <reference field="0" count="1" selected="0">
            <x v="2"/>
          </reference>
          <reference field="6" count="1" selected="0">
            <x v="165"/>
          </reference>
          <reference field="9" count="1">
            <x v="149"/>
          </reference>
        </references>
      </pivotArea>
    </format>
    <format dxfId="1942">
      <pivotArea collapsedLevelsAreSubtotals="1" fieldPosition="0">
        <references count="5">
          <reference field="4294967294" count="1" selected="0">
            <x v="8"/>
          </reference>
          <reference field="0" count="1" selected="0">
            <x v="2"/>
          </reference>
          <reference field="6" count="1" selected="0">
            <x v="165"/>
          </reference>
          <reference field="9" count="1" selected="0">
            <x v="149"/>
          </reference>
          <reference field="12" count="0"/>
        </references>
      </pivotArea>
    </format>
    <format dxfId="1941">
      <pivotArea collapsedLevelsAreSubtotals="1" fieldPosition="0">
        <references count="3">
          <reference field="4294967294" count="1" selected="0">
            <x v="8"/>
          </reference>
          <reference field="0" count="1" selected="0">
            <x v="2"/>
          </reference>
          <reference field="6" count="1">
            <x v="172"/>
          </reference>
        </references>
      </pivotArea>
    </format>
    <format dxfId="1940">
      <pivotArea collapsedLevelsAreSubtotals="1" fieldPosition="0">
        <references count="4">
          <reference field="4294967294" count="1" selected="0">
            <x v="8"/>
          </reference>
          <reference field="0" count="1" selected="0">
            <x v="2"/>
          </reference>
          <reference field="6" count="1" selected="0">
            <x v="172"/>
          </reference>
          <reference field="9" count="1">
            <x v="21"/>
          </reference>
        </references>
      </pivotArea>
    </format>
    <format dxfId="1939">
      <pivotArea collapsedLevelsAreSubtotals="1" fieldPosition="0">
        <references count="5">
          <reference field="4294967294" count="1" selected="0">
            <x v="8"/>
          </reference>
          <reference field="0" count="1" selected="0">
            <x v="2"/>
          </reference>
          <reference field="6" count="1" selected="0">
            <x v="172"/>
          </reference>
          <reference field="9" count="1" selected="0">
            <x v="21"/>
          </reference>
          <reference field="12" count="0"/>
        </references>
      </pivotArea>
    </format>
    <format dxfId="1938">
      <pivotArea collapsedLevelsAreSubtotals="1" fieldPosition="0">
        <references count="2">
          <reference field="4294967294" count="1" selected="0">
            <x v="8"/>
          </reference>
          <reference field="0" count="1">
            <x v="3"/>
          </reference>
        </references>
      </pivotArea>
    </format>
    <format dxfId="1937">
      <pivotArea collapsedLevelsAreSubtotals="1" fieldPosition="0">
        <references count="3">
          <reference field="4294967294" count="1" selected="0">
            <x v="8"/>
          </reference>
          <reference field="0" count="1" selected="0">
            <x v="3"/>
          </reference>
          <reference field="6" count="1">
            <x v="44"/>
          </reference>
        </references>
      </pivotArea>
    </format>
    <format dxfId="1936">
      <pivotArea collapsedLevelsAreSubtotals="1" fieldPosition="0">
        <references count="4">
          <reference field="4294967294" count="1" selected="0">
            <x v="8"/>
          </reference>
          <reference field="0" count="1" selected="0">
            <x v="3"/>
          </reference>
          <reference field="6" count="1" selected="0">
            <x v="44"/>
          </reference>
          <reference field="9" count="1">
            <x v="67"/>
          </reference>
        </references>
      </pivotArea>
    </format>
    <format dxfId="1935">
      <pivotArea collapsedLevelsAreSubtotals="1" fieldPosition="0">
        <references count="5">
          <reference field="4294967294" count="1" selected="0">
            <x v="8"/>
          </reference>
          <reference field="0" count="1" selected="0">
            <x v="3"/>
          </reference>
          <reference field="6" count="1" selected="0">
            <x v="44"/>
          </reference>
          <reference field="9" count="1" selected="0">
            <x v="67"/>
          </reference>
          <reference field="12" count="0"/>
        </references>
      </pivotArea>
    </format>
    <format dxfId="1934">
      <pivotArea collapsedLevelsAreSubtotals="1" fieldPosition="0">
        <references count="4">
          <reference field="4294967294" count="1" selected="0">
            <x v="8"/>
          </reference>
          <reference field="0" count="1" selected="0">
            <x v="3"/>
          </reference>
          <reference field="6" count="1" selected="0">
            <x v="44"/>
          </reference>
          <reference field="9" count="1">
            <x v="101"/>
          </reference>
        </references>
      </pivotArea>
    </format>
    <format dxfId="1933">
      <pivotArea collapsedLevelsAreSubtotals="1" fieldPosition="0">
        <references count="5">
          <reference field="4294967294" count="1" selected="0">
            <x v="8"/>
          </reference>
          <reference field="0" count="1" selected="0">
            <x v="3"/>
          </reference>
          <reference field="6" count="1" selected="0">
            <x v="44"/>
          </reference>
          <reference field="9" count="1" selected="0">
            <x v="101"/>
          </reference>
          <reference field="12" count="0"/>
        </references>
      </pivotArea>
    </format>
    <format dxfId="1932">
      <pivotArea collapsedLevelsAreSubtotals="1" fieldPosition="0">
        <references count="4">
          <reference field="4294967294" count="1" selected="0">
            <x v="8"/>
          </reference>
          <reference field="0" count="1" selected="0">
            <x v="3"/>
          </reference>
          <reference field="6" count="1" selected="0">
            <x v="44"/>
          </reference>
          <reference field="9" count="1">
            <x v="102"/>
          </reference>
        </references>
      </pivotArea>
    </format>
    <format dxfId="1931">
      <pivotArea collapsedLevelsAreSubtotals="1" fieldPosition="0">
        <references count="5">
          <reference field="4294967294" count="1" selected="0">
            <x v="8"/>
          </reference>
          <reference field="0" count="1" selected="0">
            <x v="3"/>
          </reference>
          <reference field="6" count="1" selected="0">
            <x v="44"/>
          </reference>
          <reference field="9" count="1" selected="0">
            <x v="102"/>
          </reference>
          <reference field="12" count="0"/>
        </references>
      </pivotArea>
    </format>
    <format dxfId="1930">
      <pivotArea collapsedLevelsAreSubtotals="1" fieldPosition="0">
        <references count="4">
          <reference field="4294967294" count="1" selected="0">
            <x v="8"/>
          </reference>
          <reference field="0" count="1" selected="0">
            <x v="3"/>
          </reference>
          <reference field="6" count="1" selected="0">
            <x v="44"/>
          </reference>
          <reference field="9" count="1">
            <x v="114"/>
          </reference>
        </references>
      </pivotArea>
    </format>
    <format dxfId="1929">
      <pivotArea collapsedLevelsAreSubtotals="1" fieldPosition="0">
        <references count="5">
          <reference field="4294967294" count="1" selected="0">
            <x v="8"/>
          </reference>
          <reference field="0" count="1" selected="0">
            <x v="3"/>
          </reference>
          <reference field="6" count="1" selected="0">
            <x v="44"/>
          </reference>
          <reference field="9" count="1" selected="0">
            <x v="114"/>
          </reference>
          <reference field="12" count="0"/>
        </references>
      </pivotArea>
    </format>
    <format dxfId="1928">
      <pivotArea collapsedLevelsAreSubtotals="1" fieldPosition="0">
        <references count="4">
          <reference field="4294967294" count="1" selected="0">
            <x v="8"/>
          </reference>
          <reference field="0" count="1" selected="0">
            <x v="3"/>
          </reference>
          <reference field="6" count="1" selected="0">
            <x v="44"/>
          </reference>
          <reference field="9" count="1">
            <x v="117"/>
          </reference>
        </references>
      </pivotArea>
    </format>
    <format dxfId="1927">
      <pivotArea collapsedLevelsAreSubtotals="1" fieldPosition="0">
        <references count="5">
          <reference field="4294967294" count="1" selected="0">
            <x v="8"/>
          </reference>
          <reference field="0" count="1" selected="0">
            <x v="3"/>
          </reference>
          <reference field="6" count="1" selected="0">
            <x v="44"/>
          </reference>
          <reference field="9" count="1" selected="0">
            <x v="117"/>
          </reference>
          <reference field="12" count="0"/>
        </references>
      </pivotArea>
    </format>
    <format dxfId="1926">
      <pivotArea collapsedLevelsAreSubtotals="1" fieldPosition="0">
        <references count="4">
          <reference field="4294967294" count="1" selected="0">
            <x v="8"/>
          </reference>
          <reference field="0" count="1" selected="0">
            <x v="3"/>
          </reference>
          <reference field="6" count="1" selected="0">
            <x v="44"/>
          </reference>
          <reference field="9" count="1">
            <x v="125"/>
          </reference>
        </references>
      </pivotArea>
    </format>
    <format dxfId="1925">
      <pivotArea collapsedLevelsAreSubtotals="1" fieldPosition="0">
        <references count="5">
          <reference field="4294967294" count="1" selected="0">
            <x v="8"/>
          </reference>
          <reference field="0" count="1" selected="0">
            <x v="3"/>
          </reference>
          <reference field="6" count="1" selected="0">
            <x v="44"/>
          </reference>
          <reference field="9" count="1" selected="0">
            <x v="125"/>
          </reference>
          <reference field="12" count="0"/>
        </references>
      </pivotArea>
    </format>
    <format dxfId="1924">
      <pivotArea collapsedLevelsAreSubtotals="1" fieldPosition="0">
        <references count="3">
          <reference field="4294967294" count="1" selected="0">
            <x v="8"/>
          </reference>
          <reference field="0" count="1" selected="0">
            <x v="3"/>
          </reference>
          <reference field="6" count="1">
            <x v="57"/>
          </reference>
        </references>
      </pivotArea>
    </format>
    <format dxfId="1923">
      <pivotArea collapsedLevelsAreSubtotals="1" fieldPosition="0">
        <references count="4">
          <reference field="4294967294" count="1" selected="0">
            <x v="8"/>
          </reference>
          <reference field="0" count="1" selected="0">
            <x v="3"/>
          </reference>
          <reference field="6" count="1" selected="0">
            <x v="57"/>
          </reference>
          <reference field="9" count="1">
            <x v="102"/>
          </reference>
        </references>
      </pivotArea>
    </format>
    <format dxfId="1922">
      <pivotArea collapsedLevelsAreSubtotals="1" fieldPosition="0">
        <references count="5">
          <reference field="4294967294" count="1" selected="0">
            <x v="8"/>
          </reference>
          <reference field="0" count="1" selected="0">
            <x v="3"/>
          </reference>
          <reference field="6" count="1" selected="0">
            <x v="57"/>
          </reference>
          <reference field="9" count="1" selected="0">
            <x v="102"/>
          </reference>
          <reference field="12" count="0"/>
        </references>
      </pivotArea>
    </format>
    <format dxfId="1921">
      <pivotArea collapsedLevelsAreSubtotals="1" fieldPosition="0">
        <references count="4">
          <reference field="4294967294" count="1" selected="0">
            <x v="8"/>
          </reference>
          <reference field="0" count="1" selected="0">
            <x v="3"/>
          </reference>
          <reference field="6" count="1" selected="0">
            <x v="57"/>
          </reference>
          <reference field="9" count="1">
            <x v="163"/>
          </reference>
        </references>
      </pivotArea>
    </format>
    <format dxfId="1920">
      <pivotArea collapsedLevelsAreSubtotals="1" fieldPosition="0">
        <references count="5">
          <reference field="4294967294" count="1" selected="0">
            <x v="8"/>
          </reference>
          <reference field="0" count="1" selected="0">
            <x v="3"/>
          </reference>
          <reference field="6" count="1" selected="0">
            <x v="57"/>
          </reference>
          <reference field="9" count="1" selected="0">
            <x v="163"/>
          </reference>
          <reference field="12" count="0"/>
        </references>
      </pivotArea>
    </format>
    <format dxfId="1919">
      <pivotArea collapsedLevelsAreSubtotals="1" fieldPosition="0">
        <references count="3">
          <reference field="4294967294" count="1" selected="0">
            <x v="8"/>
          </reference>
          <reference field="0" count="1" selected="0">
            <x v="3"/>
          </reference>
          <reference field="6" count="1">
            <x v="97"/>
          </reference>
        </references>
      </pivotArea>
    </format>
    <format dxfId="1918">
      <pivotArea collapsedLevelsAreSubtotals="1" fieldPosition="0">
        <references count="4">
          <reference field="4294967294" count="1" selected="0">
            <x v="8"/>
          </reference>
          <reference field="0" count="1" selected="0">
            <x v="3"/>
          </reference>
          <reference field="6" count="1" selected="0">
            <x v="97"/>
          </reference>
          <reference field="9" count="1">
            <x v="102"/>
          </reference>
        </references>
      </pivotArea>
    </format>
    <format dxfId="1917">
      <pivotArea collapsedLevelsAreSubtotals="1" fieldPosition="0">
        <references count="5">
          <reference field="4294967294" count="1" selected="0">
            <x v="8"/>
          </reference>
          <reference field="0" count="1" selected="0">
            <x v="3"/>
          </reference>
          <reference field="6" count="1" selected="0">
            <x v="97"/>
          </reference>
          <reference field="9" count="1" selected="0">
            <x v="102"/>
          </reference>
          <reference field="12" count="0"/>
        </references>
      </pivotArea>
    </format>
    <format dxfId="1916">
      <pivotArea collapsedLevelsAreSubtotals="1" fieldPosition="0">
        <references count="3">
          <reference field="4294967294" count="1" selected="0">
            <x v="8"/>
          </reference>
          <reference field="0" count="1" selected="0">
            <x v="3"/>
          </reference>
          <reference field="6" count="1">
            <x v="98"/>
          </reference>
        </references>
      </pivotArea>
    </format>
    <format dxfId="1915">
      <pivotArea collapsedLevelsAreSubtotals="1" fieldPosition="0">
        <references count="4">
          <reference field="4294967294" count="1" selected="0">
            <x v="8"/>
          </reference>
          <reference field="0" count="1" selected="0">
            <x v="3"/>
          </reference>
          <reference field="6" count="1" selected="0">
            <x v="98"/>
          </reference>
          <reference field="9" count="1">
            <x v="102"/>
          </reference>
        </references>
      </pivotArea>
    </format>
    <format dxfId="1914">
      <pivotArea collapsedLevelsAreSubtotals="1" fieldPosition="0">
        <references count="5">
          <reference field="4294967294" count="1" selected="0">
            <x v="8"/>
          </reference>
          <reference field="0" count="1" selected="0">
            <x v="3"/>
          </reference>
          <reference field="6" count="1" selected="0">
            <x v="98"/>
          </reference>
          <reference field="9" count="1" selected="0">
            <x v="102"/>
          </reference>
          <reference field="12" count="0"/>
        </references>
      </pivotArea>
    </format>
    <format dxfId="1913">
      <pivotArea collapsedLevelsAreSubtotals="1" fieldPosition="0">
        <references count="3">
          <reference field="4294967294" count="1" selected="0">
            <x v="8"/>
          </reference>
          <reference field="0" count="1" selected="0">
            <x v="3"/>
          </reference>
          <reference field="6" count="1">
            <x v="99"/>
          </reference>
        </references>
      </pivotArea>
    </format>
    <format dxfId="1912">
      <pivotArea collapsedLevelsAreSubtotals="1" fieldPosition="0">
        <references count="4">
          <reference field="4294967294" count="1" selected="0">
            <x v="8"/>
          </reference>
          <reference field="0" count="1" selected="0">
            <x v="3"/>
          </reference>
          <reference field="6" count="1" selected="0">
            <x v="99"/>
          </reference>
          <reference field="9" count="1">
            <x v="102"/>
          </reference>
        </references>
      </pivotArea>
    </format>
    <format dxfId="1911">
      <pivotArea collapsedLevelsAreSubtotals="1" fieldPosition="0">
        <references count="5">
          <reference field="4294967294" count="1" selected="0">
            <x v="8"/>
          </reference>
          <reference field="0" count="1" selected="0">
            <x v="3"/>
          </reference>
          <reference field="6" count="1" selected="0">
            <x v="99"/>
          </reference>
          <reference field="9" count="1" selected="0">
            <x v="102"/>
          </reference>
          <reference field="12" count="0"/>
        </references>
      </pivotArea>
    </format>
    <format dxfId="1910">
      <pivotArea collapsedLevelsAreSubtotals="1" fieldPosition="0">
        <references count="3">
          <reference field="4294967294" count="1" selected="0">
            <x v="8"/>
          </reference>
          <reference field="0" count="1" selected="0">
            <x v="3"/>
          </reference>
          <reference field="6" count="1">
            <x v="100"/>
          </reference>
        </references>
      </pivotArea>
    </format>
    <format dxfId="1909">
      <pivotArea collapsedLevelsAreSubtotals="1" fieldPosition="0">
        <references count="4">
          <reference field="4294967294" count="1" selected="0">
            <x v="8"/>
          </reference>
          <reference field="0" count="1" selected="0">
            <x v="3"/>
          </reference>
          <reference field="6" count="1" selected="0">
            <x v="100"/>
          </reference>
          <reference field="9" count="1">
            <x v="104"/>
          </reference>
        </references>
      </pivotArea>
    </format>
    <format dxfId="1908">
      <pivotArea collapsedLevelsAreSubtotals="1" fieldPosition="0">
        <references count="5">
          <reference field="4294967294" count="1" selected="0">
            <x v="8"/>
          </reference>
          <reference field="0" count="1" selected="0">
            <x v="3"/>
          </reference>
          <reference field="6" count="1" selected="0">
            <x v="100"/>
          </reference>
          <reference field="9" count="1" selected="0">
            <x v="104"/>
          </reference>
          <reference field="12" count="0"/>
        </references>
      </pivotArea>
    </format>
    <format dxfId="1907">
      <pivotArea collapsedLevelsAreSubtotals="1" fieldPosition="0">
        <references count="3">
          <reference field="4294967294" count="1" selected="0">
            <x v="8"/>
          </reference>
          <reference field="0" count="1" selected="0">
            <x v="3"/>
          </reference>
          <reference field="6" count="1">
            <x v="102"/>
          </reference>
        </references>
      </pivotArea>
    </format>
    <format dxfId="1906">
      <pivotArea collapsedLevelsAreSubtotals="1" fieldPosition="0">
        <references count="4">
          <reference field="4294967294" count="1" selected="0">
            <x v="8"/>
          </reference>
          <reference field="0" count="1" selected="0">
            <x v="3"/>
          </reference>
          <reference field="6" count="1" selected="0">
            <x v="102"/>
          </reference>
          <reference field="9" count="1">
            <x v="102"/>
          </reference>
        </references>
      </pivotArea>
    </format>
    <format dxfId="1905">
      <pivotArea collapsedLevelsAreSubtotals="1" fieldPosition="0">
        <references count="5">
          <reference field="4294967294" count="1" selected="0">
            <x v="8"/>
          </reference>
          <reference field="0" count="1" selected="0">
            <x v="3"/>
          </reference>
          <reference field="6" count="1" selected="0">
            <x v="102"/>
          </reference>
          <reference field="9" count="1" selected="0">
            <x v="102"/>
          </reference>
          <reference field="12" count="0"/>
        </references>
      </pivotArea>
    </format>
    <format dxfId="1904">
      <pivotArea collapsedLevelsAreSubtotals="1" fieldPosition="0">
        <references count="3">
          <reference field="4294967294" count="1" selected="0">
            <x v="8"/>
          </reference>
          <reference field="0" count="1" selected="0">
            <x v="3"/>
          </reference>
          <reference field="6" count="1">
            <x v="103"/>
          </reference>
        </references>
      </pivotArea>
    </format>
    <format dxfId="1903">
      <pivotArea collapsedLevelsAreSubtotals="1" fieldPosition="0">
        <references count="4">
          <reference field="4294967294" count="1" selected="0">
            <x v="8"/>
          </reference>
          <reference field="0" count="1" selected="0">
            <x v="3"/>
          </reference>
          <reference field="6" count="1" selected="0">
            <x v="103"/>
          </reference>
          <reference field="9" count="1">
            <x v="102"/>
          </reference>
        </references>
      </pivotArea>
    </format>
    <format dxfId="1902">
      <pivotArea collapsedLevelsAreSubtotals="1" fieldPosition="0">
        <references count="5">
          <reference field="4294967294" count="1" selected="0">
            <x v="8"/>
          </reference>
          <reference field="0" count="1" selected="0">
            <x v="3"/>
          </reference>
          <reference field="6" count="1" selected="0">
            <x v="103"/>
          </reference>
          <reference field="9" count="1" selected="0">
            <x v="102"/>
          </reference>
          <reference field="12" count="0"/>
        </references>
      </pivotArea>
    </format>
    <format dxfId="1901">
      <pivotArea collapsedLevelsAreSubtotals="1" fieldPosition="0">
        <references count="3">
          <reference field="4294967294" count="1" selected="0">
            <x v="8"/>
          </reference>
          <reference field="0" count="1" selected="0">
            <x v="3"/>
          </reference>
          <reference field="6" count="1">
            <x v="108"/>
          </reference>
        </references>
      </pivotArea>
    </format>
    <format dxfId="1900">
      <pivotArea collapsedLevelsAreSubtotals="1" fieldPosition="0">
        <references count="4">
          <reference field="4294967294" count="1" selected="0">
            <x v="8"/>
          </reference>
          <reference field="0" count="1" selected="0">
            <x v="3"/>
          </reference>
          <reference field="6" count="1" selected="0">
            <x v="108"/>
          </reference>
          <reference field="9" count="1">
            <x v="89"/>
          </reference>
        </references>
      </pivotArea>
    </format>
    <format dxfId="1899">
      <pivotArea collapsedLevelsAreSubtotals="1" fieldPosition="0">
        <references count="5">
          <reference field="4294967294" count="1" selected="0">
            <x v="8"/>
          </reference>
          <reference field="0" count="1" selected="0">
            <x v="3"/>
          </reference>
          <reference field="6" count="1" selected="0">
            <x v="108"/>
          </reference>
          <reference field="9" count="1" selected="0">
            <x v="89"/>
          </reference>
          <reference field="12" count="0"/>
        </references>
      </pivotArea>
    </format>
    <format dxfId="1898">
      <pivotArea collapsedLevelsAreSubtotals="1" fieldPosition="0">
        <references count="4">
          <reference field="4294967294" count="1" selected="0">
            <x v="8"/>
          </reference>
          <reference field="0" count="1" selected="0">
            <x v="3"/>
          </reference>
          <reference field="6" count="1" selected="0">
            <x v="108"/>
          </reference>
          <reference field="9" count="1">
            <x v="90"/>
          </reference>
        </references>
      </pivotArea>
    </format>
    <format dxfId="1897">
      <pivotArea collapsedLevelsAreSubtotals="1" fieldPosition="0">
        <references count="5">
          <reference field="4294967294" count="1" selected="0">
            <x v="8"/>
          </reference>
          <reference field="0" count="1" selected="0">
            <x v="3"/>
          </reference>
          <reference field="6" count="1" selected="0">
            <x v="108"/>
          </reference>
          <reference field="9" count="1" selected="0">
            <x v="90"/>
          </reference>
          <reference field="12" count="0"/>
        </references>
      </pivotArea>
    </format>
    <format dxfId="1896">
      <pivotArea collapsedLevelsAreSubtotals="1" fieldPosition="0">
        <references count="4">
          <reference field="4294967294" count="1" selected="0">
            <x v="8"/>
          </reference>
          <reference field="0" count="1" selected="0">
            <x v="3"/>
          </reference>
          <reference field="6" count="1" selected="0">
            <x v="108"/>
          </reference>
          <reference field="9" count="1">
            <x v="117"/>
          </reference>
        </references>
      </pivotArea>
    </format>
    <format dxfId="1895">
      <pivotArea collapsedLevelsAreSubtotals="1" fieldPosition="0">
        <references count="5">
          <reference field="4294967294" count="1" selected="0">
            <x v="8"/>
          </reference>
          <reference field="0" count="1" selected="0">
            <x v="3"/>
          </reference>
          <reference field="6" count="1" selected="0">
            <x v="108"/>
          </reference>
          <reference field="9" count="1" selected="0">
            <x v="117"/>
          </reference>
          <reference field="12" count="0"/>
        </references>
      </pivotArea>
    </format>
    <format dxfId="1894">
      <pivotArea collapsedLevelsAreSubtotals="1" fieldPosition="0">
        <references count="3">
          <reference field="4294967294" count="1" selected="0">
            <x v="8"/>
          </reference>
          <reference field="0" count="1" selected="0">
            <x v="3"/>
          </reference>
          <reference field="6" count="1">
            <x v="152"/>
          </reference>
        </references>
      </pivotArea>
    </format>
    <format dxfId="1893">
      <pivotArea collapsedLevelsAreSubtotals="1" fieldPosition="0">
        <references count="4">
          <reference field="4294967294" count="1" selected="0">
            <x v="8"/>
          </reference>
          <reference field="0" count="1" selected="0">
            <x v="3"/>
          </reference>
          <reference field="6" count="1" selected="0">
            <x v="152"/>
          </reference>
          <reference field="9" count="1">
            <x v="102"/>
          </reference>
        </references>
      </pivotArea>
    </format>
    <format dxfId="1892">
      <pivotArea collapsedLevelsAreSubtotals="1" fieldPosition="0">
        <references count="5">
          <reference field="4294967294" count="1" selected="0">
            <x v="8"/>
          </reference>
          <reference field="0" count="1" selected="0">
            <x v="3"/>
          </reference>
          <reference field="6" count="1" selected="0">
            <x v="152"/>
          </reference>
          <reference field="9" count="1" selected="0">
            <x v="102"/>
          </reference>
          <reference field="12" count="0"/>
        </references>
      </pivotArea>
    </format>
    <format dxfId="1891">
      <pivotArea collapsedLevelsAreSubtotals="1" fieldPosition="0">
        <references count="2">
          <reference field="4294967294" count="1" selected="0">
            <x v="8"/>
          </reference>
          <reference field="0" count="1">
            <x v="4"/>
          </reference>
        </references>
      </pivotArea>
    </format>
    <format dxfId="1890">
      <pivotArea collapsedLevelsAreSubtotals="1" fieldPosition="0">
        <references count="3">
          <reference field="4294967294" count="1" selected="0">
            <x v="8"/>
          </reference>
          <reference field="0" count="1" selected="0">
            <x v="4"/>
          </reference>
          <reference field="6" count="1">
            <x v="31"/>
          </reference>
        </references>
      </pivotArea>
    </format>
    <format dxfId="1889">
      <pivotArea collapsedLevelsAreSubtotals="1" fieldPosition="0">
        <references count="4">
          <reference field="4294967294" count="1" selected="0">
            <x v="8"/>
          </reference>
          <reference field="0" count="1" selected="0">
            <x v="4"/>
          </reference>
          <reference field="6" count="1" selected="0">
            <x v="31"/>
          </reference>
          <reference field="9" count="1">
            <x v="8"/>
          </reference>
        </references>
      </pivotArea>
    </format>
    <format dxfId="1888">
      <pivotArea collapsedLevelsAreSubtotals="1" fieldPosition="0">
        <references count="5">
          <reference field="4294967294" count="1" selected="0">
            <x v="8"/>
          </reference>
          <reference field="0" count="1" selected="0">
            <x v="4"/>
          </reference>
          <reference field="6" count="1" selected="0">
            <x v="31"/>
          </reference>
          <reference field="9" count="1" selected="0">
            <x v="8"/>
          </reference>
          <reference field="12" count="0"/>
        </references>
      </pivotArea>
    </format>
    <format dxfId="1887">
      <pivotArea collapsedLevelsAreSubtotals="1" fieldPosition="0">
        <references count="3">
          <reference field="4294967294" count="1" selected="0">
            <x v="8"/>
          </reference>
          <reference field="0" count="1" selected="0">
            <x v="4"/>
          </reference>
          <reference field="6" count="1">
            <x v="33"/>
          </reference>
        </references>
      </pivotArea>
    </format>
    <format dxfId="1886">
      <pivotArea collapsedLevelsAreSubtotals="1" fieldPosition="0">
        <references count="4">
          <reference field="4294967294" count="1" selected="0">
            <x v="8"/>
          </reference>
          <reference field="0" count="1" selected="0">
            <x v="4"/>
          </reference>
          <reference field="6" count="1" selected="0">
            <x v="33"/>
          </reference>
          <reference field="9" count="1">
            <x v="7"/>
          </reference>
        </references>
      </pivotArea>
    </format>
    <format dxfId="1885">
      <pivotArea collapsedLevelsAreSubtotals="1" fieldPosition="0">
        <references count="5">
          <reference field="4294967294" count="1" selected="0">
            <x v="8"/>
          </reference>
          <reference field="0" count="1" selected="0">
            <x v="4"/>
          </reference>
          <reference field="6" count="1" selected="0">
            <x v="33"/>
          </reference>
          <reference field="9" count="1" selected="0">
            <x v="7"/>
          </reference>
          <reference field="12" count="0"/>
        </references>
      </pivotArea>
    </format>
    <format dxfId="1884">
      <pivotArea collapsedLevelsAreSubtotals="1" fieldPosition="0">
        <references count="4">
          <reference field="4294967294" count="1" selected="0">
            <x v="8"/>
          </reference>
          <reference field="0" count="1" selected="0">
            <x v="4"/>
          </reference>
          <reference field="6" count="1" selected="0">
            <x v="33"/>
          </reference>
          <reference field="9" count="1">
            <x v="8"/>
          </reference>
        </references>
      </pivotArea>
    </format>
    <format dxfId="1883">
      <pivotArea collapsedLevelsAreSubtotals="1" fieldPosition="0">
        <references count="5">
          <reference field="4294967294" count="1" selected="0">
            <x v="8"/>
          </reference>
          <reference field="0" count="1" selected="0">
            <x v="4"/>
          </reference>
          <reference field="6" count="1" selected="0">
            <x v="33"/>
          </reference>
          <reference field="9" count="1" selected="0">
            <x v="8"/>
          </reference>
          <reference field="12" count="0"/>
        </references>
      </pivotArea>
    </format>
    <format dxfId="1882">
      <pivotArea collapsedLevelsAreSubtotals="1" fieldPosition="0">
        <references count="3">
          <reference field="4294967294" count="1" selected="0">
            <x v="8"/>
          </reference>
          <reference field="0" count="1" selected="0">
            <x v="4"/>
          </reference>
          <reference field="6" count="1">
            <x v="52"/>
          </reference>
        </references>
      </pivotArea>
    </format>
    <format dxfId="1881">
      <pivotArea collapsedLevelsAreSubtotals="1" fieldPosition="0">
        <references count="4">
          <reference field="4294967294" count="1" selected="0">
            <x v="8"/>
          </reference>
          <reference field="0" count="1" selected="0">
            <x v="4"/>
          </reference>
          <reference field="6" count="1" selected="0">
            <x v="52"/>
          </reference>
          <reference field="9" count="1">
            <x v="163"/>
          </reference>
        </references>
      </pivotArea>
    </format>
    <format dxfId="1880">
      <pivotArea collapsedLevelsAreSubtotals="1" fieldPosition="0">
        <references count="5">
          <reference field="4294967294" count="1" selected="0">
            <x v="8"/>
          </reference>
          <reference field="0" count="1" selected="0">
            <x v="4"/>
          </reference>
          <reference field="6" count="1" selected="0">
            <x v="52"/>
          </reference>
          <reference field="9" count="1" selected="0">
            <x v="163"/>
          </reference>
          <reference field="12" count="0"/>
        </references>
      </pivotArea>
    </format>
    <format dxfId="1879">
      <pivotArea collapsedLevelsAreSubtotals="1" fieldPosition="0">
        <references count="3">
          <reference field="4294967294" count="1" selected="0">
            <x v="8"/>
          </reference>
          <reference field="0" count="1" selected="0">
            <x v="4"/>
          </reference>
          <reference field="6" count="1">
            <x v="61"/>
          </reference>
        </references>
      </pivotArea>
    </format>
    <format dxfId="1878">
      <pivotArea collapsedLevelsAreSubtotals="1" fieldPosition="0">
        <references count="4">
          <reference field="4294967294" count="1" selected="0">
            <x v="8"/>
          </reference>
          <reference field="0" count="1" selected="0">
            <x v="4"/>
          </reference>
          <reference field="6" count="1" selected="0">
            <x v="61"/>
          </reference>
          <reference field="9" count="1">
            <x v="7"/>
          </reference>
        </references>
      </pivotArea>
    </format>
    <format dxfId="1877">
      <pivotArea collapsedLevelsAreSubtotals="1" fieldPosition="0">
        <references count="5">
          <reference field="4294967294" count="1" selected="0">
            <x v="8"/>
          </reference>
          <reference field="0" count="1" selected="0">
            <x v="4"/>
          </reference>
          <reference field="6" count="1" selected="0">
            <x v="61"/>
          </reference>
          <reference field="9" count="1" selected="0">
            <x v="7"/>
          </reference>
          <reference field="12" count="0"/>
        </references>
      </pivotArea>
    </format>
    <format dxfId="1876">
      <pivotArea collapsedLevelsAreSubtotals="1" fieldPosition="0">
        <references count="4">
          <reference field="4294967294" count="1" selected="0">
            <x v="8"/>
          </reference>
          <reference field="0" count="1" selected="0">
            <x v="4"/>
          </reference>
          <reference field="6" count="1" selected="0">
            <x v="61"/>
          </reference>
          <reference field="9" count="1">
            <x v="10"/>
          </reference>
        </references>
      </pivotArea>
    </format>
    <format dxfId="1875">
      <pivotArea collapsedLevelsAreSubtotals="1" fieldPosition="0">
        <references count="5">
          <reference field="4294967294" count="1" selected="0">
            <x v="8"/>
          </reference>
          <reference field="0" count="1" selected="0">
            <x v="4"/>
          </reference>
          <reference field="6" count="1" selected="0">
            <x v="61"/>
          </reference>
          <reference field="9" count="1" selected="0">
            <x v="10"/>
          </reference>
          <reference field="12" count="0"/>
        </references>
      </pivotArea>
    </format>
    <format dxfId="1874">
      <pivotArea collapsedLevelsAreSubtotals="1" fieldPosition="0">
        <references count="4">
          <reference field="4294967294" count="1" selected="0">
            <x v="8"/>
          </reference>
          <reference field="0" count="1" selected="0">
            <x v="4"/>
          </reference>
          <reference field="6" count="1" selected="0">
            <x v="61"/>
          </reference>
          <reference field="9" count="1">
            <x v="173"/>
          </reference>
        </references>
      </pivotArea>
    </format>
    <format dxfId="1873">
      <pivotArea collapsedLevelsAreSubtotals="1" fieldPosition="0">
        <references count="5">
          <reference field="4294967294" count="1" selected="0">
            <x v="8"/>
          </reference>
          <reference field="0" count="1" selected="0">
            <x v="4"/>
          </reference>
          <reference field="6" count="1" selected="0">
            <x v="61"/>
          </reference>
          <reference field="9" count="1" selected="0">
            <x v="173"/>
          </reference>
          <reference field="12" count="0"/>
        </references>
      </pivotArea>
    </format>
    <format dxfId="1872">
      <pivotArea collapsedLevelsAreSubtotals="1" fieldPosition="0">
        <references count="3">
          <reference field="4294967294" count="1" selected="0">
            <x v="8"/>
          </reference>
          <reference field="0" count="1" selected="0">
            <x v="4"/>
          </reference>
          <reference field="6" count="1">
            <x v="64"/>
          </reference>
        </references>
      </pivotArea>
    </format>
    <format dxfId="1871">
      <pivotArea collapsedLevelsAreSubtotals="1" fieldPosition="0">
        <references count="4">
          <reference field="4294967294" count="1" selected="0">
            <x v="8"/>
          </reference>
          <reference field="0" count="1" selected="0">
            <x v="4"/>
          </reference>
          <reference field="6" count="1" selected="0">
            <x v="64"/>
          </reference>
          <reference field="9" count="1">
            <x v="11"/>
          </reference>
        </references>
      </pivotArea>
    </format>
    <format dxfId="1870">
      <pivotArea collapsedLevelsAreSubtotals="1" fieldPosition="0">
        <references count="5">
          <reference field="4294967294" count="1" selected="0">
            <x v="8"/>
          </reference>
          <reference field="0" count="1" selected="0">
            <x v="4"/>
          </reference>
          <reference field="6" count="1" selected="0">
            <x v="64"/>
          </reference>
          <reference field="9" count="1" selected="0">
            <x v="11"/>
          </reference>
          <reference field="12" count="0"/>
        </references>
      </pivotArea>
    </format>
    <format dxfId="1869">
      <pivotArea collapsedLevelsAreSubtotals="1" fieldPosition="0">
        <references count="4">
          <reference field="4294967294" count="1" selected="0">
            <x v="8"/>
          </reference>
          <reference field="0" count="1" selected="0">
            <x v="4"/>
          </reference>
          <reference field="6" count="1" selected="0">
            <x v="64"/>
          </reference>
          <reference field="9" count="1">
            <x v="12"/>
          </reference>
        </references>
      </pivotArea>
    </format>
    <format dxfId="1868">
      <pivotArea collapsedLevelsAreSubtotals="1" fieldPosition="0">
        <references count="5">
          <reference field="4294967294" count="1" selected="0">
            <x v="8"/>
          </reference>
          <reference field="0" count="1" selected="0">
            <x v="4"/>
          </reference>
          <reference field="6" count="1" selected="0">
            <x v="64"/>
          </reference>
          <reference field="9" count="1" selected="0">
            <x v="12"/>
          </reference>
          <reference field="12" count="0"/>
        </references>
      </pivotArea>
    </format>
    <format dxfId="1867">
      <pivotArea collapsedLevelsAreSubtotals="1" fieldPosition="0">
        <references count="4">
          <reference field="4294967294" count="1" selected="0">
            <x v="8"/>
          </reference>
          <reference field="0" count="1" selected="0">
            <x v="4"/>
          </reference>
          <reference field="6" count="1" selected="0">
            <x v="64"/>
          </reference>
          <reference field="9" count="1">
            <x v="13"/>
          </reference>
        </references>
      </pivotArea>
    </format>
    <format dxfId="1866">
      <pivotArea collapsedLevelsAreSubtotals="1" fieldPosition="0">
        <references count="5">
          <reference field="4294967294" count="1" selected="0">
            <x v="8"/>
          </reference>
          <reference field="0" count="1" selected="0">
            <x v="4"/>
          </reference>
          <reference field="6" count="1" selected="0">
            <x v="64"/>
          </reference>
          <reference field="9" count="1" selected="0">
            <x v="13"/>
          </reference>
          <reference field="12" count="0"/>
        </references>
      </pivotArea>
    </format>
    <format dxfId="1865">
      <pivotArea collapsedLevelsAreSubtotals="1" fieldPosition="0">
        <references count="4">
          <reference field="4294967294" count="1" selected="0">
            <x v="8"/>
          </reference>
          <reference field="0" count="1" selected="0">
            <x v="4"/>
          </reference>
          <reference field="6" count="1" selected="0">
            <x v="64"/>
          </reference>
          <reference field="9" count="1">
            <x v="14"/>
          </reference>
        </references>
      </pivotArea>
    </format>
    <format dxfId="1864">
      <pivotArea collapsedLevelsAreSubtotals="1" fieldPosition="0">
        <references count="5">
          <reference field="4294967294" count="1" selected="0">
            <x v="8"/>
          </reference>
          <reference field="0" count="1" selected="0">
            <x v="4"/>
          </reference>
          <reference field="6" count="1" selected="0">
            <x v="64"/>
          </reference>
          <reference field="9" count="1" selected="0">
            <x v="14"/>
          </reference>
          <reference field="12" count="0"/>
        </references>
      </pivotArea>
    </format>
    <format dxfId="1863">
      <pivotArea collapsedLevelsAreSubtotals="1" fieldPosition="0">
        <references count="4">
          <reference field="4294967294" count="1" selected="0">
            <x v="8"/>
          </reference>
          <reference field="0" count="1" selected="0">
            <x v="4"/>
          </reference>
          <reference field="6" count="1" selected="0">
            <x v="64"/>
          </reference>
          <reference field="9" count="1">
            <x v="15"/>
          </reference>
        </references>
      </pivotArea>
    </format>
    <format dxfId="1862">
      <pivotArea collapsedLevelsAreSubtotals="1" fieldPosition="0">
        <references count="5">
          <reference field="4294967294" count="1" selected="0">
            <x v="8"/>
          </reference>
          <reference field="0" count="1" selected="0">
            <x v="4"/>
          </reference>
          <reference field="6" count="1" selected="0">
            <x v="64"/>
          </reference>
          <reference field="9" count="1" selected="0">
            <x v="15"/>
          </reference>
          <reference field="12" count="0"/>
        </references>
      </pivotArea>
    </format>
    <format dxfId="1861">
      <pivotArea collapsedLevelsAreSubtotals="1" fieldPosition="0">
        <references count="4">
          <reference field="4294967294" count="1" selected="0">
            <x v="8"/>
          </reference>
          <reference field="0" count="1" selected="0">
            <x v="4"/>
          </reference>
          <reference field="6" count="1" selected="0">
            <x v="64"/>
          </reference>
          <reference field="9" count="1">
            <x v="20"/>
          </reference>
        </references>
      </pivotArea>
    </format>
    <format dxfId="1860">
      <pivotArea collapsedLevelsAreSubtotals="1" fieldPosition="0">
        <references count="5">
          <reference field="4294967294" count="1" selected="0">
            <x v="8"/>
          </reference>
          <reference field="0" count="1" selected="0">
            <x v="4"/>
          </reference>
          <reference field="6" count="1" selected="0">
            <x v="64"/>
          </reference>
          <reference field="9" count="1" selected="0">
            <x v="20"/>
          </reference>
          <reference field="12" count="0"/>
        </references>
      </pivotArea>
    </format>
    <format dxfId="1859">
      <pivotArea collapsedLevelsAreSubtotals="1" fieldPosition="0">
        <references count="4">
          <reference field="4294967294" count="1" selected="0">
            <x v="8"/>
          </reference>
          <reference field="0" count="1" selected="0">
            <x v="4"/>
          </reference>
          <reference field="6" count="1" selected="0">
            <x v="64"/>
          </reference>
          <reference field="9" count="1">
            <x v="116"/>
          </reference>
        </references>
      </pivotArea>
    </format>
    <format dxfId="1858">
      <pivotArea collapsedLevelsAreSubtotals="1" fieldPosition="0">
        <references count="5">
          <reference field="4294967294" count="1" selected="0">
            <x v="8"/>
          </reference>
          <reference field="0" count="1" selected="0">
            <x v="4"/>
          </reference>
          <reference field="6" count="1" selected="0">
            <x v="64"/>
          </reference>
          <reference field="9" count="1" selected="0">
            <x v="116"/>
          </reference>
          <reference field="12" count="0"/>
        </references>
      </pivotArea>
    </format>
    <format dxfId="1857">
      <pivotArea collapsedLevelsAreSubtotals="1" fieldPosition="0">
        <references count="3">
          <reference field="4294967294" count="1" selected="0">
            <x v="8"/>
          </reference>
          <reference field="0" count="1" selected="0">
            <x v="4"/>
          </reference>
          <reference field="6" count="1">
            <x v="65"/>
          </reference>
        </references>
      </pivotArea>
    </format>
    <format dxfId="1856">
      <pivotArea collapsedLevelsAreSubtotals="1" fieldPosition="0">
        <references count="4">
          <reference field="4294967294" count="1" selected="0">
            <x v="8"/>
          </reference>
          <reference field="0" count="1" selected="0">
            <x v="4"/>
          </reference>
          <reference field="6" count="1" selected="0">
            <x v="65"/>
          </reference>
          <reference field="9" count="1">
            <x v="5"/>
          </reference>
        </references>
      </pivotArea>
    </format>
    <format dxfId="1855">
      <pivotArea collapsedLevelsAreSubtotals="1" fieldPosition="0">
        <references count="5">
          <reference field="4294967294" count="1" selected="0">
            <x v="8"/>
          </reference>
          <reference field="0" count="1" selected="0">
            <x v="4"/>
          </reference>
          <reference field="6" count="1" selected="0">
            <x v="65"/>
          </reference>
          <reference field="9" count="1" selected="0">
            <x v="5"/>
          </reference>
          <reference field="12" count="0"/>
        </references>
      </pivotArea>
    </format>
    <format dxfId="1854">
      <pivotArea collapsedLevelsAreSubtotals="1" fieldPosition="0">
        <references count="4">
          <reference field="4294967294" count="1" selected="0">
            <x v="8"/>
          </reference>
          <reference field="0" count="1" selected="0">
            <x v="4"/>
          </reference>
          <reference field="6" count="1" selected="0">
            <x v="65"/>
          </reference>
          <reference field="9" count="1">
            <x v="6"/>
          </reference>
        </references>
      </pivotArea>
    </format>
    <format dxfId="1853">
      <pivotArea collapsedLevelsAreSubtotals="1" fieldPosition="0">
        <references count="5">
          <reference field="4294967294" count="1" selected="0">
            <x v="8"/>
          </reference>
          <reference field="0" count="1" selected="0">
            <x v="4"/>
          </reference>
          <reference field="6" count="1" selected="0">
            <x v="65"/>
          </reference>
          <reference field="9" count="1" selected="0">
            <x v="6"/>
          </reference>
          <reference field="12" count="0"/>
        </references>
      </pivotArea>
    </format>
    <format dxfId="1852">
      <pivotArea collapsedLevelsAreSubtotals="1" fieldPosition="0">
        <references count="4">
          <reference field="4294967294" count="1" selected="0">
            <x v="8"/>
          </reference>
          <reference field="0" count="1" selected="0">
            <x v="4"/>
          </reference>
          <reference field="6" count="1" selected="0">
            <x v="65"/>
          </reference>
          <reference field="9" count="1">
            <x v="7"/>
          </reference>
        </references>
      </pivotArea>
    </format>
    <format dxfId="1851">
      <pivotArea collapsedLevelsAreSubtotals="1" fieldPosition="0">
        <references count="5">
          <reference field="4294967294" count="1" selected="0">
            <x v="8"/>
          </reference>
          <reference field="0" count="1" selected="0">
            <x v="4"/>
          </reference>
          <reference field="6" count="1" selected="0">
            <x v="65"/>
          </reference>
          <reference field="9" count="1" selected="0">
            <x v="7"/>
          </reference>
          <reference field="12" count="0"/>
        </references>
      </pivotArea>
    </format>
    <format dxfId="1850">
      <pivotArea collapsedLevelsAreSubtotals="1" fieldPosition="0">
        <references count="4">
          <reference field="4294967294" count="1" selected="0">
            <x v="8"/>
          </reference>
          <reference field="0" count="1" selected="0">
            <x v="4"/>
          </reference>
          <reference field="6" count="1" selected="0">
            <x v="65"/>
          </reference>
          <reference field="9" count="1">
            <x v="20"/>
          </reference>
        </references>
      </pivotArea>
    </format>
    <format dxfId="1849">
      <pivotArea collapsedLevelsAreSubtotals="1" fieldPosition="0">
        <references count="5">
          <reference field="4294967294" count="1" selected="0">
            <x v="8"/>
          </reference>
          <reference field="0" count="1" selected="0">
            <x v="4"/>
          </reference>
          <reference field="6" count="1" selected="0">
            <x v="65"/>
          </reference>
          <reference field="9" count="1" selected="0">
            <x v="20"/>
          </reference>
          <reference field="12" count="0"/>
        </references>
      </pivotArea>
    </format>
    <format dxfId="1848">
      <pivotArea collapsedLevelsAreSubtotals="1" fieldPosition="0">
        <references count="3">
          <reference field="4294967294" count="1" selected="0">
            <x v="8"/>
          </reference>
          <reference field="0" count="1" selected="0">
            <x v="4"/>
          </reference>
          <reference field="6" count="1">
            <x v="67"/>
          </reference>
        </references>
      </pivotArea>
    </format>
    <format dxfId="1847">
      <pivotArea collapsedLevelsAreSubtotals="1" fieldPosition="0">
        <references count="4">
          <reference field="4294967294" count="1" selected="0">
            <x v="8"/>
          </reference>
          <reference field="0" count="1" selected="0">
            <x v="4"/>
          </reference>
          <reference field="6" count="1" selected="0">
            <x v="67"/>
          </reference>
          <reference field="9" count="1">
            <x v="0"/>
          </reference>
        </references>
      </pivotArea>
    </format>
    <format dxfId="1846">
      <pivotArea collapsedLevelsAreSubtotals="1" fieldPosition="0">
        <references count="5">
          <reference field="4294967294" count="1" selected="0">
            <x v="8"/>
          </reference>
          <reference field="0" count="1" selected="0">
            <x v="4"/>
          </reference>
          <reference field="6" count="1" selected="0">
            <x v="67"/>
          </reference>
          <reference field="9" count="1" selected="0">
            <x v="0"/>
          </reference>
          <reference field="12" count="0"/>
        </references>
      </pivotArea>
    </format>
    <format dxfId="1845">
      <pivotArea collapsedLevelsAreSubtotals="1" fieldPosition="0">
        <references count="4">
          <reference field="4294967294" count="1" selected="0">
            <x v="8"/>
          </reference>
          <reference field="0" count="1" selected="0">
            <x v="4"/>
          </reference>
          <reference field="6" count="1" selected="0">
            <x v="67"/>
          </reference>
          <reference field="9" count="1">
            <x v="1"/>
          </reference>
        </references>
      </pivotArea>
    </format>
    <format dxfId="1844">
      <pivotArea collapsedLevelsAreSubtotals="1" fieldPosition="0">
        <references count="5">
          <reference field="4294967294" count="1" selected="0">
            <x v="8"/>
          </reference>
          <reference field="0" count="1" selected="0">
            <x v="4"/>
          </reference>
          <reference field="6" count="1" selected="0">
            <x v="67"/>
          </reference>
          <reference field="9" count="1" selected="0">
            <x v="1"/>
          </reference>
          <reference field="12" count="0"/>
        </references>
      </pivotArea>
    </format>
    <format dxfId="1843">
      <pivotArea collapsedLevelsAreSubtotals="1" fieldPosition="0">
        <references count="4">
          <reference field="4294967294" count="1" selected="0">
            <x v="8"/>
          </reference>
          <reference field="0" count="1" selected="0">
            <x v="4"/>
          </reference>
          <reference field="6" count="1" selected="0">
            <x v="67"/>
          </reference>
          <reference field="9" count="1">
            <x v="2"/>
          </reference>
        </references>
      </pivotArea>
    </format>
    <format dxfId="1842">
      <pivotArea collapsedLevelsAreSubtotals="1" fieldPosition="0">
        <references count="5">
          <reference field="4294967294" count="1" selected="0">
            <x v="8"/>
          </reference>
          <reference field="0" count="1" selected="0">
            <x v="4"/>
          </reference>
          <reference field="6" count="1" selected="0">
            <x v="67"/>
          </reference>
          <reference field="9" count="1" selected="0">
            <x v="2"/>
          </reference>
          <reference field="12" count="0"/>
        </references>
      </pivotArea>
    </format>
    <format dxfId="1841">
      <pivotArea collapsedLevelsAreSubtotals="1" fieldPosition="0">
        <references count="4">
          <reference field="4294967294" count="1" selected="0">
            <x v="8"/>
          </reference>
          <reference field="0" count="1" selected="0">
            <x v="4"/>
          </reference>
          <reference field="6" count="1" selected="0">
            <x v="67"/>
          </reference>
          <reference field="9" count="1">
            <x v="85"/>
          </reference>
        </references>
      </pivotArea>
    </format>
    <format dxfId="1840">
      <pivotArea collapsedLevelsAreSubtotals="1" fieldPosition="0">
        <references count="5">
          <reference field="4294967294" count="1" selected="0">
            <x v="8"/>
          </reference>
          <reference field="0" count="1" selected="0">
            <x v="4"/>
          </reference>
          <reference field="6" count="1" selected="0">
            <x v="67"/>
          </reference>
          <reference field="9" count="1" selected="0">
            <x v="85"/>
          </reference>
          <reference field="12" count="0"/>
        </references>
      </pivotArea>
    </format>
    <format dxfId="1839">
      <pivotArea collapsedLevelsAreSubtotals="1" fieldPosition="0">
        <references count="3">
          <reference field="4294967294" count="1" selected="0">
            <x v="8"/>
          </reference>
          <reference field="0" count="1" selected="0">
            <x v="4"/>
          </reference>
          <reference field="6" count="1">
            <x v="68"/>
          </reference>
        </references>
      </pivotArea>
    </format>
    <format dxfId="1838">
      <pivotArea collapsedLevelsAreSubtotals="1" fieldPosition="0">
        <references count="4">
          <reference field="4294967294" count="1" selected="0">
            <x v="8"/>
          </reference>
          <reference field="0" count="1" selected="0">
            <x v="4"/>
          </reference>
          <reference field="6" count="1" selected="0">
            <x v="68"/>
          </reference>
          <reference field="9" count="1">
            <x v="0"/>
          </reference>
        </references>
      </pivotArea>
    </format>
    <format dxfId="1837">
      <pivotArea collapsedLevelsAreSubtotals="1" fieldPosition="0">
        <references count="5">
          <reference field="4294967294" count="1" selected="0">
            <x v="8"/>
          </reference>
          <reference field="0" count="1" selected="0">
            <x v="4"/>
          </reference>
          <reference field="6" count="1" selected="0">
            <x v="68"/>
          </reference>
          <reference field="9" count="1" selected="0">
            <x v="0"/>
          </reference>
          <reference field="12" count="0"/>
        </references>
      </pivotArea>
    </format>
    <format dxfId="1836">
      <pivotArea collapsedLevelsAreSubtotals="1" fieldPosition="0">
        <references count="4">
          <reference field="4294967294" count="1" selected="0">
            <x v="8"/>
          </reference>
          <reference field="0" count="1" selected="0">
            <x v="4"/>
          </reference>
          <reference field="6" count="1" selected="0">
            <x v="68"/>
          </reference>
          <reference field="9" count="1">
            <x v="1"/>
          </reference>
        </references>
      </pivotArea>
    </format>
    <format dxfId="1835">
      <pivotArea collapsedLevelsAreSubtotals="1" fieldPosition="0">
        <references count="5">
          <reference field="4294967294" count="1" selected="0">
            <x v="8"/>
          </reference>
          <reference field="0" count="1" selected="0">
            <x v="4"/>
          </reference>
          <reference field="6" count="1" selected="0">
            <x v="68"/>
          </reference>
          <reference field="9" count="1" selected="0">
            <x v="1"/>
          </reference>
          <reference field="12" count="0"/>
        </references>
      </pivotArea>
    </format>
    <format dxfId="1834">
      <pivotArea collapsedLevelsAreSubtotals="1" fieldPosition="0">
        <references count="4">
          <reference field="4294967294" count="1" selected="0">
            <x v="8"/>
          </reference>
          <reference field="0" count="1" selected="0">
            <x v="4"/>
          </reference>
          <reference field="6" count="1" selected="0">
            <x v="68"/>
          </reference>
          <reference field="9" count="1">
            <x v="2"/>
          </reference>
        </references>
      </pivotArea>
    </format>
    <format dxfId="1833">
      <pivotArea collapsedLevelsAreSubtotals="1" fieldPosition="0">
        <references count="5">
          <reference field="4294967294" count="1" selected="0">
            <x v="8"/>
          </reference>
          <reference field="0" count="1" selected="0">
            <x v="4"/>
          </reference>
          <reference field="6" count="1" selected="0">
            <x v="68"/>
          </reference>
          <reference field="9" count="1" selected="0">
            <x v="2"/>
          </reference>
          <reference field="12" count="0"/>
        </references>
      </pivotArea>
    </format>
    <format dxfId="1832">
      <pivotArea collapsedLevelsAreSubtotals="1" fieldPosition="0">
        <references count="3">
          <reference field="4294967294" count="1" selected="0">
            <x v="8"/>
          </reference>
          <reference field="0" count="1" selected="0">
            <x v="4"/>
          </reference>
          <reference field="6" count="1">
            <x v="69"/>
          </reference>
        </references>
      </pivotArea>
    </format>
    <format dxfId="1831">
      <pivotArea collapsedLevelsAreSubtotals="1" fieldPosition="0">
        <references count="4">
          <reference field="4294967294" count="1" selected="0">
            <x v="8"/>
          </reference>
          <reference field="0" count="1" selected="0">
            <x v="4"/>
          </reference>
          <reference field="6" count="1" selected="0">
            <x v="69"/>
          </reference>
          <reference field="9" count="1">
            <x v="0"/>
          </reference>
        </references>
      </pivotArea>
    </format>
    <format dxfId="1830">
      <pivotArea collapsedLevelsAreSubtotals="1" fieldPosition="0">
        <references count="5">
          <reference field="4294967294" count="1" selected="0">
            <x v="8"/>
          </reference>
          <reference field="0" count="1" selected="0">
            <x v="4"/>
          </reference>
          <reference field="6" count="1" selected="0">
            <x v="69"/>
          </reference>
          <reference field="9" count="1" selected="0">
            <x v="0"/>
          </reference>
          <reference field="12" count="0"/>
        </references>
      </pivotArea>
    </format>
    <format dxfId="1829">
      <pivotArea collapsedLevelsAreSubtotals="1" fieldPosition="0">
        <references count="4">
          <reference field="4294967294" count="1" selected="0">
            <x v="8"/>
          </reference>
          <reference field="0" count="1" selected="0">
            <x v="4"/>
          </reference>
          <reference field="6" count="1" selected="0">
            <x v="69"/>
          </reference>
          <reference field="9" count="1">
            <x v="1"/>
          </reference>
        </references>
      </pivotArea>
    </format>
    <format dxfId="1828">
      <pivotArea collapsedLevelsAreSubtotals="1" fieldPosition="0">
        <references count="5">
          <reference field="4294967294" count="1" selected="0">
            <x v="8"/>
          </reference>
          <reference field="0" count="1" selected="0">
            <x v="4"/>
          </reference>
          <reference field="6" count="1" selected="0">
            <x v="69"/>
          </reference>
          <reference field="9" count="1" selected="0">
            <x v="1"/>
          </reference>
          <reference field="12" count="0"/>
        </references>
      </pivotArea>
    </format>
    <format dxfId="1827">
      <pivotArea collapsedLevelsAreSubtotals="1" fieldPosition="0">
        <references count="4">
          <reference field="4294967294" count="1" selected="0">
            <x v="8"/>
          </reference>
          <reference field="0" count="1" selected="0">
            <x v="4"/>
          </reference>
          <reference field="6" count="1" selected="0">
            <x v="69"/>
          </reference>
          <reference field="9" count="1">
            <x v="2"/>
          </reference>
        </references>
      </pivotArea>
    </format>
    <format dxfId="1826">
      <pivotArea collapsedLevelsAreSubtotals="1" fieldPosition="0">
        <references count="5">
          <reference field="4294967294" count="1" selected="0">
            <x v="8"/>
          </reference>
          <reference field="0" count="1" selected="0">
            <x v="4"/>
          </reference>
          <reference field="6" count="1" selected="0">
            <x v="69"/>
          </reference>
          <reference field="9" count="1" selected="0">
            <x v="2"/>
          </reference>
          <reference field="12" count="0"/>
        </references>
      </pivotArea>
    </format>
    <format dxfId="1825">
      <pivotArea collapsedLevelsAreSubtotals="1" fieldPosition="0">
        <references count="4">
          <reference field="4294967294" count="1" selected="0">
            <x v="8"/>
          </reference>
          <reference field="0" count="1" selected="0">
            <x v="4"/>
          </reference>
          <reference field="6" count="1" selected="0">
            <x v="69"/>
          </reference>
          <reference field="9" count="1">
            <x v="4"/>
          </reference>
        </references>
      </pivotArea>
    </format>
    <format dxfId="1824">
      <pivotArea collapsedLevelsAreSubtotals="1" fieldPosition="0">
        <references count="5">
          <reference field="4294967294" count="1" selected="0">
            <x v="8"/>
          </reference>
          <reference field="0" count="1" selected="0">
            <x v="4"/>
          </reference>
          <reference field="6" count="1" selected="0">
            <x v="69"/>
          </reference>
          <reference field="9" count="1" selected="0">
            <x v="4"/>
          </reference>
          <reference field="12" count="0"/>
        </references>
      </pivotArea>
    </format>
    <format dxfId="1823">
      <pivotArea collapsedLevelsAreSubtotals="1" fieldPosition="0">
        <references count="3">
          <reference field="4294967294" count="1" selected="0">
            <x v="8"/>
          </reference>
          <reference field="0" count="1" selected="0">
            <x v="4"/>
          </reference>
          <reference field="6" count="1">
            <x v="70"/>
          </reference>
        </references>
      </pivotArea>
    </format>
    <format dxfId="1822">
      <pivotArea collapsedLevelsAreSubtotals="1" fieldPosition="0">
        <references count="4">
          <reference field="4294967294" count="1" selected="0">
            <x v="8"/>
          </reference>
          <reference field="0" count="1" selected="0">
            <x v="4"/>
          </reference>
          <reference field="6" count="1" selected="0">
            <x v="70"/>
          </reference>
          <reference field="9" count="1">
            <x v="54"/>
          </reference>
        </references>
      </pivotArea>
    </format>
    <format dxfId="1821">
      <pivotArea collapsedLevelsAreSubtotals="1" fieldPosition="0">
        <references count="5">
          <reference field="4294967294" count="1" selected="0">
            <x v="8"/>
          </reference>
          <reference field="0" count="1" selected="0">
            <x v="4"/>
          </reference>
          <reference field="6" count="1" selected="0">
            <x v="70"/>
          </reference>
          <reference field="9" count="1" selected="0">
            <x v="54"/>
          </reference>
          <reference field="12" count="0"/>
        </references>
      </pivotArea>
    </format>
    <format dxfId="1820">
      <pivotArea collapsedLevelsAreSubtotals="1" fieldPosition="0">
        <references count="3">
          <reference field="4294967294" count="1" selected="0">
            <x v="8"/>
          </reference>
          <reference field="0" count="1" selected="0">
            <x v="4"/>
          </reference>
          <reference field="6" count="1">
            <x v="71"/>
          </reference>
        </references>
      </pivotArea>
    </format>
    <format dxfId="1819">
      <pivotArea collapsedLevelsAreSubtotals="1" fieldPosition="0">
        <references count="4">
          <reference field="4294967294" count="1" selected="0">
            <x v="8"/>
          </reference>
          <reference field="0" count="1" selected="0">
            <x v="4"/>
          </reference>
          <reference field="6" count="1" selected="0">
            <x v="71"/>
          </reference>
          <reference field="9" count="1">
            <x v="0"/>
          </reference>
        </references>
      </pivotArea>
    </format>
    <format dxfId="1818">
      <pivotArea collapsedLevelsAreSubtotals="1" fieldPosition="0">
        <references count="5">
          <reference field="4294967294" count="1" selected="0">
            <x v="8"/>
          </reference>
          <reference field="0" count="1" selected="0">
            <x v="4"/>
          </reference>
          <reference field="6" count="1" selected="0">
            <x v="71"/>
          </reference>
          <reference field="9" count="1" selected="0">
            <x v="0"/>
          </reference>
          <reference field="12" count="0"/>
        </references>
      </pivotArea>
    </format>
    <format dxfId="1817">
      <pivotArea collapsedLevelsAreSubtotals="1" fieldPosition="0">
        <references count="4">
          <reference field="4294967294" count="1" selected="0">
            <x v="8"/>
          </reference>
          <reference field="0" count="1" selected="0">
            <x v="4"/>
          </reference>
          <reference field="6" count="1" selected="0">
            <x v="71"/>
          </reference>
          <reference field="9" count="1">
            <x v="1"/>
          </reference>
        </references>
      </pivotArea>
    </format>
    <format dxfId="1816">
      <pivotArea collapsedLevelsAreSubtotals="1" fieldPosition="0">
        <references count="5">
          <reference field="4294967294" count="1" selected="0">
            <x v="8"/>
          </reference>
          <reference field="0" count="1" selected="0">
            <x v="4"/>
          </reference>
          <reference field="6" count="1" selected="0">
            <x v="71"/>
          </reference>
          <reference field="9" count="1" selected="0">
            <x v="1"/>
          </reference>
          <reference field="12" count="0"/>
        </references>
      </pivotArea>
    </format>
    <format dxfId="1815">
      <pivotArea collapsedLevelsAreSubtotals="1" fieldPosition="0">
        <references count="4">
          <reference field="4294967294" count="1" selected="0">
            <x v="8"/>
          </reference>
          <reference field="0" count="1" selected="0">
            <x v="4"/>
          </reference>
          <reference field="6" count="1" selected="0">
            <x v="71"/>
          </reference>
          <reference field="9" count="1">
            <x v="4"/>
          </reference>
        </references>
      </pivotArea>
    </format>
    <format dxfId="1814">
      <pivotArea collapsedLevelsAreSubtotals="1" fieldPosition="0">
        <references count="5">
          <reference field="4294967294" count="1" selected="0">
            <x v="8"/>
          </reference>
          <reference field="0" count="1" selected="0">
            <x v="4"/>
          </reference>
          <reference field="6" count="1" selected="0">
            <x v="71"/>
          </reference>
          <reference field="9" count="1" selected="0">
            <x v="4"/>
          </reference>
          <reference field="12" count="0"/>
        </references>
      </pivotArea>
    </format>
    <format dxfId="1813">
      <pivotArea collapsedLevelsAreSubtotals="1" fieldPosition="0">
        <references count="3">
          <reference field="4294967294" count="1" selected="0">
            <x v="8"/>
          </reference>
          <reference field="0" count="1" selected="0">
            <x v="4"/>
          </reference>
          <reference field="6" count="1">
            <x v="72"/>
          </reference>
        </references>
      </pivotArea>
    </format>
    <format dxfId="1812">
      <pivotArea collapsedLevelsAreSubtotals="1" fieldPosition="0">
        <references count="4">
          <reference field="4294967294" count="1" selected="0">
            <x v="8"/>
          </reference>
          <reference field="0" count="1" selected="0">
            <x v="4"/>
          </reference>
          <reference field="6" count="1" selected="0">
            <x v="72"/>
          </reference>
          <reference field="9" count="1">
            <x v="0"/>
          </reference>
        </references>
      </pivotArea>
    </format>
    <format dxfId="1811">
      <pivotArea collapsedLevelsAreSubtotals="1" fieldPosition="0">
        <references count="5">
          <reference field="4294967294" count="1" selected="0">
            <x v="8"/>
          </reference>
          <reference field="0" count="1" selected="0">
            <x v="4"/>
          </reference>
          <reference field="6" count="1" selected="0">
            <x v="72"/>
          </reference>
          <reference field="9" count="1" selected="0">
            <x v="0"/>
          </reference>
          <reference field="12" count="0"/>
        </references>
      </pivotArea>
    </format>
    <format dxfId="1810">
      <pivotArea collapsedLevelsAreSubtotals="1" fieldPosition="0">
        <references count="4">
          <reference field="4294967294" count="1" selected="0">
            <x v="8"/>
          </reference>
          <reference field="0" count="1" selected="0">
            <x v="4"/>
          </reference>
          <reference field="6" count="1" selected="0">
            <x v="72"/>
          </reference>
          <reference field="9" count="1">
            <x v="1"/>
          </reference>
        </references>
      </pivotArea>
    </format>
    <format dxfId="1809">
      <pivotArea collapsedLevelsAreSubtotals="1" fieldPosition="0">
        <references count="5">
          <reference field="4294967294" count="1" selected="0">
            <x v="8"/>
          </reference>
          <reference field="0" count="1" selected="0">
            <x v="4"/>
          </reference>
          <reference field="6" count="1" selected="0">
            <x v="72"/>
          </reference>
          <reference field="9" count="1" selected="0">
            <x v="1"/>
          </reference>
          <reference field="12" count="0"/>
        </references>
      </pivotArea>
    </format>
    <format dxfId="1808">
      <pivotArea collapsedLevelsAreSubtotals="1" fieldPosition="0">
        <references count="4">
          <reference field="4294967294" count="1" selected="0">
            <x v="8"/>
          </reference>
          <reference field="0" count="1" selected="0">
            <x v="4"/>
          </reference>
          <reference field="6" count="1" selected="0">
            <x v="72"/>
          </reference>
          <reference field="9" count="1">
            <x v="2"/>
          </reference>
        </references>
      </pivotArea>
    </format>
    <format dxfId="1807">
      <pivotArea collapsedLevelsAreSubtotals="1" fieldPosition="0">
        <references count="5">
          <reference field="4294967294" count="1" selected="0">
            <x v="8"/>
          </reference>
          <reference field="0" count="1" selected="0">
            <x v="4"/>
          </reference>
          <reference field="6" count="1" selected="0">
            <x v="72"/>
          </reference>
          <reference field="9" count="1" selected="0">
            <x v="2"/>
          </reference>
          <reference field="12" count="0"/>
        </references>
      </pivotArea>
    </format>
    <format dxfId="1806">
      <pivotArea collapsedLevelsAreSubtotals="1" fieldPosition="0">
        <references count="3">
          <reference field="4294967294" count="1" selected="0">
            <x v="8"/>
          </reference>
          <reference field="0" count="1" selected="0">
            <x v="4"/>
          </reference>
          <reference field="6" count="1">
            <x v="73"/>
          </reference>
        </references>
      </pivotArea>
    </format>
    <format dxfId="1805">
      <pivotArea collapsedLevelsAreSubtotals="1" fieldPosition="0">
        <references count="4">
          <reference field="4294967294" count="1" selected="0">
            <x v="8"/>
          </reference>
          <reference field="0" count="1" selected="0">
            <x v="4"/>
          </reference>
          <reference field="6" count="1" selected="0">
            <x v="73"/>
          </reference>
          <reference field="9" count="1">
            <x v="0"/>
          </reference>
        </references>
      </pivotArea>
    </format>
    <format dxfId="1804">
      <pivotArea collapsedLevelsAreSubtotals="1" fieldPosition="0">
        <references count="5">
          <reference field="4294967294" count="1" selected="0">
            <x v="8"/>
          </reference>
          <reference field="0" count="1" selected="0">
            <x v="4"/>
          </reference>
          <reference field="6" count="1" selected="0">
            <x v="73"/>
          </reference>
          <reference field="9" count="1" selected="0">
            <x v="0"/>
          </reference>
          <reference field="12" count="0"/>
        </references>
      </pivotArea>
    </format>
    <format dxfId="1803">
      <pivotArea collapsedLevelsAreSubtotals="1" fieldPosition="0">
        <references count="4">
          <reference field="4294967294" count="1" selected="0">
            <x v="8"/>
          </reference>
          <reference field="0" count="1" selected="0">
            <x v="4"/>
          </reference>
          <reference field="6" count="1" selected="0">
            <x v="73"/>
          </reference>
          <reference field="9" count="1">
            <x v="1"/>
          </reference>
        </references>
      </pivotArea>
    </format>
    <format dxfId="1802">
      <pivotArea collapsedLevelsAreSubtotals="1" fieldPosition="0">
        <references count="5">
          <reference field="4294967294" count="1" selected="0">
            <x v="8"/>
          </reference>
          <reference field="0" count="1" selected="0">
            <x v="4"/>
          </reference>
          <reference field="6" count="1" selected="0">
            <x v="73"/>
          </reference>
          <reference field="9" count="1" selected="0">
            <x v="1"/>
          </reference>
          <reference field="12" count="0"/>
        </references>
      </pivotArea>
    </format>
    <format dxfId="1801">
      <pivotArea collapsedLevelsAreSubtotals="1" fieldPosition="0">
        <references count="4">
          <reference field="4294967294" count="1" selected="0">
            <x v="8"/>
          </reference>
          <reference field="0" count="1" selected="0">
            <x v="4"/>
          </reference>
          <reference field="6" count="1" selected="0">
            <x v="73"/>
          </reference>
          <reference field="9" count="1">
            <x v="2"/>
          </reference>
        </references>
      </pivotArea>
    </format>
    <format dxfId="1800">
      <pivotArea collapsedLevelsAreSubtotals="1" fieldPosition="0">
        <references count="5">
          <reference field="4294967294" count="1" selected="0">
            <x v="8"/>
          </reference>
          <reference field="0" count="1" selected="0">
            <x v="4"/>
          </reference>
          <reference field="6" count="1" selected="0">
            <x v="73"/>
          </reference>
          <reference field="9" count="1" selected="0">
            <x v="2"/>
          </reference>
          <reference field="12" count="0"/>
        </references>
      </pivotArea>
    </format>
    <format dxfId="1799">
      <pivotArea collapsedLevelsAreSubtotals="1" fieldPosition="0">
        <references count="3">
          <reference field="4294967294" count="1" selected="0">
            <x v="8"/>
          </reference>
          <reference field="0" count="1" selected="0">
            <x v="4"/>
          </reference>
          <reference field="6" count="1">
            <x v="74"/>
          </reference>
        </references>
      </pivotArea>
    </format>
    <format dxfId="1798">
      <pivotArea collapsedLevelsAreSubtotals="1" fieldPosition="0">
        <references count="4">
          <reference field="4294967294" count="1" selected="0">
            <x v="8"/>
          </reference>
          <reference field="0" count="1" selected="0">
            <x v="4"/>
          </reference>
          <reference field="6" count="1" selected="0">
            <x v="74"/>
          </reference>
          <reference field="9" count="1">
            <x v="0"/>
          </reference>
        </references>
      </pivotArea>
    </format>
    <format dxfId="1797">
      <pivotArea collapsedLevelsAreSubtotals="1" fieldPosition="0">
        <references count="5">
          <reference field="4294967294" count="1" selected="0">
            <x v="8"/>
          </reference>
          <reference field="0" count="1" selected="0">
            <x v="4"/>
          </reference>
          <reference field="6" count="1" selected="0">
            <x v="74"/>
          </reference>
          <reference field="9" count="1" selected="0">
            <x v="0"/>
          </reference>
          <reference field="12" count="0"/>
        </references>
      </pivotArea>
    </format>
    <format dxfId="1796">
      <pivotArea collapsedLevelsAreSubtotals="1" fieldPosition="0">
        <references count="4">
          <reference field="4294967294" count="1" selected="0">
            <x v="8"/>
          </reference>
          <reference field="0" count="1" selected="0">
            <x v="4"/>
          </reference>
          <reference field="6" count="1" selected="0">
            <x v="74"/>
          </reference>
          <reference field="9" count="1">
            <x v="1"/>
          </reference>
        </references>
      </pivotArea>
    </format>
    <format dxfId="1795">
      <pivotArea collapsedLevelsAreSubtotals="1" fieldPosition="0">
        <references count="5">
          <reference field="4294967294" count="1" selected="0">
            <x v="8"/>
          </reference>
          <reference field="0" count="1" selected="0">
            <x v="4"/>
          </reference>
          <reference field="6" count="1" selected="0">
            <x v="74"/>
          </reference>
          <reference field="9" count="1" selected="0">
            <x v="1"/>
          </reference>
          <reference field="12" count="0"/>
        </references>
      </pivotArea>
    </format>
    <format dxfId="1794">
      <pivotArea collapsedLevelsAreSubtotals="1" fieldPosition="0">
        <references count="4">
          <reference field="4294967294" count="1" selected="0">
            <x v="8"/>
          </reference>
          <reference field="0" count="1" selected="0">
            <x v="4"/>
          </reference>
          <reference field="6" count="1" selected="0">
            <x v="74"/>
          </reference>
          <reference field="9" count="1">
            <x v="2"/>
          </reference>
        </references>
      </pivotArea>
    </format>
    <format dxfId="1793">
      <pivotArea collapsedLevelsAreSubtotals="1" fieldPosition="0">
        <references count="5">
          <reference field="4294967294" count="1" selected="0">
            <x v="8"/>
          </reference>
          <reference field="0" count="1" selected="0">
            <x v="4"/>
          </reference>
          <reference field="6" count="1" selected="0">
            <x v="74"/>
          </reference>
          <reference field="9" count="1" selected="0">
            <x v="2"/>
          </reference>
          <reference field="12" count="0"/>
        </references>
      </pivotArea>
    </format>
    <format dxfId="1792">
      <pivotArea collapsedLevelsAreSubtotals="1" fieldPosition="0">
        <references count="3">
          <reference field="4294967294" count="1" selected="0">
            <x v="8"/>
          </reference>
          <reference field="0" count="1" selected="0">
            <x v="4"/>
          </reference>
          <reference field="6" count="1">
            <x v="75"/>
          </reference>
        </references>
      </pivotArea>
    </format>
    <format dxfId="1791">
      <pivotArea collapsedLevelsAreSubtotals="1" fieldPosition="0">
        <references count="4">
          <reference field="4294967294" count="1" selected="0">
            <x v="8"/>
          </reference>
          <reference field="0" count="1" selected="0">
            <x v="4"/>
          </reference>
          <reference field="6" count="1" selected="0">
            <x v="75"/>
          </reference>
          <reference field="9" count="1">
            <x v="0"/>
          </reference>
        </references>
      </pivotArea>
    </format>
    <format dxfId="1790">
      <pivotArea collapsedLevelsAreSubtotals="1" fieldPosition="0">
        <references count="5">
          <reference field="4294967294" count="1" selected="0">
            <x v="8"/>
          </reference>
          <reference field="0" count="1" selected="0">
            <x v="4"/>
          </reference>
          <reference field="6" count="1" selected="0">
            <x v="75"/>
          </reference>
          <reference field="9" count="1" selected="0">
            <x v="0"/>
          </reference>
          <reference field="12" count="0"/>
        </references>
      </pivotArea>
    </format>
    <format dxfId="1789">
      <pivotArea collapsedLevelsAreSubtotals="1" fieldPosition="0">
        <references count="4">
          <reference field="4294967294" count="1" selected="0">
            <x v="8"/>
          </reference>
          <reference field="0" count="1" selected="0">
            <x v="4"/>
          </reference>
          <reference field="6" count="1" selected="0">
            <x v="75"/>
          </reference>
          <reference field="9" count="1">
            <x v="1"/>
          </reference>
        </references>
      </pivotArea>
    </format>
    <format dxfId="1788">
      <pivotArea collapsedLevelsAreSubtotals="1" fieldPosition="0">
        <references count="5">
          <reference field="4294967294" count="1" selected="0">
            <x v="8"/>
          </reference>
          <reference field="0" count="1" selected="0">
            <x v="4"/>
          </reference>
          <reference field="6" count="1" selected="0">
            <x v="75"/>
          </reference>
          <reference field="9" count="1" selected="0">
            <x v="1"/>
          </reference>
          <reference field="12" count="0"/>
        </references>
      </pivotArea>
    </format>
    <format dxfId="1787">
      <pivotArea collapsedLevelsAreSubtotals="1" fieldPosition="0">
        <references count="4">
          <reference field="4294967294" count="1" selected="0">
            <x v="8"/>
          </reference>
          <reference field="0" count="1" selected="0">
            <x v="4"/>
          </reference>
          <reference field="6" count="1" selected="0">
            <x v="75"/>
          </reference>
          <reference field="9" count="1">
            <x v="2"/>
          </reference>
        </references>
      </pivotArea>
    </format>
    <format dxfId="1786">
      <pivotArea collapsedLevelsAreSubtotals="1" fieldPosition="0">
        <references count="5">
          <reference field="4294967294" count="1" selected="0">
            <x v="8"/>
          </reference>
          <reference field="0" count="1" selected="0">
            <x v="4"/>
          </reference>
          <reference field="6" count="1" selected="0">
            <x v="75"/>
          </reference>
          <reference field="9" count="1" selected="0">
            <x v="2"/>
          </reference>
          <reference field="12" count="0"/>
        </references>
      </pivotArea>
    </format>
    <format dxfId="1785">
      <pivotArea collapsedLevelsAreSubtotals="1" fieldPosition="0">
        <references count="4">
          <reference field="4294967294" count="1" selected="0">
            <x v="8"/>
          </reference>
          <reference field="0" count="1" selected="0">
            <x v="4"/>
          </reference>
          <reference field="6" count="1" selected="0">
            <x v="75"/>
          </reference>
          <reference field="9" count="1">
            <x v="8"/>
          </reference>
        </references>
      </pivotArea>
    </format>
    <format dxfId="1784">
      <pivotArea collapsedLevelsAreSubtotals="1" fieldPosition="0">
        <references count="5">
          <reference field="4294967294" count="1" selected="0">
            <x v="8"/>
          </reference>
          <reference field="0" count="1" selected="0">
            <x v="4"/>
          </reference>
          <reference field="6" count="1" selected="0">
            <x v="75"/>
          </reference>
          <reference field="9" count="1" selected="0">
            <x v="8"/>
          </reference>
          <reference field="12" count="0"/>
        </references>
      </pivotArea>
    </format>
    <format dxfId="1783">
      <pivotArea collapsedLevelsAreSubtotals="1" fieldPosition="0">
        <references count="4">
          <reference field="4294967294" count="1" selected="0">
            <x v="8"/>
          </reference>
          <reference field="0" count="1" selected="0">
            <x v="4"/>
          </reference>
          <reference field="6" count="1" selected="0">
            <x v="75"/>
          </reference>
          <reference field="9" count="1">
            <x v="20"/>
          </reference>
        </references>
      </pivotArea>
    </format>
    <format dxfId="1782">
      <pivotArea collapsedLevelsAreSubtotals="1" fieldPosition="0">
        <references count="5">
          <reference field="4294967294" count="1" selected="0">
            <x v="8"/>
          </reference>
          <reference field="0" count="1" selected="0">
            <x v="4"/>
          </reference>
          <reference field="6" count="1" selected="0">
            <x v="75"/>
          </reference>
          <reference field="9" count="1" selected="0">
            <x v="20"/>
          </reference>
          <reference field="12" count="0"/>
        </references>
      </pivotArea>
    </format>
    <format dxfId="1781">
      <pivotArea collapsedLevelsAreSubtotals="1" fieldPosition="0">
        <references count="4">
          <reference field="4294967294" count="1" selected="0">
            <x v="8"/>
          </reference>
          <reference field="0" count="1" selected="0">
            <x v="4"/>
          </reference>
          <reference field="6" count="1" selected="0">
            <x v="75"/>
          </reference>
          <reference field="9" count="1">
            <x v="85"/>
          </reference>
        </references>
      </pivotArea>
    </format>
    <format dxfId="1780">
      <pivotArea collapsedLevelsAreSubtotals="1" fieldPosition="0">
        <references count="5">
          <reference field="4294967294" count="1" selected="0">
            <x v="8"/>
          </reference>
          <reference field="0" count="1" selected="0">
            <x v="4"/>
          </reference>
          <reference field="6" count="1" selected="0">
            <x v="75"/>
          </reference>
          <reference field="9" count="1" selected="0">
            <x v="85"/>
          </reference>
          <reference field="12" count="0"/>
        </references>
      </pivotArea>
    </format>
    <format dxfId="1779">
      <pivotArea collapsedLevelsAreSubtotals="1" fieldPosition="0">
        <references count="3">
          <reference field="4294967294" count="1" selected="0">
            <x v="8"/>
          </reference>
          <reference field="0" count="1" selected="0">
            <x v="4"/>
          </reference>
          <reference field="6" count="1">
            <x v="76"/>
          </reference>
        </references>
      </pivotArea>
    </format>
    <format dxfId="1778">
      <pivotArea collapsedLevelsAreSubtotals="1" fieldPosition="0">
        <references count="4">
          <reference field="4294967294" count="1" selected="0">
            <x v="8"/>
          </reference>
          <reference field="0" count="1" selected="0">
            <x v="4"/>
          </reference>
          <reference field="6" count="1" selected="0">
            <x v="76"/>
          </reference>
          <reference field="9" count="1">
            <x v="0"/>
          </reference>
        </references>
      </pivotArea>
    </format>
    <format dxfId="1777">
      <pivotArea collapsedLevelsAreSubtotals="1" fieldPosition="0">
        <references count="5">
          <reference field="4294967294" count="1" selected="0">
            <x v="8"/>
          </reference>
          <reference field="0" count="1" selected="0">
            <x v="4"/>
          </reference>
          <reference field="6" count="1" selected="0">
            <x v="76"/>
          </reference>
          <reference field="9" count="1" selected="0">
            <x v="0"/>
          </reference>
          <reference field="12" count="0"/>
        </references>
      </pivotArea>
    </format>
    <format dxfId="1776">
      <pivotArea collapsedLevelsAreSubtotals="1" fieldPosition="0">
        <references count="4">
          <reference field="4294967294" count="1" selected="0">
            <x v="8"/>
          </reference>
          <reference field="0" count="1" selected="0">
            <x v="4"/>
          </reference>
          <reference field="6" count="1" selected="0">
            <x v="76"/>
          </reference>
          <reference field="9" count="1">
            <x v="1"/>
          </reference>
        </references>
      </pivotArea>
    </format>
    <format dxfId="1775">
      <pivotArea collapsedLevelsAreSubtotals="1" fieldPosition="0">
        <references count="5">
          <reference field="4294967294" count="1" selected="0">
            <x v="8"/>
          </reference>
          <reference field="0" count="1" selected="0">
            <x v="4"/>
          </reference>
          <reference field="6" count="1" selected="0">
            <x v="76"/>
          </reference>
          <reference field="9" count="1" selected="0">
            <x v="1"/>
          </reference>
          <reference field="12" count="0"/>
        </references>
      </pivotArea>
    </format>
    <format dxfId="1774">
      <pivotArea collapsedLevelsAreSubtotals="1" fieldPosition="0">
        <references count="4">
          <reference field="4294967294" count="1" selected="0">
            <x v="8"/>
          </reference>
          <reference field="0" count="1" selected="0">
            <x v="4"/>
          </reference>
          <reference field="6" count="1" selected="0">
            <x v="76"/>
          </reference>
          <reference field="9" count="1">
            <x v="2"/>
          </reference>
        </references>
      </pivotArea>
    </format>
    <format dxfId="1773">
      <pivotArea collapsedLevelsAreSubtotals="1" fieldPosition="0">
        <references count="5">
          <reference field="4294967294" count="1" selected="0">
            <x v="8"/>
          </reference>
          <reference field="0" count="1" selected="0">
            <x v="4"/>
          </reference>
          <reference field="6" count="1" selected="0">
            <x v="76"/>
          </reference>
          <reference field="9" count="1" selected="0">
            <x v="2"/>
          </reference>
          <reference field="12" count="0"/>
        </references>
      </pivotArea>
    </format>
    <format dxfId="1772">
      <pivotArea collapsedLevelsAreSubtotals="1" fieldPosition="0">
        <references count="3">
          <reference field="4294967294" count="1" selected="0">
            <x v="8"/>
          </reference>
          <reference field="0" count="1" selected="0">
            <x v="4"/>
          </reference>
          <reference field="6" count="1">
            <x v="77"/>
          </reference>
        </references>
      </pivotArea>
    </format>
    <format dxfId="1771">
      <pivotArea collapsedLevelsAreSubtotals="1" fieldPosition="0">
        <references count="4">
          <reference field="4294967294" count="1" selected="0">
            <x v="8"/>
          </reference>
          <reference field="0" count="1" selected="0">
            <x v="4"/>
          </reference>
          <reference field="6" count="1" selected="0">
            <x v="77"/>
          </reference>
          <reference field="9" count="1">
            <x v="0"/>
          </reference>
        </references>
      </pivotArea>
    </format>
    <format dxfId="1770">
      <pivotArea collapsedLevelsAreSubtotals="1" fieldPosition="0">
        <references count="5">
          <reference field="4294967294" count="1" selected="0">
            <x v="8"/>
          </reference>
          <reference field="0" count="1" selected="0">
            <x v="4"/>
          </reference>
          <reference field="6" count="1" selected="0">
            <x v="77"/>
          </reference>
          <reference field="9" count="1" selected="0">
            <x v="0"/>
          </reference>
          <reference field="12" count="0"/>
        </references>
      </pivotArea>
    </format>
    <format dxfId="1769">
      <pivotArea collapsedLevelsAreSubtotals="1" fieldPosition="0">
        <references count="4">
          <reference field="4294967294" count="1" selected="0">
            <x v="8"/>
          </reference>
          <reference field="0" count="1" selected="0">
            <x v="4"/>
          </reference>
          <reference field="6" count="1" selected="0">
            <x v="77"/>
          </reference>
          <reference field="9" count="1">
            <x v="1"/>
          </reference>
        </references>
      </pivotArea>
    </format>
    <format dxfId="1768">
      <pivotArea collapsedLevelsAreSubtotals="1" fieldPosition="0">
        <references count="5">
          <reference field="4294967294" count="1" selected="0">
            <x v="8"/>
          </reference>
          <reference field="0" count="1" selected="0">
            <x v="4"/>
          </reference>
          <reference field="6" count="1" selected="0">
            <x v="77"/>
          </reference>
          <reference field="9" count="1" selected="0">
            <x v="1"/>
          </reference>
          <reference field="12" count="0"/>
        </references>
      </pivotArea>
    </format>
    <format dxfId="1767">
      <pivotArea collapsedLevelsAreSubtotals="1" fieldPosition="0">
        <references count="4">
          <reference field="4294967294" count="1" selected="0">
            <x v="8"/>
          </reference>
          <reference field="0" count="1" selected="0">
            <x v="4"/>
          </reference>
          <reference field="6" count="1" selected="0">
            <x v="77"/>
          </reference>
          <reference field="9" count="1">
            <x v="2"/>
          </reference>
        </references>
      </pivotArea>
    </format>
    <format dxfId="1766">
      <pivotArea collapsedLevelsAreSubtotals="1" fieldPosition="0">
        <references count="5">
          <reference field="4294967294" count="1" selected="0">
            <x v="8"/>
          </reference>
          <reference field="0" count="1" selected="0">
            <x v="4"/>
          </reference>
          <reference field="6" count="1" selected="0">
            <x v="77"/>
          </reference>
          <reference field="9" count="1" selected="0">
            <x v="2"/>
          </reference>
          <reference field="12" count="0"/>
        </references>
      </pivotArea>
    </format>
    <format dxfId="1765">
      <pivotArea collapsedLevelsAreSubtotals="1" fieldPosition="0">
        <references count="3">
          <reference field="4294967294" count="1" selected="0">
            <x v="8"/>
          </reference>
          <reference field="0" count="1" selected="0">
            <x v="4"/>
          </reference>
          <reference field="6" count="1">
            <x v="78"/>
          </reference>
        </references>
      </pivotArea>
    </format>
    <format dxfId="1764">
      <pivotArea collapsedLevelsAreSubtotals="1" fieldPosition="0">
        <references count="4">
          <reference field="4294967294" count="1" selected="0">
            <x v="8"/>
          </reference>
          <reference field="0" count="1" selected="0">
            <x v="4"/>
          </reference>
          <reference field="6" count="1" selected="0">
            <x v="78"/>
          </reference>
          <reference field="9" count="1">
            <x v="18"/>
          </reference>
        </references>
      </pivotArea>
    </format>
    <format dxfId="1763">
      <pivotArea collapsedLevelsAreSubtotals="1" fieldPosition="0">
        <references count="5">
          <reference field="4294967294" count="1" selected="0">
            <x v="8"/>
          </reference>
          <reference field="0" count="1" selected="0">
            <x v="4"/>
          </reference>
          <reference field="6" count="1" selected="0">
            <x v="78"/>
          </reference>
          <reference field="9" count="1" selected="0">
            <x v="18"/>
          </reference>
          <reference field="12" count="0"/>
        </references>
      </pivotArea>
    </format>
    <format dxfId="1762">
      <pivotArea collapsedLevelsAreSubtotals="1" fieldPosition="0">
        <references count="4">
          <reference field="4294967294" count="1" selected="0">
            <x v="8"/>
          </reference>
          <reference field="0" count="1" selected="0">
            <x v="4"/>
          </reference>
          <reference field="6" count="1" selected="0">
            <x v="78"/>
          </reference>
          <reference field="9" count="1">
            <x v="19"/>
          </reference>
        </references>
      </pivotArea>
    </format>
    <format dxfId="1761">
      <pivotArea collapsedLevelsAreSubtotals="1" fieldPosition="0">
        <references count="5">
          <reference field="4294967294" count="1" selected="0">
            <x v="8"/>
          </reference>
          <reference field="0" count="1" selected="0">
            <x v="4"/>
          </reference>
          <reference field="6" count="1" selected="0">
            <x v="78"/>
          </reference>
          <reference field="9" count="1" selected="0">
            <x v="19"/>
          </reference>
          <reference field="12" count="0"/>
        </references>
      </pivotArea>
    </format>
    <format dxfId="1760">
      <pivotArea collapsedLevelsAreSubtotals="1" fieldPosition="0">
        <references count="4">
          <reference field="4294967294" count="1" selected="0">
            <x v="8"/>
          </reference>
          <reference field="0" count="1" selected="0">
            <x v="4"/>
          </reference>
          <reference field="6" count="1" selected="0">
            <x v="78"/>
          </reference>
          <reference field="9" count="1">
            <x v="20"/>
          </reference>
        </references>
      </pivotArea>
    </format>
    <format dxfId="1759">
      <pivotArea collapsedLevelsAreSubtotals="1" fieldPosition="0">
        <references count="5">
          <reference field="4294967294" count="1" selected="0">
            <x v="8"/>
          </reference>
          <reference field="0" count="1" selected="0">
            <x v="4"/>
          </reference>
          <reference field="6" count="1" selected="0">
            <x v="78"/>
          </reference>
          <reference field="9" count="1" selected="0">
            <x v="20"/>
          </reference>
          <reference field="12" count="0"/>
        </references>
      </pivotArea>
    </format>
    <format dxfId="1758">
      <pivotArea collapsedLevelsAreSubtotals="1" fieldPosition="0">
        <references count="3">
          <reference field="4294967294" count="1" selected="0">
            <x v="8"/>
          </reference>
          <reference field="0" count="1" selected="0">
            <x v="4"/>
          </reference>
          <reference field="6" count="1">
            <x v="79"/>
          </reference>
        </references>
      </pivotArea>
    </format>
    <format dxfId="1757">
      <pivotArea collapsedLevelsAreSubtotals="1" fieldPosition="0">
        <references count="4">
          <reference field="4294967294" count="1" selected="0">
            <x v="8"/>
          </reference>
          <reference field="0" count="1" selected="0">
            <x v="4"/>
          </reference>
          <reference field="6" count="1" selected="0">
            <x v="79"/>
          </reference>
          <reference field="9" count="1">
            <x v="0"/>
          </reference>
        </references>
      </pivotArea>
    </format>
    <format dxfId="1756">
      <pivotArea collapsedLevelsAreSubtotals="1" fieldPosition="0">
        <references count="5">
          <reference field="4294967294" count="1" selected="0">
            <x v="8"/>
          </reference>
          <reference field="0" count="1" selected="0">
            <x v="4"/>
          </reference>
          <reference field="6" count="1" selected="0">
            <x v="79"/>
          </reference>
          <reference field="9" count="1" selected="0">
            <x v="0"/>
          </reference>
          <reference field="12" count="0"/>
        </references>
      </pivotArea>
    </format>
    <format dxfId="1755">
      <pivotArea collapsedLevelsAreSubtotals="1" fieldPosition="0">
        <references count="4">
          <reference field="4294967294" count="1" selected="0">
            <x v="8"/>
          </reference>
          <reference field="0" count="1" selected="0">
            <x v="4"/>
          </reference>
          <reference field="6" count="1" selected="0">
            <x v="79"/>
          </reference>
          <reference field="9" count="1">
            <x v="1"/>
          </reference>
        </references>
      </pivotArea>
    </format>
    <format dxfId="1754">
      <pivotArea collapsedLevelsAreSubtotals="1" fieldPosition="0">
        <references count="5">
          <reference field="4294967294" count="1" selected="0">
            <x v="8"/>
          </reference>
          <reference field="0" count="1" selected="0">
            <x v="4"/>
          </reference>
          <reference field="6" count="1" selected="0">
            <x v="79"/>
          </reference>
          <reference field="9" count="1" selected="0">
            <x v="1"/>
          </reference>
          <reference field="12" count="0"/>
        </references>
      </pivotArea>
    </format>
    <format dxfId="1753">
      <pivotArea collapsedLevelsAreSubtotals="1" fieldPosition="0">
        <references count="4">
          <reference field="4294967294" count="1" selected="0">
            <x v="8"/>
          </reference>
          <reference field="0" count="1" selected="0">
            <x v="4"/>
          </reference>
          <reference field="6" count="1" selected="0">
            <x v="79"/>
          </reference>
          <reference field="9" count="1">
            <x v="2"/>
          </reference>
        </references>
      </pivotArea>
    </format>
    <format dxfId="1752">
      <pivotArea collapsedLevelsAreSubtotals="1" fieldPosition="0">
        <references count="5">
          <reference field="4294967294" count="1" selected="0">
            <x v="8"/>
          </reference>
          <reference field="0" count="1" selected="0">
            <x v="4"/>
          </reference>
          <reference field="6" count="1" selected="0">
            <x v="79"/>
          </reference>
          <reference field="9" count="1" selected="0">
            <x v="2"/>
          </reference>
          <reference field="12" count="0"/>
        </references>
      </pivotArea>
    </format>
    <format dxfId="1751">
      <pivotArea collapsedLevelsAreSubtotals="1" fieldPosition="0">
        <references count="3">
          <reference field="4294967294" count="1" selected="0">
            <x v="8"/>
          </reference>
          <reference field="0" count="1" selected="0">
            <x v="4"/>
          </reference>
          <reference field="6" count="1">
            <x v="80"/>
          </reference>
        </references>
      </pivotArea>
    </format>
    <format dxfId="1750">
      <pivotArea collapsedLevelsAreSubtotals="1" fieldPosition="0">
        <references count="4">
          <reference field="4294967294" count="1" selected="0">
            <x v="8"/>
          </reference>
          <reference field="0" count="1" selected="0">
            <x v="4"/>
          </reference>
          <reference field="6" count="1" selected="0">
            <x v="80"/>
          </reference>
          <reference field="9" count="1">
            <x v="0"/>
          </reference>
        </references>
      </pivotArea>
    </format>
    <format dxfId="1749">
      <pivotArea collapsedLevelsAreSubtotals="1" fieldPosition="0">
        <references count="5">
          <reference field="4294967294" count="1" selected="0">
            <x v="8"/>
          </reference>
          <reference field="0" count="1" selected="0">
            <x v="4"/>
          </reference>
          <reference field="6" count="1" selected="0">
            <x v="80"/>
          </reference>
          <reference field="9" count="1" selected="0">
            <x v="0"/>
          </reference>
          <reference field="12" count="0"/>
        </references>
      </pivotArea>
    </format>
    <format dxfId="1748">
      <pivotArea collapsedLevelsAreSubtotals="1" fieldPosition="0">
        <references count="3">
          <reference field="4294967294" count="1" selected="0">
            <x v="8"/>
          </reference>
          <reference field="0" count="1" selected="0">
            <x v="4"/>
          </reference>
          <reference field="6" count="1">
            <x v="81"/>
          </reference>
        </references>
      </pivotArea>
    </format>
    <format dxfId="1747">
      <pivotArea collapsedLevelsAreSubtotals="1" fieldPosition="0">
        <references count="4">
          <reference field="4294967294" count="1" selected="0">
            <x v="8"/>
          </reference>
          <reference field="0" count="1" selected="0">
            <x v="4"/>
          </reference>
          <reference field="6" count="1" selected="0">
            <x v="81"/>
          </reference>
          <reference field="9" count="1">
            <x v="0"/>
          </reference>
        </references>
      </pivotArea>
    </format>
    <format dxfId="1746">
      <pivotArea collapsedLevelsAreSubtotals="1" fieldPosition="0">
        <references count="5">
          <reference field="4294967294" count="1" selected="0">
            <x v="8"/>
          </reference>
          <reference field="0" count="1" selected="0">
            <x v="4"/>
          </reference>
          <reference field="6" count="1" selected="0">
            <x v="81"/>
          </reference>
          <reference field="9" count="1" selected="0">
            <x v="0"/>
          </reference>
          <reference field="12" count="0"/>
        </references>
      </pivotArea>
    </format>
    <format dxfId="1745">
      <pivotArea collapsedLevelsAreSubtotals="1" fieldPosition="0">
        <references count="3">
          <reference field="4294967294" count="1" selected="0">
            <x v="8"/>
          </reference>
          <reference field="0" count="1" selected="0">
            <x v="4"/>
          </reference>
          <reference field="6" count="1">
            <x v="82"/>
          </reference>
        </references>
      </pivotArea>
    </format>
    <format dxfId="1744">
      <pivotArea collapsedLevelsAreSubtotals="1" fieldPosition="0">
        <references count="4">
          <reference field="4294967294" count="1" selected="0">
            <x v="8"/>
          </reference>
          <reference field="0" count="1" selected="0">
            <x v="4"/>
          </reference>
          <reference field="6" count="1" selected="0">
            <x v="82"/>
          </reference>
          <reference field="9" count="1">
            <x v="0"/>
          </reference>
        </references>
      </pivotArea>
    </format>
    <format dxfId="1743">
      <pivotArea collapsedLevelsAreSubtotals="1" fieldPosition="0">
        <references count="5">
          <reference field="4294967294" count="1" selected="0">
            <x v="8"/>
          </reference>
          <reference field="0" count="1" selected="0">
            <x v="4"/>
          </reference>
          <reference field="6" count="1" selected="0">
            <x v="82"/>
          </reference>
          <reference field="9" count="1" selected="0">
            <x v="0"/>
          </reference>
          <reference field="12" count="0"/>
        </references>
      </pivotArea>
    </format>
    <format dxfId="1742">
      <pivotArea collapsedLevelsAreSubtotals="1" fieldPosition="0">
        <references count="4">
          <reference field="4294967294" count="1" selected="0">
            <x v="8"/>
          </reference>
          <reference field="0" count="1" selected="0">
            <x v="4"/>
          </reference>
          <reference field="6" count="1" selected="0">
            <x v="82"/>
          </reference>
          <reference field="9" count="1">
            <x v="1"/>
          </reference>
        </references>
      </pivotArea>
    </format>
    <format dxfId="1741">
      <pivotArea collapsedLevelsAreSubtotals="1" fieldPosition="0">
        <references count="5">
          <reference field="4294967294" count="1" selected="0">
            <x v="8"/>
          </reference>
          <reference field="0" count="1" selected="0">
            <x v="4"/>
          </reference>
          <reference field="6" count="1" selected="0">
            <x v="82"/>
          </reference>
          <reference field="9" count="1" selected="0">
            <x v="1"/>
          </reference>
          <reference field="12" count="0"/>
        </references>
      </pivotArea>
    </format>
    <format dxfId="1740">
      <pivotArea collapsedLevelsAreSubtotals="1" fieldPosition="0">
        <references count="4">
          <reference field="4294967294" count="1" selected="0">
            <x v="8"/>
          </reference>
          <reference field="0" count="1" selected="0">
            <x v="4"/>
          </reference>
          <reference field="6" count="1" selected="0">
            <x v="82"/>
          </reference>
          <reference field="9" count="1">
            <x v="2"/>
          </reference>
        </references>
      </pivotArea>
    </format>
    <format dxfId="1739">
      <pivotArea collapsedLevelsAreSubtotals="1" fieldPosition="0">
        <references count="5">
          <reference field="4294967294" count="1" selected="0">
            <x v="8"/>
          </reference>
          <reference field="0" count="1" selected="0">
            <x v="4"/>
          </reference>
          <reference field="6" count="1" selected="0">
            <x v="82"/>
          </reference>
          <reference field="9" count="1" selected="0">
            <x v="2"/>
          </reference>
          <reference field="12" count="0"/>
        </references>
      </pivotArea>
    </format>
    <format dxfId="1738">
      <pivotArea collapsedLevelsAreSubtotals="1" fieldPosition="0">
        <references count="3">
          <reference field="4294967294" count="1" selected="0">
            <x v="8"/>
          </reference>
          <reference field="0" count="1" selected="0">
            <x v="4"/>
          </reference>
          <reference field="6" count="1">
            <x v="83"/>
          </reference>
        </references>
      </pivotArea>
    </format>
    <format dxfId="1737">
      <pivotArea collapsedLevelsAreSubtotals="1" fieldPosition="0">
        <references count="4">
          <reference field="4294967294" count="1" selected="0">
            <x v="8"/>
          </reference>
          <reference field="0" count="1" selected="0">
            <x v="4"/>
          </reference>
          <reference field="6" count="1" selected="0">
            <x v="83"/>
          </reference>
          <reference field="9" count="1">
            <x v="8"/>
          </reference>
        </references>
      </pivotArea>
    </format>
    <format dxfId="1736">
      <pivotArea collapsedLevelsAreSubtotals="1" fieldPosition="0">
        <references count="5">
          <reference field="4294967294" count="1" selected="0">
            <x v="8"/>
          </reference>
          <reference field="0" count="1" selected="0">
            <x v="4"/>
          </reference>
          <reference field="6" count="1" selected="0">
            <x v="83"/>
          </reference>
          <reference field="9" count="1" selected="0">
            <x v="8"/>
          </reference>
          <reference field="12" count="0"/>
        </references>
      </pivotArea>
    </format>
    <format dxfId="1735">
      <pivotArea collapsedLevelsAreSubtotals="1" fieldPosition="0">
        <references count="3">
          <reference field="4294967294" count="1" selected="0">
            <x v="8"/>
          </reference>
          <reference field="0" count="1" selected="0">
            <x v="4"/>
          </reference>
          <reference field="6" count="1">
            <x v="84"/>
          </reference>
        </references>
      </pivotArea>
    </format>
    <format dxfId="1734">
      <pivotArea collapsedLevelsAreSubtotals="1" fieldPosition="0">
        <references count="4">
          <reference field="4294967294" count="1" selected="0">
            <x v="8"/>
          </reference>
          <reference field="0" count="1" selected="0">
            <x v="4"/>
          </reference>
          <reference field="6" count="1" selected="0">
            <x v="84"/>
          </reference>
          <reference field="9" count="1">
            <x v="8"/>
          </reference>
        </references>
      </pivotArea>
    </format>
    <format dxfId="1733">
      <pivotArea collapsedLevelsAreSubtotals="1" fieldPosition="0">
        <references count="5">
          <reference field="4294967294" count="1" selected="0">
            <x v="8"/>
          </reference>
          <reference field="0" count="1" selected="0">
            <x v="4"/>
          </reference>
          <reference field="6" count="1" selected="0">
            <x v="84"/>
          </reference>
          <reference field="9" count="1" selected="0">
            <x v="8"/>
          </reference>
          <reference field="12" count="0"/>
        </references>
      </pivotArea>
    </format>
    <format dxfId="1732">
      <pivotArea collapsedLevelsAreSubtotals="1" fieldPosition="0">
        <references count="3">
          <reference field="4294967294" count="1" selected="0">
            <x v="8"/>
          </reference>
          <reference field="0" count="1" selected="0">
            <x v="4"/>
          </reference>
          <reference field="6" count="1">
            <x v="85"/>
          </reference>
        </references>
      </pivotArea>
    </format>
    <format dxfId="1731">
      <pivotArea collapsedLevelsAreSubtotals="1" fieldPosition="0">
        <references count="4">
          <reference field="4294967294" count="1" selected="0">
            <x v="8"/>
          </reference>
          <reference field="0" count="1" selected="0">
            <x v="4"/>
          </reference>
          <reference field="6" count="1" selected="0">
            <x v="85"/>
          </reference>
          <reference field="9" count="1">
            <x v="0"/>
          </reference>
        </references>
      </pivotArea>
    </format>
    <format dxfId="1730">
      <pivotArea collapsedLevelsAreSubtotals="1" fieldPosition="0">
        <references count="5">
          <reference field="4294967294" count="1" selected="0">
            <x v="8"/>
          </reference>
          <reference field="0" count="1" selected="0">
            <x v="4"/>
          </reference>
          <reference field="6" count="1" selected="0">
            <x v="85"/>
          </reference>
          <reference field="9" count="1" selected="0">
            <x v="0"/>
          </reference>
          <reference field="12" count="0"/>
        </references>
      </pivotArea>
    </format>
    <format dxfId="1729">
      <pivotArea collapsedLevelsAreSubtotals="1" fieldPosition="0">
        <references count="4">
          <reference field="4294967294" count="1" selected="0">
            <x v="8"/>
          </reference>
          <reference field="0" count="1" selected="0">
            <x v="4"/>
          </reference>
          <reference field="6" count="1" selected="0">
            <x v="85"/>
          </reference>
          <reference field="9" count="1">
            <x v="1"/>
          </reference>
        </references>
      </pivotArea>
    </format>
    <format dxfId="1728">
      <pivotArea collapsedLevelsAreSubtotals="1" fieldPosition="0">
        <references count="5">
          <reference field="4294967294" count="1" selected="0">
            <x v="8"/>
          </reference>
          <reference field="0" count="1" selected="0">
            <x v="4"/>
          </reference>
          <reference field="6" count="1" selected="0">
            <x v="85"/>
          </reference>
          <reference field="9" count="1" selected="0">
            <x v="1"/>
          </reference>
          <reference field="12" count="0"/>
        </references>
      </pivotArea>
    </format>
    <format dxfId="1727">
      <pivotArea collapsedLevelsAreSubtotals="1" fieldPosition="0">
        <references count="4">
          <reference field="4294967294" count="1" selected="0">
            <x v="8"/>
          </reference>
          <reference field="0" count="1" selected="0">
            <x v="4"/>
          </reference>
          <reference field="6" count="1" selected="0">
            <x v="85"/>
          </reference>
          <reference field="9" count="1">
            <x v="2"/>
          </reference>
        </references>
      </pivotArea>
    </format>
    <format dxfId="1726">
      <pivotArea collapsedLevelsAreSubtotals="1" fieldPosition="0">
        <references count="5">
          <reference field="4294967294" count="1" selected="0">
            <x v="8"/>
          </reference>
          <reference field="0" count="1" selected="0">
            <x v="4"/>
          </reference>
          <reference field="6" count="1" selected="0">
            <x v="85"/>
          </reference>
          <reference field="9" count="1" selected="0">
            <x v="2"/>
          </reference>
          <reference field="12" count="0"/>
        </references>
      </pivotArea>
    </format>
    <format dxfId="1725">
      <pivotArea collapsedLevelsAreSubtotals="1" fieldPosition="0">
        <references count="3">
          <reference field="4294967294" count="1" selected="0">
            <x v="8"/>
          </reference>
          <reference field="0" count="1" selected="0">
            <x v="4"/>
          </reference>
          <reference field="6" count="1">
            <x v="86"/>
          </reference>
        </references>
      </pivotArea>
    </format>
    <format dxfId="1724">
      <pivotArea collapsedLevelsAreSubtotals="1" fieldPosition="0">
        <references count="4">
          <reference field="4294967294" count="1" selected="0">
            <x v="8"/>
          </reference>
          <reference field="0" count="1" selected="0">
            <x v="4"/>
          </reference>
          <reference field="6" count="1" selected="0">
            <x v="86"/>
          </reference>
          <reference field="9" count="1">
            <x v="0"/>
          </reference>
        </references>
      </pivotArea>
    </format>
    <format dxfId="1723">
      <pivotArea collapsedLevelsAreSubtotals="1" fieldPosition="0">
        <references count="5">
          <reference field="4294967294" count="1" selected="0">
            <x v="8"/>
          </reference>
          <reference field="0" count="1" selected="0">
            <x v="4"/>
          </reference>
          <reference field="6" count="1" selected="0">
            <x v="86"/>
          </reference>
          <reference field="9" count="1" selected="0">
            <x v="0"/>
          </reference>
          <reference field="12" count="0"/>
        </references>
      </pivotArea>
    </format>
    <format dxfId="1722">
      <pivotArea collapsedLevelsAreSubtotals="1" fieldPosition="0">
        <references count="4">
          <reference field="4294967294" count="1" selected="0">
            <x v="8"/>
          </reference>
          <reference field="0" count="1" selected="0">
            <x v="4"/>
          </reference>
          <reference field="6" count="1" selected="0">
            <x v="86"/>
          </reference>
          <reference field="9" count="1">
            <x v="1"/>
          </reference>
        </references>
      </pivotArea>
    </format>
    <format dxfId="1721">
      <pivotArea collapsedLevelsAreSubtotals="1" fieldPosition="0">
        <references count="5">
          <reference field="4294967294" count="1" selected="0">
            <x v="8"/>
          </reference>
          <reference field="0" count="1" selected="0">
            <x v="4"/>
          </reference>
          <reference field="6" count="1" selected="0">
            <x v="86"/>
          </reference>
          <reference field="9" count="1" selected="0">
            <x v="1"/>
          </reference>
          <reference field="12" count="0"/>
        </references>
      </pivotArea>
    </format>
    <format dxfId="1720">
      <pivotArea collapsedLevelsAreSubtotals="1" fieldPosition="0">
        <references count="4">
          <reference field="4294967294" count="1" selected="0">
            <x v="8"/>
          </reference>
          <reference field="0" count="1" selected="0">
            <x v="4"/>
          </reference>
          <reference field="6" count="1" selected="0">
            <x v="86"/>
          </reference>
          <reference field="9" count="1">
            <x v="2"/>
          </reference>
        </references>
      </pivotArea>
    </format>
    <format dxfId="1719">
      <pivotArea collapsedLevelsAreSubtotals="1" fieldPosition="0">
        <references count="5">
          <reference field="4294967294" count="1" selected="0">
            <x v="8"/>
          </reference>
          <reference field="0" count="1" selected="0">
            <x v="4"/>
          </reference>
          <reference field="6" count="1" selected="0">
            <x v="86"/>
          </reference>
          <reference field="9" count="1" selected="0">
            <x v="2"/>
          </reference>
          <reference field="12" count="0"/>
        </references>
      </pivotArea>
    </format>
    <format dxfId="1718">
      <pivotArea collapsedLevelsAreSubtotals="1" fieldPosition="0">
        <references count="3">
          <reference field="4294967294" count="1" selected="0">
            <x v="8"/>
          </reference>
          <reference field="0" count="1" selected="0">
            <x v="4"/>
          </reference>
          <reference field="6" count="1">
            <x v="87"/>
          </reference>
        </references>
      </pivotArea>
    </format>
    <format dxfId="1717">
      <pivotArea collapsedLevelsAreSubtotals="1" fieldPosition="0">
        <references count="4">
          <reference field="4294967294" count="1" selected="0">
            <x v="8"/>
          </reference>
          <reference field="0" count="1" selected="0">
            <x v="4"/>
          </reference>
          <reference field="6" count="1" selected="0">
            <x v="87"/>
          </reference>
          <reference field="9" count="1">
            <x v="0"/>
          </reference>
        </references>
      </pivotArea>
    </format>
    <format dxfId="1716">
      <pivotArea collapsedLevelsAreSubtotals="1" fieldPosition="0">
        <references count="5">
          <reference field="4294967294" count="1" selected="0">
            <x v="8"/>
          </reference>
          <reference field="0" count="1" selected="0">
            <x v="4"/>
          </reference>
          <reference field="6" count="1" selected="0">
            <x v="87"/>
          </reference>
          <reference field="9" count="1" selected="0">
            <x v="0"/>
          </reference>
          <reference field="12" count="0"/>
        </references>
      </pivotArea>
    </format>
    <format dxfId="1715">
      <pivotArea collapsedLevelsAreSubtotals="1" fieldPosition="0">
        <references count="3">
          <reference field="4294967294" count="1" selected="0">
            <x v="8"/>
          </reference>
          <reference field="0" count="1" selected="0">
            <x v="4"/>
          </reference>
          <reference field="6" count="1">
            <x v="88"/>
          </reference>
        </references>
      </pivotArea>
    </format>
    <format dxfId="1714">
      <pivotArea collapsedLevelsAreSubtotals="1" fieldPosition="0">
        <references count="4">
          <reference field="4294967294" count="1" selected="0">
            <x v="8"/>
          </reference>
          <reference field="0" count="1" selected="0">
            <x v="4"/>
          </reference>
          <reference field="6" count="1" selected="0">
            <x v="88"/>
          </reference>
          <reference field="9" count="1">
            <x v="1"/>
          </reference>
        </references>
      </pivotArea>
    </format>
    <format dxfId="1713">
      <pivotArea collapsedLevelsAreSubtotals="1" fieldPosition="0">
        <references count="5">
          <reference field="4294967294" count="1" selected="0">
            <x v="8"/>
          </reference>
          <reference field="0" count="1" selected="0">
            <x v="4"/>
          </reference>
          <reference field="6" count="1" selected="0">
            <x v="88"/>
          </reference>
          <reference field="9" count="1" selected="0">
            <x v="1"/>
          </reference>
          <reference field="12" count="0"/>
        </references>
      </pivotArea>
    </format>
    <format dxfId="1712">
      <pivotArea collapsedLevelsAreSubtotals="1" fieldPosition="0">
        <references count="4">
          <reference field="4294967294" count="1" selected="0">
            <x v="8"/>
          </reference>
          <reference field="0" count="1" selected="0">
            <x v="4"/>
          </reference>
          <reference field="6" count="1" selected="0">
            <x v="88"/>
          </reference>
          <reference field="9" count="1">
            <x v="2"/>
          </reference>
        </references>
      </pivotArea>
    </format>
    <format dxfId="1711">
      <pivotArea collapsedLevelsAreSubtotals="1" fieldPosition="0">
        <references count="5">
          <reference field="4294967294" count="1" selected="0">
            <x v="8"/>
          </reference>
          <reference field="0" count="1" selected="0">
            <x v="4"/>
          </reference>
          <reference field="6" count="1" selected="0">
            <x v="88"/>
          </reference>
          <reference field="9" count="1" selected="0">
            <x v="2"/>
          </reference>
          <reference field="12" count="0"/>
        </references>
      </pivotArea>
    </format>
    <format dxfId="1710">
      <pivotArea collapsedLevelsAreSubtotals="1" fieldPosition="0">
        <references count="4">
          <reference field="4294967294" count="1" selected="0">
            <x v="8"/>
          </reference>
          <reference field="0" count="1" selected="0">
            <x v="4"/>
          </reference>
          <reference field="6" count="1" selected="0">
            <x v="88"/>
          </reference>
          <reference field="9" count="1">
            <x v="3"/>
          </reference>
        </references>
      </pivotArea>
    </format>
    <format dxfId="1709">
      <pivotArea collapsedLevelsAreSubtotals="1" fieldPosition="0">
        <references count="5">
          <reference field="4294967294" count="1" selected="0">
            <x v="8"/>
          </reference>
          <reference field="0" count="1" selected="0">
            <x v="4"/>
          </reference>
          <reference field="6" count="1" selected="0">
            <x v="88"/>
          </reference>
          <reference field="9" count="1" selected="0">
            <x v="3"/>
          </reference>
          <reference field="12" count="0"/>
        </references>
      </pivotArea>
    </format>
    <format dxfId="1708">
      <pivotArea collapsedLevelsAreSubtotals="1" fieldPosition="0">
        <references count="3">
          <reference field="4294967294" count="1" selected="0">
            <x v="8"/>
          </reference>
          <reference field="0" count="1" selected="0">
            <x v="4"/>
          </reference>
          <reference field="6" count="1">
            <x v="89"/>
          </reference>
        </references>
      </pivotArea>
    </format>
    <format dxfId="1707">
      <pivotArea collapsedLevelsAreSubtotals="1" fieldPosition="0">
        <references count="4">
          <reference field="4294967294" count="1" selected="0">
            <x v="8"/>
          </reference>
          <reference field="0" count="1" selected="0">
            <x v="4"/>
          </reference>
          <reference field="6" count="1" selected="0">
            <x v="89"/>
          </reference>
          <reference field="9" count="1">
            <x v="0"/>
          </reference>
        </references>
      </pivotArea>
    </format>
    <format dxfId="1706">
      <pivotArea collapsedLevelsAreSubtotals="1" fieldPosition="0">
        <references count="5">
          <reference field="4294967294" count="1" selected="0">
            <x v="8"/>
          </reference>
          <reference field="0" count="1" selected="0">
            <x v="4"/>
          </reference>
          <reference field="6" count="1" selected="0">
            <x v="89"/>
          </reference>
          <reference field="9" count="1" selected="0">
            <x v="0"/>
          </reference>
          <reference field="12" count="0"/>
        </references>
      </pivotArea>
    </format>
    <format dxfId="1705">
      <pivotArea collapsedLevelsAreSubtotals="1" fieldPosition="0">
        <references count="4">
          <reference field="4294967294" count="1" selected="0">
            <x v="8"/>
          </reference>
          <reference field="0" count="1" selected="0">
            <x v="4"/>
          </reference>
          <reference field="6" count="1" selected="0">
            <x v="89"/>
          </reference>
          <reference field="9" count="1">
            <x v="1"/>
          </reference>
        </references>
      </pivotArea>
    </format>
    <format dxfId="1704">
      <pivotArea collapsedLevelsAreSubtotals="1" fieldPosition="0">
        <references count="5">
          <reference field="4294967294" count="1" selected="0">
            <x v="8"/>
          </reference>
          <reference field="0" count="1" selected="0">
            <x v="4"/>
          </reference>
          <reference field="6" count="1" selected="0">
            <x v="89"/>
          </reference>
          <reference field="9" count="1" selected="0">
            <x v="1"/>
          </reference>
          <reference field="12" count="0"/>
        </references>
      </pivotArea>
    </format>
    <format dxfId="1703">
      <pivotArea collapsedLevelsAreSubtotals="1" fieldPosition="0">
        <references count="4">
          <reference field="4294967294" count="1" selected="0">
            <x v="8"/>
          </reference>
          <reference field="0" count="1" selected="0">
            <x v="4"/>
          </reference>
          <reference field="6" count="1" selected="0">
            <x v="89"/>
          </reference>
          <reference field="9" count="1">
            <x v="2"/>
          </reference>
        </references>
      </pivotArea>
    </format>
    <format dxfId="1702">
      <pivotArea collapsedLevelsAreSubtotals="1" fieldPosition="0">
        <references count="5">
          <reference field="4294967294" count="1" selected="0">
            <x v="8"/>
          </reference>
          <reference field="0" count="1" selected="0">
            <x v="4"/>
          </reference>
          <reference field="6" count="1" selected="0">
            <x v="89"/>
          </reference>
          <reference field="9" count="1" selected="0">
            <x v="2"/>
          </reference>
          <reference field="12" count="0"/>
        </references>
      </pivotArea>
    </format>
    <format dxfId="1701">
      <pivotArea collapsedLevelsAreSubtotals="1" fieldPosition="0">
        <references count="3">
          <reference field="4294967294" count="1" selected="0">
            <x v="8"/>
          </reference>
          <reference field="0" count="1" selected="0">
            <x v="4"/>
          </reference>
          <reference field="6" count="1">
            <x v="90"/>
          </reference>
        </references>
      </pivotArea>
    </format>
    <format dxfId="1700">
      <pivotArea collapsedLevelsAreSubtotals="1" fieldPosition="0">
        <references count="4">
          <reference field="4294967294" count="1" selected="0">
            <x v="8"/>
          </reference>
          <reference field="0" count="1" selected="0">
            <x v="4"/>
          </reference>
          <reference field="6" count="1" selected="0">
            <x v="90"/>
          </reference>
          <reference field="9" count="1">
            <x v="0"/>
          </reference>
        </references>
      </pivotArea>
    </format>
    <format dxfId="1699">
      <pivotArea collapsedLevelsAreSubtotals="1" fieldPosition="0">
        <references count="5">
          <reference field="4294967294" count="1" selected="0">
            <x v="8"/>
          </reference>
          <reference field="0" count="1" selected="0">
            <x v="4"/>
          </reference>
          <reference field="6" count="1" selected="0">
            <x v="90"/>
          </reference>
          <reference field="9" count="1" selected="0">
            <x v="0"/>
          </reference>
          <reference field="12" count="0"/>
        </references>
      </pivotArea>
    </format>
    <format dxfId="1698">
      <pivotArea collapsedLevelsAreSubtotals="1" fieldPosition="0">
        <references count="4">
          <reference field="4294967294" count="1" selected="0">
            <x v="8"/>
          </reference>
          <reference field="0" count="1" selected="0">
            <x v="4"/>
          </reference>
          <reference field="6" count="1" selected="0">
            <x v="90"/>
          </reference>
          <reference field="9" count="1">
            <x v="1"/>
          </reference>
        </references>
      </pivotArea>
    </format>
    <format dxfId="1697">
      <pivotArea collapsedLevelsAreSubtotals="1" fieldPosition="0">
        <references count="5">
          <reference field="4294967294" count="1" selected="0">
            <x v="8"/>
          </reference>
          <reference field="0" count="1" selected="0">
            <x v="4"/>
          </reference>
          <reference field="6" count="1" selected="0">
            <x v="90"/>
          </reference>
          <reference field="9" count="1" selected="0">
            <x v="1"/>
          </reference>
          <reference field="12" count="0"/>
        </references>
      </pivotArea>
    </format>
    <format dxfId="1696">
      <pivotArea collapsedLevelsAreSubtotals="1" fieldPosition="0">
        <references count="4">
          <reference field="4294967294" count="1" selected="0">
            <x v="8"/>
          </reference>
          <reference field="0" count="1" selected="0">
            <x v="4"/>
          </reference>
          <reference field="6" count="1" selected="0">
            <x v="90"/>
          </reference>
          <reference field="9" count="1">
            <x v="2"/>
          </reference>
        </references>
      </pivotArea>
    </format>
    <format dxfId="1695">
      <pivotArea collapsedLevelsAreSubtotals="1" fieldPosition="0">
        <references count="5">
          <reference field="4294967294" count="1" selected="0">
            <x v="8"/>
          </reference>
          <reference field="0" count="1" selected="0">
            <x v="4"/>
          </reference>
          <reference field="6" count="1" selected="0">
            <x v="90"/>
          </reference>
          <reference field="9" count="1" selected="0">
            <x v="2"/>
          </reference>
          <reference field="12" count="0"/>
        </references>
      </pivotArea>
    </format>
    <format dxfId="1694">
      <pivotArea collapsedLevelsAreSubtotals="1" fieldPosition="0">
        <references count="3">
          <reference field="4294967294" count="1" selected="0">
            <x v="8"/>
          </reference>
          <reference field="0" count="1" selected="0">
            <x v="4"/>
          </reference>
          <reference field="6" count="1">
            <x v="91"/>
          </reference>
        </references>
      </pivotArea>
    </format>
    <format dxfId="1693">
      <pivotArea collapsedLevelsAreSubtotals="1" fieldPosition="0">
        <references count="4">
          <reference field="4294967294" count="1" selected="0">
            <x v="8"/>
          </reference>
          <reference field="0" count="1" selected="0">
            <x v="4"/>
          </reference>
          <reference field="6" count="1" selected="0">
            <x v="91"/>
          </reference>
          <reference field="9" count="1">
            <x v="0"/>
          </reference>
        </references>
      </pivotArea>
    </format>
    <format dxfId="1692">
      <pivotArea collapsedLevelsAreSubtotals="1" fieldPosition="0">
        <references count="5">
          <reference field="4294967294" count="1" selected="0">
            <x v="8"/>
          </reference>
          <reference field="0" count="1" selected="0">
            <x v="4"/>
          </reference>
          <reference field="6" count="1" selected="0">
            <x v="91"/>
          </reference>
          <reference field="9" count="1" selected="0">
            <x v="0"/>
          </reference>
          <reference field="12" count="0"/>
        </references>
      </pivotArea>
    </format>
    <format dxfId="1691">
      <pivotArea collapsedLevelsAreSubtotals="1" fieldPosition="0">
        <references count="4">
          <reference field="4294967294" count="1" selected="0">
            <x v="8"/>
          </reference>
          <reference field="0" count="1" selected="0">
            <x v="4"/>
          </reference>
          <reference field="6" count="1" selected="0">
            <x v="91"/>
          </reference>
          <reference field="9" count="1">
            <x v="1"/>
          </reference>
        </references>
      </pivotArea>
    </format>
    <format dxfId="1690">
      <pivotArea collapsedLevelsAreSubtotals="1" fieldPosition="0">
        <references count="5">
          <reference field="4294967294" count="1" selected="0">
            <x v="8"/>
          </reference>
          <reference field="0" count="1" selected="0">
            <x v="4"/>
          </reference>
          <reference field="6" count="1" selected="0">
            <x v="91"/>
          </reference>
          <reference field="9" count="1" selected="0">
            <x v="1"/>
          </reference>
          <reference field="12" count="0"/>
        </references>
      </pivotArea>
    </format>
    <format dxfId="1689">
      <pivotArea collapsedLevelsAreSubtotals="1" fieldPosition="0">
        <references count="4">
          <reference field="4294967294" count="1" selected="0">
            <x v="8"/>
          </reference>
          <reference field="0" count="1" selected="0">
            <x v="4"/>
          </reference>
          <reference field="6" count="1" selected="0">
            <x v="91"/>
          </reference>
          <reference field="9" count="1">
            <x v="2"/>
          </reference>
        </references>
      </pivotArea>
    </format>
    <format dxfId="1688">
      <pivotArea collapsedLevelsAreSubtotals="1" fieldPosition="0">
        <references count="5">
          <reference field="4294967294" count="1" selected="0">
            <x v="8"/>
          </reference>
          <reference field="0" count="1" selected="0">
            <x v="4"/>
          </reference>
          <reference field="6" count="1" selected="0">
            <x v="91"/>
          </reference>
          <reference field="9" count="1" selected="0">
            <x v="2"/>
          </reference>
          <reference field="12" count="0"/>
        </references>
      </pivotArea>
    </format>
    <format dxfId="1687">
      <pivotArea collapsedLevelsAreSubtotals="1" fieldPosition="0">
        <references count="4">
          <reference field="4294967294" count="1" selected="0">
            <x v="8"/>
          </reference>
          <reference field="0" count="1" selected="0">
            <x v="4"/>
          </reference>
          <reference field="6" count="1" selected="0">
            <x v="91"/>
          </reference>
          <reference field="9" count="1">
            <x v="102"/>
          </reference>
        </references>
      </pivotArea>
    </format>
    <format dxfId="1686">
      <pivotArea collapsedLevelsAreSubtotals="1" fieldPosition="0">
        <references count="5">
          <reference field="4294967294" count="1" selected="0">
            <x v="8"/>
          </reference>
          <reference field="0" count="1" selected="0">
            <x v="4"/>
          </reference>
          <reference field="6" count="1" selected="0">
            <x v="91"/>
          </reference>
          <reference field="9" count="1" selected="0">
            <x v="102"/>
          </reference>
          <reference field="12" count="0"/>
        </references>
      </pivotArea>
    </format>
    <format dxfId="1685">
      <pivotArea collapsedLevelsAreSubtotals="1" fieldPosition="0">
        <references count="3">
          <reference field="4294967294" count="1" selected="0">
            <x v="8"/>
          </reference>
          <reference field="0" count="1" selected="0">
            <x v="4"/>
          </reference>
          <reference field="6" count="1">
            <x v="94"/>
          </reference>
        </references>
      </pivotArea>
    </format>
    <format dxfId="1684">
      <pivotArea collapsedLevelsAreSubtotals="1" fieldPosition="0">
        <references count="4">
          <reference field="4294967294" count="1" selected="0">
            <x v="8"/>
          </reference>
          <reference field="0" count="1" selected="0">
            <x v="4"/>
          </reference>
          <reference field="6" count="1" selected="0">
            <x v="94"/>
          </reference>
          <reference field="9" count="1">
            <x v="0"/>
          </reference>
        </references>
      </pivotArea>
    </format>
    <format dxfId="1683">
      <pivotArea collapsedLevelsAreSubtotals="1" fieldPosition="0">
        <references count="5">
          <reference field="4294967294" count="1" selected="0">
            <x v="8"/>
          </reference>
          <reference field="0" count="1" selected="0">
            <x v="4"/>
          </reference>
          <reference field="6" count="1" selected="0">
            <x v="94"/>
          </reference>
          <reference field="9" count="1" selected="0">
            <x v="0"/>
          </reference>
          <reference field="12" count="0"/>
        </references>
      </pivotArea>
    </format>
    <format dxfId="1682">
      <pivotArea collapsedLevelsAreSubtotals="1" fieldPosition="0">
        <references count="4">
          <reference field="4294967294" count="1" selected="0">
            <x v="8"/>
          </reference>
          <reference field="0" count="1" selected="0">
            <x v="4"/>
          </reference>
          <reference field="6" count="1" selected="0">
            <x v="94"/>
          </reference>
          <reference field="9" count="1">
            <x v="1"/>
          </reference>
        </references>
      </pivotArea>
    </format>
    <format dxfId="1681">
      <pivotArea collapsedLevelsAreSubtotals="1" fieldPosition="0">
        <references count="5">
          <reference field="4294967294" count="1" selected="0">
            <x v="8"/>
          </reference>
          <reference field="0" count="1" selected="0">
            <x v="4"/>
          </reference>
          <reference field="6" count="1" selected="0">
            <x v="94"/>
          </reference>
          <reference field="9" count="1" selected="0">
            <x v="1"/>
          </reference>
          <reference field="12" count="0"/>
        </references>
      </pivotArea>
    </format>
    <format dxfId="1680">
      <pivotArea collapsedLevelsAreSubtotals="1" fieldPosition="0">
        <references count="3">
          <reference field="4294967294" count="1" selected="0">
            <x v="8"/>
          </reference>
          <reference field="0" count="1" selected="0">
            <x v="4"/>
          </reference>
          <reference field="6" count="1">
            <x v="95"/>
          </reference>
        </references>
      </pivotArea>
    </format>
    <format dxfId="1679">
      <pivotArea collapsedLevelsAreSubtotals="1" fieldPosition="0">
        <references count="4">
          <reference field="4294967294" count="1" selected="0">
            <x v="8"/>
          </reference>
          <reference field="0" count="1" selected="0">
            <x v="4"/>
          </reference>
          <reference field="6" count="1" selected="0">
            <x v="95"/>
          </reference>
          <reference field="9" count="1">
            <x v="2"/>
          </reference>
        </references>
      </pivotArea>
    </format>
    <format dxfId="1678">
      <pivotArea collapsedLevelsAreSubtotals="1" fieldPosition="0">
        <references count="5">
          <reference field="4294967294" count="1" selected="0">
            <x v="8"/>
          </reference>
          <reference field="0" count="1" selected="0">
            <x v="4"/>
          </reference>
          <reference field="6" count="1" selected="0">
            <x v="95"/>
          </reference>
          <reference field="9" count="1" selected="0">
            <x v="2"/>
          </reference>
          <reference field="12" count="0"/>
        </references>
      </pivotArea>
    </format>
    <format dxfId="1677">
      <pivotArea collapsedLevelsAreSubtotals="1" fieldPosition="0">
        <references count="3">
          <reference field="4294967294" count="1" selected="0">
            <x v="8"/>
          </reference>
          <reference field="0" count="1" selected="0">
            <x v="4"/>
          </reference>
          <reference field="6" count="1">
            <x v="110"/>
          </reference>
        </references>
      </pivotArea>
    </format>
    <format dxfId="1676">
      <pivotArea collapsedLevelsAreSubtotals="1" fieldPosition="0">
        <references count="4">
          <reference field="4294967294" count="1" selected="0">
            <x v="8"/>
          </reference>
          <reference field="0" count="1" selected="0">
            <x v="4"/>
          </reference>
          <reference field="6" count="1" selected="0">
            <x v="110"/>
          </reference>
          <reference field="9" count="1">
            <x v="8"/>
          </reference>
        </references>
      </pivotArea>
    </format>
    <format dxfId="1675">
      <pivotArea collapsedLevelsAreSubtotals="1" fieldPosition="0">
        <references count="5">
          <reference field="4294967294" count="1" selected="0">
            <x v="8"/>
          </reference>
          <reference field="0" count="1" selected="0">
            <x v="4"/>
          </reference>
          <reference field="6" count="1" selected="0">
            <x v="110"/>
          </reference>
          <reference field="9" count="1" selected="0">
            <x v="8"/>
          </reference>
          <reference field="12" count="0"/>
        </references>
      </pivotArea>
    </format>
    <format dxfId="1674">
      <pivotArea collapsedLevelsAreSubtotals="1" fieldPosition="0">
        <references count="3">
          <reference field="4294967294" count="1" selected="0">
            <x v="8"/>
          </reference>
          <reference field="0" count="1" selected="0">
            <x v="4"/>
          </reference>
          <reference field="6" count="1">
            <x v="112"/>
          </reference>
        </references>
      </pivotArea>
    </format>
    <format dxfId="1673">
      <pivotArea collapsedLevelsAreSubtotals="1" fieldPosition="0">
        <references count="4">
          <reference field="4294967294" count="1" selected="0">
            <x v="8"/>
          </reference>
          <reference field="0" count="1" selected="0">
            <x v="4"/>
          </reference>
          <reference field="6" count="1" selected="0">
            <x v="112"/>
          </reference>
          <reference field="9" count="1">
            <x v="8"/>
          </reference>
        </references>
      </pivotArea>
    </format>
    <format dxfId="1672">
      <pivotArea collapsedLevelsAreSubtotals="1" fieldPosition="0">
        <references count="5">
          <reference field="4294967294" count="1" selected="0">
            <x v="8"/>
          </reference>
          <reference field="0" count="1" selected="0">
            <x v="4"/>
          </reference>
          <reference field="6" count="1" selected="0">
            <x v="112"/>
          </reference>
          <reference field="9" count="1" selected="0">
            <x v="8"/>
          </reference>
          <reference field="12" count="0"/>
        </references>
      </pivotArea>
    </format>
    <format dxfId="1671">
      <pivotArea collapsedLevelsAreSubtotals="1" fieldPosition="0">
        <references count="4">
          <reference field="4294967294" count="1" selected="0">
            <x v="8"/>
          </reference>
          <reference field="0" count="1" selected="0">
            <x v="4"/>
          </reference>
          <reference field="6" count="1" selected="0">
            <x v="112"/>
          </reference>
          <reference field="9" count="1">
            <x v="85"/>
          </reference>
        </references>
      </pivotArea>
    </format>
    <format dxfId="1670">
      <pivotArea collapsedLevelsAreSubtotals="1" fieldPosition="0">
        <references count="5">
          <reference field="4294967294" count="1" selected="0">
            <x v="8"/>
          </reference>
          <reference field="0" count="1" selected="0">
            <x v="4"/>
          </reference>
          <reference field="6" count="1" selected="0">
            <x v="112"/>
          </reference>
          <reference field="9" count="1" selected="0">
            <x v="85"/>
          </reference>
          <reference field="12" count="0"/>
        </references>
      </pivotArea>
    </format>
    <format dxfId="1669">
      <pivotArea collapsedLevelsAreSubtotals="1" fieldPosition="0">
        <references count="3">
          <reference field="4294967294" count="1" selected="0">
            <x v="8"/>
          </reference>
          <reference field="0" count="1" selected="0">
            <x v="4"/>
          </reference>
          <reference field="6" count="1">
            <x v="148"/>
          </reference>
        </references>
      </pivotArea>
    </format>
    <format dxfId="1668">
      <pivotArea collapsedLevelsAreSubtotals="1" fieldPosition="0">
        <references count="4">
          <reference field="4294967294" count="1" selected="0">
            <x v="8"/>
          </reference>
          <reference field="0" count="1" selected="0">
            <x v="4"/>
          </reference>
          <reference field="6" count="1" selected="0">
            <x v="148"/>
          </reference>
          <reference field="9" count="1">
            <x v="102"/>
          </reference>
        </references>
      </pivotArea>
    </format>
    <format dxfId="1667">
      <pivotArea collapsedLevelsAreSubtotals="1" fieldPosition="0">
        <references count="5">
          <reference field="4294967294" count="1" selected="0">
            <x v="8"/>
          </reference>
          <reference field="0" count="1" selected="0">
            <x v="4"/>
          </reference>
          <reference field="6" count="1" selected="0">
            <x v="148"/>
          </reference>
          <reference field="9" count="1" selected="0">
            <x v="102"/>
          </reference>
          <reference field="12" count="0"/>
        </references>
      </pivotArea>
    </format>
    <format dxfId="1666">
      <pivotArea collapsedLevelsAreSubtotals="1" fieldPosition="0">
        <references count="3">
          <reference field="4294967294" count="1" selected="0">
            <x v="8"/>
          </reference>
          <reference field="0" count="1" selected="0">
            <x v="4"/>
          </reference>
          <reference field="6" count="1">
            <x v="153"/>
          </reference>
        </references>
      </pivotArea>
    </format>
    <format dxfId="1665">
      <pivotArea collapsedLevelsAreSubtotals="1" fieldPosition="0">
        <references count="4">
          <reference field="4294967294" count="1" selected="0">
            <x v="8"/>
          </reference>
          <reference field="0" count="1" selected="0">
            <x v="4"/>
          </reference>
          <reference field="6" count="1" selected="0">
            <x v="153"/>
          </reference>
          <reference field="9" count="1">
            <x v="20"/>
          </reference>
        </references>
      </pivotArea>
    </format>
    <format dxfId="1664">
      <pivotArea collapsedLevelsAreSubtotals="1" fieldPosition="0">
        <references count="5">
          <reference field="4294967294" count="1" selected="0">
            <x v="8"/>
          </reference>
          <reference field="0" count="1" selected="0">
            <x v="4"/>
          </reference>
          <reference field="6" count="1" selected="0">
            <x v="153"/>
          </reference>
          <reference field="9" count="1" selected="0">
            <x v="20"/>
          </reference>
          <reference field="12" count="0"/>
        </references>
      </pivotArea>
    </format>
    <format dxfId="1663">
      <pivotArea collapsedLevelsAreSubtotals="1" fieldPosition="0">
        <references count="3">
          <reference field="4294967294" count="1" selected="0">
            <x v="8"/>
          </reference>
          <reference field="0" count="1" selected="0">
            <x v="4"/>
          </reference>
          <reference field="6" count="1">
            <x v="154"/>
          </reference>
        </references>
      </pivotArea>
    </format>
    <format dxfId="1662">
      <pivotArea collapsedLevelsAreSubtotals="1" fieldPosition="0">
        <references count="4">
          <reference field="4294967294" count="1" selected="0">
            <x v="8"/>
          </reference>
          <reference field="0" count="1" selected="0">
            <x v="4"/>
          </reference>
          <reference field="6" count="1" selected="0">
            <x v="154"/>
          </reference>
          <reference field="9" count="1">
            <x v="2"/>
          </reference>
        </references>
      </pivotArea>
    </format>
    <format dxfId="1661">
      <pivotArea collapsedLevelsAreSubtotals="1" fieldPosition="0">
        <references count="5">
          <reference field="4294967294" count="1" selected="0">
            <x v="8"/>
          </reference>
          <reference field="0" count="1" selected="0">
            <x v="4"/>
          </reference>
          <reference field="6" count="1" selected="0">
            <x v="154"/>
          </reference>
          <reference field="9" count="1" selected="0">
            <x v="2"/>
          </reference>
          <reference field="12" count="0"/>
        </references>
      </pivotArea>
    </format>
    <format dxfId="1660">
      <pivotArea collapsedLevelsAreSubtotals="1" fieldPosition="0">
        <references count="3">
          <reference field="4294967294" count="1" selected="0">
            <x v="8"/>
          </reference>
          <reference field="0" count="1" selected="0">
            <x v="4"/>
          </reference>
          <reference field="6" count="1">
            <x v="155"/>
          </reference>
        </references>
      </pivotArea>
    </format>
    <format dxfId="1659">
      <pivotArea collapsedLevelsAreSubtotals="1" fieldPosition="0">
        <references count="4">
          <reference field="4294967294" count="1" selected="0">
            <x v="8"/>
          </reference>
          <reference field="0" count="1" selected="0">
            <x v="4"/>
          </reference>
          <reference field="6" count="1" selected="0">
            <x v="155"/>
          </reference>
          <reference field="9" count="1">
            <x v="20"/>
          </reference>
        </references>
      </pivotArea>
    </format>
    <format dxfId="1658">
      <pivotArea collapsedLevelsAreSubtotals="1" fieldPosition="0">
        <references count="5">
          <reference field="4294967294" count="1" selected="0">
            <x v="8"/>
          </reference>
          <reference field="0" count="1" selected="0">
            <x v="4"/>
          </reference>
          <reference field="6" count="1" selected="0">
            <x v="155"/>
          </reference>
          <reference field="9" count="1" selected="0">
            <x v="20"/>
          </reference>
          <reference field="12" count="0"/>
        </references>
      </pivotArea>
    </format>
    <format dxfId="1657">
      <pivotArea collapsedLevelsAreSubtotals="1" fieldPosition="0">
        <references count="3">
          <reference field="4294967294" count="1" selected="0">
            <x v="8"/>
          </reference>
          <reference field="0" count="1" selected="0">
            <x v="4"/>
          </reference>
          <reference field="6" count="1">
            <x v="157"/>
          </reference>
        </references>
      </pivotArea>
    </format>
    <format dxfId="1656">
      <pivotArea collapsedLevelsAreSubtotals="1" fieldPosition="0">
        <references count="4">
          <reference field="4294967294" count="1" selected="0">
            <x v="8"/>
          </reference>
          <reference field="0" count="1" selected="0">
            <x v="4"/>
          </reference>
          <reference field="6" count="1" selected="0">
            <x v="157"/>
          </reference>
          <reference field="9" count="1">
            <x v="8"/>
          </reference>
        </references>
      </pivotArea>
    </format>
    <format dxfId="1655">
      <pivotArea collapsedLevelsAreSubtotals="1" fieldPosition="0">
        <references count="5">
          <reference field="4294967294" count="1" selected="0">
            <x v="8"/>
          </reference>
          <reference field="0" count="1" selected="0">
            <x v="4"/>
          </reference>
          <reference field="6" count="1" selected="0">
            <x v="157"/>
          </reference>
          <reference field="9" count="1" selected="0">
            <x v="8"/>
          </reference>
          <reference field="12" count="0"/>
        </references>
      </pivotArea>
    </format>
    <format dxfId="1654">
      <pivotArea collapsedLevelsAreSubtotals="1" fieldPosition="0">
        <references count="3">
          <reference field="4294967294" count="1" selected="0">
            <x v="8"/>
          </reference>
          <reference field="0" count="1" selected="0">
            <x v="4"/>
          </reference>
          <reference field="6" count="1">
            <x v="158"/>
          </reference>
        </references>
      </pivotArea>
    </format>
    <format dxfId="1653">
      <pivotArea collapsedLevelsAreSubtotals="1" fieldPosition="0">
        <references count="4">
          <reference field="4294967294" count="1" selected="0">
            <x v="8"/>
          </reference>
          <reference field="0" count="1" selected="0">
            <x v="4"/>
          </reference>
          <reference field="6" count="1" selected="0">
            <x v="158"/>
          </reference>
          <reference field="9" count="1">
            <x v="20"/>
          </reference>
        </references>
      </pivotArea>
    </format>
    <format dxfId="1652">
      <pivotArea collapsedLevelsAreSubtotals="1" fieldPosition="0">
        <references count="5">
          <reference field="4294967294" count="1" selected="0">
            <x v="8"/>
          </reference>
          <reference field="0" count="1" selected="0">
            <x v="4"/>
          </reference>
          <reference field="6" count="1" selected="0">
            <x v="158"/>
          </reference>
          <reference field="9" count="1" selected="0">
            <x v="20"/>
          </reference>
          <reference field="12" count="0"/>
        </references>
      </pivotArea>
    </format>
    <format dxfId="1651">
      <pivotArea collapsedLevelsAreSubtotals="1" fieldPosition="0">
        <references count="3">
          <reference field="4294967294" count="1" selected="0">
            <x v="8"/>
          </reference>
          <reference field="0" count="1" selected="0">
            <x v="4"/>
          </reference>
          <reference field="6" count="1">
            <x v="163"/>
          </reference>
        </references>
      </pivotArea>
    </format>
    <format dxfId="1650">
      <pivotArea collapsedLevelsAreSubtotals="1" fieldPosition="0">
        <references count="4">
          <reference field="4294967294" count="1" selected="0">
            <x v="8"/>
          </reference>
          <reference field="0" count="1" selected="0">
            <x v="4"/>
          </reference>
          <reference field="6" count="1" selected="0">
            <x v="163"/>
          </reference>
          <reference field="9" count="1">
            <x v="2"/>
          </reference>
        </references>
      </pivotArea>
    </format>
    <format dxfId="1649">
      <pivotArea collapsedLevelsAreSubtotals="1" fieldPosition="0">
        <references count="5">
          <reference field="4294967294" count="1" selected="0">
            <x v="8"/>
          </reference>
          <reference field="0" count="1" selected="0">
            <x v="4"/>
          </reference>
          <reference field="6" count="1" selected="0">
            <x v="163"/>
          </reference>
          <reference field="9" count="1" selected="0">
            <x v="2"/>
          </reference>
          <reference field="12" count="0"/>
        </references>
      </pivotArea>
    </format>
    <format dxfId="1648">
      <pivotArea collapsedLevelsAreSubtotals="1" fieldPosition="0">
        <references count="3">
          <reference field="4294967294" count="1" selected="0">
            <x v="8"/>
          </reference>
          <reference field="0" count="1" selected="0">
            <x v="4"/>
          </reference>
          <reference field="6" count="1">
            <x v="174"/>
          </reference>
        </references>
      </pivotArea>
    </format>
    <format dxfId="1647">
      <pivotArea collapsedLevelsAreSubtotals="1" fieldPosition="0">
        <references count="4">
          <reference field="4294967294" count="1" selected="0">
            <x v="8"/>
          </reference>
          <reference field="0" count="1" selected="0">
            <x v="4"/>
          </reference>
          <reference field="6" count="1" selected="0">
            <x v="174"/>
          </reference>
          <reference field="9" count="1">
            <x v="20"/>
          </reference>
        </references>
      </pivotArea>
    </format>
    <format dxfId="1646">
      <pivotArea collapsedLevelsAreSubtotals="1" fieldPosition="0">
        <references count="5">
          <reference field="4294967294" count="1" selected="0">
            <x v="8"/>
          </reference>
          <reference field="0" count="1" selected="0">
            <x v="4"/>
          </reference>
          <reference field="6" count="1" selected="0">
            <x v="174"/>
          </reference>
          <reference field="9" count="1" selected="0">
            <x v="20"/>
          </reference>
          <reference field="12" count="0"/>
        </references>
      </pivotArea>
    </format>
    <format dxfId="1645">
      <pivotArea collapsedLevelsAreSubtotals="1" fieldPosition="0">
        <references count="2">
          <reference field="4294967294" count="1" selected="0">
            <x v="8"/>
          </reference>
          <reference field="0" count="1">
            <x v="5"/>
          </reference>
        </references>
      </pivotArea>
    </format>
    <format dxfId="1644">
      <pivotArea collapsedLevelsAreSubtotals="1" fieldPosition="0">
        <references count="3">
          <reference field="4294967294" count="1" selected="0">
            <x v="8"/>
          </reference>
          <reference field="0" count="1" selected="0">
            <x v="5"/>
          </reference>
          <reference field="6" count="1">
            <x v="17"/>
          </reference>
        </references>
      </pivotArea>
    </format>
    <format dxfId="1643">
      <pivotArea collapsedLevelsAreSubtotals="1" fieldPosition="0">
        <references count="4">
          <reference field="4294967294" count="1" selected="0">
            <x v="8"/>
          </reference>
          <reference field="0" count="1" selected="0">
            <x v="5"/>
          </reference>
          <reference field="6" count="1" selected="0">
            <x v="17"/>
          </reference>
          <reference field="9" count="1">
            <x v="163"/>
          </reference>
        </references>
      </pivotArea>
    </format>
    <format dxfId="1642">
      <pivotArea collapsedLevelsAreSubtotals="1" fieldPosition="0">
        <references count="5">
          <reference field="4294967294" count="1" selected="0">
            <x v="8"/>
          </reference>
          <reference field="0" count="1" selected="0">
            <x v="5"/>
          </reference>
          <reference field="6" count="1" selected="0">
            <x v="17"/>
          </reference>
          <reference field="9" count="1" selected="0">
            <x v="163"/>
          </reference>
          <reference field="12" count="0"/>
        </references>
      </pivotArea>
    </format>
    <format dxfId="1641">
      <pivotArea collapsedLevelsAreSubtotals="1" fieldPosition="0">
        <references count="3">
          <reference field="4294967294" count="1" selected="0">
            <x v="8"/>
          </reference>
          <reference field="0" count="1" selected="0">
            <x v="5"/>
          </reference>
          <reference field="6" count="1">
            <x v="18"/>
          </reference>
        </references>
      </pivotArea>
    </format>
    <format dxfId="1640">
      <pivotArea collapsedLevelsAreSubtotals="1" fieldPosition="0">
        <references count="4">
          <reference field="4294967294" count="1" selected="0">
            <x v="8"/>
          </reference>
          <reference field="0" count="1" selected="0">
            <x v="5"/>
          </reference>
          <reference field="6" count="1" selected="0">
            <x v="18"/>
          </reference>
          <reference field="9" count="1">
            <x v="9"/>
          </reference>
        </references>
      </pivotArea>
    </format>
    <format dxfId="1639">
      <pivotArea collapsedLevelsAreSubtotals="1" fieldPosition="0">
        <references count="5">
          <reference field="4294967294" count="1" selected="0">
            <x v="8"/>
          </reference>
          <reference field="0" count="1" selected="0">
            <x v="5"/>
          </reference>
          <reference field="6" count="1" selected="0">
            <x v="18"/>
          </reference>
          <reference field="9" count="1" selected="0">
            <x v="9"/>
          </reference>
          <reference field="12" count="0"/>
        </references>
      </pivotArea>
    </format>
    <format dxfId="1638">
      <pivotArea collapsedLevelsAreSubtotals="1" fieldPosition="0">
        <references count="4">
          <reference field="4294967294" count="1" selected="0">
            <x v="8"/>
          </reference>
          <reference field="0" count="1" selected="0">
            <x v="5"/>
          </reference>
          <reference field="6" count="1" selected="0">
            <x v="18"/>
          </reference>
          <reference field="9" count="1">
            <x v="85"/>
          </reference>
        </references>
      </pivotArea>
    </format>
    <format dxfId="1637">
      <pivotArea collapsedLevelsAreSubtotals="1" fieldPosition="0">
        <references count="5">
          <reference field="4294967294" count="1" selected="0">
            <x v="8"/>
          </reference>
          <reference field="0" count="1" selected="0">
            <x v="5"/>
          </reference>
          <reference field="6" count="1" selected="0">
            <x v="18"/>
          </reference>
          <reference field="9" count="1" selected="0">
            <x v="85"/>
          </reference>
          <reference field="12" count="0"/>
        </references>
      </pivotArea>
    </format>
    <format dxfId="1636">
      <pivotArea collapsedLevelsAreSubtotals="1" fieldPosition="0">
        <references count="4">
          <reference field="4294967294" count="1" selected="0">
            <x v="8"/>
          </reference>
          <reference field="0" count="1" selected="0">
            <x v="5"/>
          </reference>
          <reference field="6" count="1" selected="0">
            <x v="18"/>
          </reference>
          <reference field="9" count="1">
            <x v="125"/>
          </reference>
        </references>
      </pivotArea>
    </format>
    <format dxfId="1635">
      <pivotArea collapsedLevelsAreSubtotals="1" fieldPosition="0">
        <references count="5">
          <reference field="4294967294" count="1" selected="0">
            <x v="8"/>
          </reference>
          <reference field="0" count="1" selected="0">
            <x v="5"/>
          </reference>
          <reference field="6" count="1" selected="0">
            <x v="18"/>
          </reference>
          <reference field="9" count="1" selected="0">
            <x v="125"/>
          </reference>
          <reference field="12" count="0"/>
        </references>
      </pivotArea>
    </format>
    <format dxfId="1634">
      <pivotArea collapsedLevelsAreSubtotals="1" fieldPosition="0">
        <references count="4">
          <reference field="4294967294" count="1" selected="0">
            <x v="8"/>
          </reference>
          <reference field="0" count="1" selected="0">
            <x v="5"/>
          </reference>
          <reference field="6" count="1" selected="0">
            <x v="18"/>
          </reference>
          <reference field="9" count="1">
            <x v="131"/>
          </reference>
        </references>
      </pivotArea>
    </format>
    <format dxfId="1633">
      <pivotArea collapsedLevelsAreSubtotals="1" fieldPosition="0">
        <references count="5">
          <reference field="4294967294" count="1" selected="0">
            <x v="8"/>
          </reference>
          <reference field="0" count="1" selected="0">
            <x v="5"/>
          </reference>
          <reference field="6" count="1" selected="0">
            <x v="18"/>
          </reference>
          <reference field="9" count="1" selected="0">
            <x v="131"/>
          </reference>
          <reference field="12" count="0"/>
        </references>
      </pivotArea>
    </format>
    <format dxfId="1632">
      <pivotArea collapsedLevelsAreSubtotals="1" fieldPosition="0">
        <references count="4">
          <reference field="4294967294" count="1" selected="0">
            <x v="8"/>
          </reference>
          <reference field="0" count="1" selected="0">
            <x v="5"/>
          </reference>
          <reference field="6" count="1" selected="0">
            <x v="18"/>
          </reference>
          <reference field="9" count="1">
            <x v="163"/>
          </reference>
        </references>
      </pivotArea>
    </format>
    <format dxfId="1631">
      <pivotArea collapsedLevelsAreSubtotals="1" fieldPosition="0">
        <references count="5">
          <reference field="4294967294" count="1" selected="0">
            <x v="8"/>
          </reference>
          <reference field="0" count="1" selected="0">
            <x v="5"/>
          </reference>
          <reference field="6" count="1" selected="0">
            <x v="18"/>
          </reference>
          <reference field="9" count="1" selected="0">
            <x v="163"/>
          </reference>
          <reference field="12" count="0"/>
        </references>
      </pivotArea>
    </format>
    <format dxfId="1630">
      <pivotArea collapsedLevelsAreSubtotals="1" fieldPosition="0">
        <references count="3">
          <reference field="4294967294" count="1" selected="0">
            <x v="8"/>
          </reference>
          <reference field="0" count="1" selected="0">
            <x v="5"/>
          </reference>
          <reference field="6" count="1">
            <x v="28"/>
          </reference>
        </references>
      </pivotArea>
    </format>
    <format dxfId="1629">
      <pivotArea collapsedLevelsAreSubtotals="1" fieldPosition="0">
        <references count="4">
          <reference field="4294967294" count="1" selected="0">
            <x v="8"/>
          </reference>
          <reference field="0" count="1" selected="0">
            <x v="5"/>
          </reference>
          <reference field="6" count="1" selected="0">
            <x v="28"/>
          </reference>
          <reference field="9" count="1">
            <x v="32"/>
          </reference>
        </references>
      </pivotArea>
    </format>
    <format dxfId="1628">
      <pivotArea collapsedLevelsAreSubtotals="1" fieldPosition="0">
        <references count="5">
          <reference field="4294967294" count="1" selected="0">
            <x v="8"/>
          </reference>
          <reference field="0" count="1" selected="0">
            <x v="5"/>
          </reference>
          <reference field="6" count="1" selected="0">
            <x v="28"/>
          </reference>
          <reference field="9" count="1" selected="0">
            <x v="32"/>
          </reference>
          <reference field="12" count="0"/>
        </references>
      </pivotArea>
    </format>
    <format dxfId="1627">
      <pivotArea collapsedLevelsAreSubtotals="1" fieldPosition="0">
        <references count="4">
          <reference field="4294967294" count="1" selected="0">
            <x v="8"/>
          </reference>
          <reference field="0" count="1" selected="0">
            <x v="5"/>
          </reference>
          <reference field="6" count="1" selected="0">
            <x v="28"/>
          </reference>
          <reference field="9" count="1">
            <x v="108"/>
          </reference>
        </references>
      </pivotArea>
    </format>
    <format dxfId="1626">
      <pivotArea collapsedLevelsAreSubtotals="1" fieldPosition="0">
        <references count="5">
          <reference field="4294967294" count="1" selected="0">
            <x v="8"/>
          </reference>
          <reference field="0" count="1" selected="0">
            <x v="5"/>
          </reference>
          <reference field="6" count="1" selected="0">
            <x v="28"/>
          </reference>
          <reference field="9" count="1" selected="0">
            <x v="108"/>
          </reference>
          <reference field="12" count="0"/>
        </references>
      </pivotArea>
    </format>
    <format dxfId="1625">
      <pivotArea collapsedLevelsAreSubtotals="1" fieldPosition="0">
        <references count="4">
          <reference field="4294967294" count="1" selected="0">
            <x v="8"/>
          </reference>
          <reference field="0" count="1" selected="0">
            <x v="5"/>
          </reference>
          <reference field="6" count="1" selected="0">
            <x v="28"/>
          </reference>
          <reference field="9" count="1">
            <x v="126"/>
          </reference>
        </references>
      </pivotArea>
    </format>
    <format dxfId="1624">
      <pivotArea collapsedLevelsAreSubtotals="1" fieldPosition="0">
        <references count="5">
          <reference field="4294967294" count="1" selected="0">
            <x v="8"/>
          </reference>
          <reference field="0" count="1" selected="0">
            <x v="5"/>
          </reference>
          <reference field="6" count="1" selected="0">
            <x v="28"/>
          </reference>
          <reference field="9" count="1" selected="0">
            <x v="126"/>
          </reference>
          <reference field="12" count="0"/>
        </references>
      </pivotArea>
    </format>
    <format dxfId="1623">
      <pivotArea collapsedLevelsAreSubtotals="1" fieldPosition="0">
        <references count="3">
          <reference field="4294967294" count="1" selected="0">
            <x v="8"/>
          </reference>
          <reference field="0" count="1" selected="0">
            <x v="5"/>
          </reference>
          <reference field="6" count="1">
            <x v="32"/>
          </reference>
        </references>
      </pivotArea>
    </format>
    <format dxfId="1622">
      <pivotArea collapsedLevelsAreSubtotals="1" fieldPosition="0">
        <references count="4">
          <reference field="4294967294" count="1" selected="0">
            <x v="8"/>
          </reference>
          <reference field="0" count="1" selected="0">
            <x v="5"/>
          </reference>
          <reference field="6" count="1" selected="0">
            <x v="32"/>
          </reference>
          <reference field="9" count="1">
            <x v="161"/>
          </reference>
        </references>
      </pivotArea>
    </format>
    <format dxfId="1621">
      <pivotArea collapsedLevelsAreSubtotals="1" fieldPosition="0">
        <references count="5">
          <reference field="4294967294" count="1" selected="0">
            <x v="8"/>
          </reference>
          <reference field="0" count="1" selected="0">
            <x v="5"/>
          </reference>
          <reference field="6" count="1" selected="0">
            <x v="32"/>
          </reference>
          <reference field="9" count="1" selected="0">
            <x v="161"/>
          </reference>
          <reference field="12" count="0"/>
        </references>
      </pivotArea>
    </format>
    <format dxfId="1620">
      <pivotArea collapsedLevelsAreSubtotals="1" fieldPosition="0">
        <references count="3">
          <reference field="4294967294" count="1" selected="0">
            <x v="8"/>
          </reference>
          <reference field="0" count="1" selected="0">
            <x v="5"/>
          </reference>
          <reference field="6" count="1">
            <x v="45"/>
          </reference>
        </references>
      </pivotArea>
    </format>
    <format dxfId="1619">
      <pivotArea collapsedLevelsAreSubtotals="1" fieldPosition="0">
        <references count="4">
          <reference field="4294967294" count="1" selected="0">
            <x v="8"/>
          </reference>
          <reference field="0" count="1" selected="0">
            <x v="5"/>
          </reference>
          <reference field="6" count="1" selected="0">
            <x v="45"/>
          </reference>
          <reference field="9" count="1">
            <x v="142"/>
          </reference>
        </references>
      </pivotArea>
    </format>
    <format dxfId="1618">
      <pivotArea collapsedLevelsAreSubtotals="1" fieldPosition="0">
        <references count="5">
          <reference field="4294967294" count="1" selected="0">
            <x v="8"/>
          </reference>
          <reference field="0" count="1" selected="0">
            <x v="5"/>
          </reference>
          <reference field="6" count="1" selected="0">
            <x v="45"/>
          </reference>
          <reference field="9" count="1" selected="0">
            <x v="142"/>
          </reference>
          <reference field="12" count="0"/>
        </references>
      </pivotArea>
    </format>
    <format dxfId="1617">
      <pivotArea collapsedLevelsAreSubtotals="1" fieldPosition="0">
        <references count="3">
          <reference field="4294967294" count="1" selected="0">
            <x v="8"/>
          </reference>
          <reference field="0" count="1" selected="0">
            <x v="5"/>
          </reference>
          <reference field="6" count="1">
            <x v="151"/>
          </reference>
        </references>
      </pivotArea>
    </format>
    <format dxfId="1616">
      <pivotArea collapsedLevelsAreSubtotals="1" fieldPosition="0">
        <references count="4">
          <reference field="4294967294" count="1" selected="0">
            <x v="8"/>
          </reference>
          <reference field="0" count="1" selected="0">
            <x v="5"/>
          </reference>
          <reference field="6" count="1" selected="0">
            <x v="151"/>
          </reference>
          <reference field="9" count="1">
            <x v="125"/>
          </reference>
        </references>
      </pivotArea>
    </format>
    <format dxfId="1615">
      <pivotArea collapsedLevelsAreSubtotals="1" fieldPosition="0">
        <references count="5">
          <reference field="4294967294" count="1" selected="0">
            <x v="8"/>
          </reference>
          <reference field="0" count="1" selected="0">
            <x v="5"/>
          </reference>
          <reference field="6" count="1" selected="0">
            <x v="151"/>
          </reference>
          <reference field="9" count="1" selected="0">
            <x v="125"/>
          </reference>
          <reference field="12" count="0"/>
        </references>
      </pivotArea>
    </format>
    <format dxfId="1614">
      <pivotArea collapsedLevelsAreSubtotals="1" fieldPosition="0">
        <references count="2">
          <reference field="4294967294" count="1" selected="0">
            <x v="8"/>
          </reference>
          <reference field="0" count="1">
            <x v="6"/>
          </reference>
        </references>
      </pivotArea>
    </format>
    <format dxfId="1613">
      <pivotArea collapsedLevelsAreSubtotals="1" fieldPosition="0">
        <references count="3">
          <reference field="4294967294" count="1" selected="0">
            <x v="8"/>
          </reference>
          <reference field="0" count="1" selected="0">
            <x v="6"/>
          </reference>
          <reference field="6" count="1">
            <x v="19"/>
          </reference>
        </references>
      </pivotArea>
    </format>
    <format dxfId="1612">
      <pivotArea collapsedLevelsAreSubtotals="1" fieldPosition="0">
        <references count="4">
          <reference field="4294967294" count="1" selected="0">
            <x v="8"/>
          </reference>
          <reference field="0" count="1" selected="0">
            <x v="6"/>
          </reference>
          <reference field="6" count="1" selected="0">
            <x v="19"/>
          </reference>
          <reference field="9" count="1">
            <x v="128"/>
          </reference>
        </references>
      </pivotArea>
    </format>
    <format dxfId="1611">
      <pivotArea collapsedLevelsAreSubtotals="1" fieldPosition="0">
        <references count="5">
          <reference field="4294967294" count="1" selected="0">
            <x v="8"/>
          </reference>
          <reference field="0" count="1" selected="0">
            <x v="6"/>
          </reference>
          <reference field="6" count="1" selected="0">
            <x v="19"/>
          </reference>
          <reference field="9" count="1" selected="0">
            <x v="128"/>
          </reference>
          <reference field="12" count="0"/>
        </references>
      </pivotArea>
    </format>
    <format dxfId="1610">
      <pivotArea collapsedLevelsAreSubtotals="1" fieldPosition="0">
        <references count="3">
          <reference field="4294967294" count="1" selected="0">
            <x v="8"/>
          </reference>
          <reference field="0" count="1" selected="0">
            <x v="6"/>
          </reference>
          <reference field="6" count="1">
            <x v="34"/>
          </reference>
        </references>
      </pivotArea>
    </format>
    <format dxfId="1609">
      <pivotArea collapsedLevelsAreSubtotals="1" fieldPosition="0">
        <references count="4">
          <reference field="4294967294" count="1" selected="0">
            <x v="8"/>
          </reference>
          <reference field="0" count="1" selected="0">
            <x v="6"/>
          </reference>
          <reference field="6" count="1" selected="0">
            <x v="34"/>
          </reference>
          <reference field="9" count="1">
            <x v="133"/>
          </reference>
        </references>
      </pivotArea>
    </format>
    <format dxfId="1608">
      <pivotArea collapsedLevelsAreSubtotals="1" fieldPosition="0">
        <references count="5">
          <reference field="4294967294" count="1" selected="0">
            <x v="8"/>
          </reference>
          <reference field="0" count="1" selected="0">
            <x v="6"/>
          </reference>
          <reference field="6" count="1" selected="0">
            <x v="34"/>
          </reference>
          <reference field="9" count="1" selected="0">
            <x v="133"/>
          </reference>
          <reference field="12" count="0"/>
        </references>
      </pivotArea>
    </format>
    <format dxfId="1607">
      <pivotArea collapsedLevelsAreSubtotals="1" fieldPosition="0">
        <references count="4">
          <reference field="4294967294" count="1" selected="0">
            <x v="8"/>
          </reference>
          <reference field="0" count="1" selected="0">
            <x v="6"/>
          </reference>
          <reference field="6" count="1" selected="0">
            <x v="34"/>
          </reference>
          <reference field="9" count="1">
            <x v="141"/>
          </reference>
        </references>
      </pivotArea>
    </format>
    <format dxfId="1606">
      <pivotArea collapsedLevelsAreSubtotals="1" fieldPosition="0">
        <references count="5">
          <reference field="4294967294" count="1" selected="0">
            <x v="8"/>
          </reference>
          <reference field="0" count="1" selected="0">
            <x v="6"/>
          </reference>
          <reference field="6" count="1" selected="0">
            <x v="34"/>
          </reference>
          <reference field="9" count="1" selected="0">
            <x v="141"/>
          </reference>
          <reference field="12" count="0"/>
        </references>
      </pivotArea>
    </format>
    <format dxfId="1605">
      <pivotArea collapsedLevelsAreSubtotals="1" fieldPosition="0">
        <references count="4">
          <reference field="4294967294" count="1" selected="0">
            <x v="8"/>
          </reference>
          <reference field="0" count="1" selected="0">
            <x v="6"/>
          </reference>
          <reference field="6" count="1" selected="0">
            <x v="34"/>
          </reference>
          <reference field="9" count="1">
            <x v="163"/>
          </reference>
        </references>
      </pivotArea>
    </format>
    <format dxfId="1604">
      <pivotArea collapsedLevelsAreSubtotals="1" fieldPosition="0">
        <references count="5">
          <reference field="4294967294" count="1" selected="0">
            <x v="8"/>
          </reference>
          <reference field="0" count="1" selected="0">
            <x v="6"/>
          </reference>
          <reference field="6" count="1" selected="0">
            <x v="34"/>
          </reference>
          <reference field="9" count="1" selected="0">
            <x v="163"/>
          </reference>
          <reference field="12" count="0"/>
        </references>
      </pivotArea>
    </format>
    <format dxfId="1603">
      <pivotArea collapsedLevelsAreSubtotals="1" fieldPosition="0">
        <references count="3">
          <reference field="4294967294" count="1" selected="0">
            <x v="8"/>
          </reference>
          <reference field="0" count="1" selected="0">
            <x v="6"/>
          </reference>
          <reference field="6" count="1">
            <x v="35"/>
          </reference>
        </references>
      </pivotArea>
    </format>
    <format dxfId="1602">
      <pivotArea collapsedLevelsAreSubtotals="1" fieldPosition="0">
        <references count="4">
          <reference field="4294967294" count="1" selected="0">
            <x v="8"/>
          </reference>
          <reference field="0" count="1" selected="0">
            <x v="6"/>
          </reference>
          <reference field="6" count="1" selected="0">
            <x v="35"/>
          </reference>
          <reference field="9" count="1">
            <x v="134"/>
          </reference>
        </references>
      </pivotArea>
    </format>
    <format dxfId="1601">
      <pivotArea collapsedLevelsAreSubtotals="1" fieldPosition="0">
        <references count="5">
          <reference field="4294967294" count="1" selected="0">
            <x v="8"/>
          </reference>
          <reference field="0" count="1" selected="0">
            <x v="6"/>
          </reference>
          <reference field="6" count="1" selected="0">
            <x v="35"/>
          </reference>
          <reference field="9" count="1" selected="0">
            <x v="134"/>
          </reference>
          <reference field="12" count="0"/>
        </references>
      </pivotArea>
    </format>
    <format dxfId="1600">
      <pivotArea collapsedLevelsAreSubtotals="1" fieldPosition="0">
        <references count="4">
          <reference field="4294967294" count="1" selected="0">
            <x v="8"/>
          </reference>
          <reference field="0" count="1" selected="0">
            <x v="6"/>
          </reference>
          <reference field="6" count="1" selected="0">
            <x v="35"/>
          </reference>
          <reference field="9" count="1">
            <x v="139"/>
          </reference>
        </references>
      </pivotArea>
    </format>
    <format dxfId="1599">
      <pivotArea collapsedLevelsAreSubtotals="1" fieldPosition="0">
        <references count="5">
          <reference field="4294967294" count="1" selected="0">
            <x v="8"/>
          </reference>
          <reference field="0" count="1" selected="0">
            <x v="6"/>
          </reference>
          <reference field="6" count="1" selected="0">
            <x v="35"/>
          </reference>
          <reference field="9" count="1" selected="0">
            <x v="139"/>
          </reference>
          <reference field="12" count="0"/>
        </references>
      </pivotArea>
    </format>
    <format dxfId="1598">
      <pivotArea collapsedLevelsAreSubtotals="1" fieldPosition="0">
        <references count="3">
          <reference field="4294967294" count="1" selected="0">
            <x v="8"/>
          </reference>
          <reference field="0" count="1" selected="0">
            <x v="6"/>
          </reference>
          <reference field="6" count="1">
            <x v="36"/>
          </reference>
        </references>
      </pivotArea>
    </format>
    <format dxfId="1597">
      <pivotArea collapsedLevelsAreSubtotals="1" fieldPosition="0">
        <references count="4">
          <reference field="4294967294" count="1" selected="0">
            <x v="8"/>
          </reference>
          <reference field="0" count="1" selected="0">
            <x v="6"/>
          </reference>
          <reference field="6" count="1" selected="0">
            <x v="36"/>
          </reference>
          <reference field="9" count="1">
            <x v="144"/>
          </reference>
        </references>
      </pivotArea>
    </format>
    <format dxfId="1596">
      <pivotArea collapsedLevelsAreSubtotals="1" fieldPosition="0">
        <references count="5">
          <reference field="4294967294" count="1" selected="0">
            <x v="8"/>
          </reference>
          <reference field="0" count="1" selected="0">
            <x v="6"/>
          </reference>
          <reference field="6" count="1" selected="0">
            <x v="36"/>
          </reference>
          <reference field="9" count="1" selected="0">
            <x v="144"/>
          </reference>
          <reference field="12" count="0"/>
        </references>
      </pivotArea>
    </format>
    <format dxfId="1595">
      <pivotArea collapsedLevelsAreSubtotals="1" fieldPosition="0">
        <references count="3">
          <reference field="4294967294" count="1" selected="0">
            <x v="8"/>
          </reference>
          <reference field="0" count="1" selected="0">
            <x v="6"/>
          </reference>
          <reference field="6" count="1">
            <x v="41"/>
          </reference>
        </references>
      </pivotArea>
    </format>
    <format dxfId="1594">
      <pivotArea collapsedLevelsAreSubtotals="1" fieldPosition="0">
        <references count="4">
          <reference field="4294967294" count="1" selected="0">
            <x v="8"/>
          </reference>
          <reference field="0" count="1" selected="0">
            <x v="6"/>
          </reference>
          <reference field="6" count="1" selected="0">
            <x v="41"/>
          </reference>
          <reference field="9" count="1">
            <x v="128"/>
          </reference>
        </references>
      </pivotArea>
    </format>
    <format dxfId="1593">
      <pivotArea collapsedLevelsAreSubtotals="1" fieldPosition="0">
        <references count="5">
          <reference field="4294967294" count="1" selected="0">
            <x v="8"/>
          </reference>
          <reference field="0" count="1" selected="0">
            <x v="6"/>
          </reference>
          <reference field="6" count="1" selected="0">
            <x v="41"/>
          </reference>
          <reference field="9" count="1" selected="0">
            <x v="128"/>
          </reference>
          <reference field="12" count="0"/>
        </references>
      </pivotArea>
    </format>
    <format dxfId="1592">
      <pivotArea collapsedLevelsAreSubtotals="1" fieldPosition="0">
        <references count="4">
          <reference field="4294967294" count="1" selected="0">
            <x v="8"/>
          </reference>
          <reference field="0" count="1" selected="0">
            <x v="6"/>
          </reference>
          <reference field="6" count="1" selected="0">
            <x v="41"/>
          </reference>
          <reference field="9" count="1">
            <x v="139"/>
          </reference>
        </references>
      </pivotArea>
    </format>
    <format dxfId="1591">
      <pivotArea collapsedLevelsAreSubtotals="1" fieldPosition="0">
        <references count="5">
          <reference field="4294967294" count="1" selected="0">
            <x v="8"/>
          </reference>
          <reference field="0" count="1" selected="0">
            <x v="6"/>
          </reference>
          <reference field="6" count="1" selected="0">
            <x v="41"/>
          </reference>
          <reference field="9" count="1" selected="0">
            <x v="139"/>
          </reference>
          <reference field="12" count="0"/>
        </references>
      </pivotArea>
    </format>
    <format dxfId="1590">
      <pivotArea collapsedLevelsAreSubtotals="1" fieldPosition="0">
        <references count="4">
          <reference field="4294967294" count="1" selected="0">
            <x v="8"/>
          </reference>
          <reference field="0" count="1" selected="0">
            <x v="6"/>
          </reference>
          <reference field="6" count="1" selected="0">
            <x v="41"/>
          </reference>
          <reference field="9" count="1">
            <x v="140"/>
          </reference>
        </references>
      </pivotArea>
    </format>
    <format dxfId="1589">
      <pivotArea collapsedLevelsAreSubtotals="1" fieldPosition="0">
        <references count="5">
          <reference field="4294967294" count="1" selected="0">
            <x v="8"/>
          </reference>
          <reference field="0" count="1" selected="0">
            <x v="6"/>
          </reference>
          <reference field="6" count="1" selected="0">
            <x v="41"/>
          </reference>
          <reference field="9" count="1" selected="0">
            <x v="140"/>
          </reference>
          <reference field="12" count="0"/>
        </references>
      </pivotArea>
    </format>
    <format dxfId="1588">
      <pivotArea collapsedLevelsAreSubtotals="1" fieldPosition="0">
        <references count="4">
          <reference field="4294967294" count="1" selected="0">
            <x v="8"/>
          </reference>
          <reference field="0" count="1" selected="0">
            <x v="6"/>
          </reference>
          <reference field="6" count="1" selected="0">
            <x v="41"/>
          </reference>
          <reference field="9" count="1">
            <x v="163"/>
          </reference>
        </references>
      </pivotArea>
    </format>
    <format dxfId="1587">
      <pivotArea collapsedLevelsAreSubtotals="1" fieldPosition="0">
        <references count="5">
          <reference field="4294967294" count="1" selected="0">
            <x v="8"/>
          </reference>
          <reference field="0" count="1" selected="0">
            <x v="6"/>
          </reference>
          <reference field="6" count="1" selected="0">
            <x v="41"/>
          </reference>
          <reference field="9" count="1" selected="0">
            <x v="163"/>
          </reference>
          <reference field="12" count="0"/>
        </references>
      </pivotArea>
    </format>
    <format dxfId="1586">
      <pivotArea collapsedLevelsAreSubtotals="1" fieldPosition="0">
        <references count="3">
          <reference field="4294967294" count="1" selected="0">
            <x v="8"/>
          </reference>
          <reference field="0" count="1" selected="0">
            <x v="6"/>
          </reference>
          <reference field="6" count="1">
            <x v="42"/>
          </reference>
        </references>
      </pivotArea>
    </format>
    <format dxfId="1585">
      <pivotArea collapsedLevelsAreSubtotals="1" fieldPosition="0">
        <references count="4">
          <reference field="4294967294" count="1" selected="0">
            <x v="8"/>
          </reference>
          <reference field="0" count="1" selected="0">
            <x v="6"/>
          </reference>
          <reference field="6" count="1" selected="0">
            <x v="42"/>
          </reference>
          <reference field="9" count="1">
            <x v="23"/>
          </reference>
        </references>
      </pivotArea>
    </format>
    <format dxfId="1584">
      <pivotArea collapsedLevelsAreSubtotals="1" fieldPosition="0">
        <references count="5">
          <reference field="4294967294" count="1" selected="0">
            <x v="8"/>
          </reference>
          <reference field="0" count="1" selected="0">
            <x v="6"/>
          </reference>
          <reference field="6" count="1" selected="0">
            <x v="42"/>
          </reference>
          <reference field="9" count="1" selected="0">
            <x v="23"/>
          </reference>
          <reference field="12" count="0"/>
        </references>
      </pivotArea>
    </format>
    <format dxfId="1583">
      <pivotArea collapsedLevelsAreSubtotals="1" fieldPosition="0">
        <references count="4">
          <reference field="4294967294" count="1" selected="0">
            <x v="8"/>
          </reference>
          <reference field="0" count="1" selected="0">
            <x v="6"/>
          </reference>
          <reference field="6" count="1" selected="0">
            <x v="42"/>
          </reference>
          <reference field="9" count="1">
            <x v="126"/>
          </reference>
        </references>
      </pivotArea>
    </format>
    <format dxfId="1582">
      <pivotArea collapsedLevelsAreSubtotals="1" fieldPosition="0">
        <references count="5">
          <reference field="4294967294" count="1" selected="0">
            <x v="8"/>
          </reference>
          <reference field="0" count="1" selected="0">
            <x v="6"/>
          </reference>
          <reference field="6" count="1" selected="0">
            <x v="42"/>
          </reference>
          <reference field="9" count="1" selected="0">
            <x v="126"/>
          </reference>
          <reference field="12" count="0"/>
        </references>
      </pivotArea>
    </format>
    <format dxfId="1581">
      <pivotArea collapsedLevelsAreSubtotals="1" fieldPosition="0">
        <references count="4">
          <reference field="4294967294" count="1" selected="0">
            <x v="8"/>
          </reference>
          <reference field="0" count="1" selected="0">
            <x v="6"/>
          </reference>
          <reference field="6" count="1" selected="0">
            <x v="42"/>
          </reference>
          <reference field="9" count="1">
            <x v="137"/>
          </reference>
        </references>
      </pivotArea>
    </format>
    <format dxfId="1580">
      <pivotArea collapsedLevelsAreSubtotals="1" fieldPosition="0">
        <references count="5">
          <reference field="4294967294" count="1" selected="0">
            <x v="8"/>
          </reference>
          <reference field="0" count="1" selected="0">
            <x v="6"/>
          </reference>
          <reference field="6" count="1" selected="0">
            <x v="42"/>
          </reference>
          <reference field="9" count="1" selected="0">
            <x v="137"/>
          </reference>
          <reference field="12" count="0"/>
        </references>
      </pivotArea>
    </format>
    <format dxfId="1579">
      <pivotArea collapsedLevelsAreSubtotals="1" fieldPosition="0">
        <references count="4">
          <reference field="4294967294" count="1" selected="0">
            <x v="8"/>
          </reference>
          <reference field="0" count="1" selected="0">
            <x v="6"/>
          </reference>
          <reference field="6" count="1" selected="0">
            <x v="42"/>
          </reference>
          <reference field="9" count="1">
            <x v="146"/>
          </reference>
        </references>
      </pivotArea>
    </format>
    <format dxfId="1578">
      <pivotArea collapsedLevelsAreSubtotals="1" fieldPosition="0">
        <references count="5">
          <reference field="4294967294" count="1" selected="0">
            <x v="8"/>
          </reference>
          <reference field="0" count="1" selected="0">
            <x v="6"/>
          </reference>
          <reference field="6" count="1" selected="0">
            <x v="42"/>
          </reference>
          <reference field="9" count="1" selected="0">
            <x v="146"/>
          </reference>
          <reference field="12" count="0"/>
        </references>
      </pivotArea>
    </format>
    <format dxfId="1577">
      <pivotArea collapsedLevelsAreSubtotals="1" fieldPosition="0">
        <references count="3">
          <reference field="4294967294" count="1" selected="0">
            <x v="8"/>
          </reference>
          <reference field="0" count="1" selected="0">
            <x v="6"/>
          </reference>
          <reference field="6" count="1">
            <x v="55"/>
          </reference>
        </references>
      </pivotArea>
    </format>
    <format dxfId="1576">
      <pivotArea collapsedLevelsAreSubtotals="1" fieldPosition="0">
        <references count="4">
          <reference field="4294967294" count="1" selected="0">
            <x v="8"/>
          </reference>
          <reference field="0" count="1" selected="0">
            <x v="6"/>
          </reference>
          <reference field="6" count="1" selected="0">
            <x v="55"/>
          </reference>
          <reference field="9" count="1">
            <x v="163"/>
          </reference>
        </references>
      </pivotArea>
    </format>
    <format dxfId="1575">
      <pivotArea collapsedLevelsAreSubtotals="1" fieldPosition="0">
        <references count="5">
          <reference field="4294967294" count="1" selected="0">
            <x v="8"/>
          </reference>
          <reference field="0" count="1" selected="0">
            <x v="6"/>
          </reference>
          <reference field="6" count="1" selected="0">
            <x v="55"/>
          </reference>
          <reference field="9" count="1" selected="0">
            <x v="163"/>
          </reference>
          <reference field="12" count="0"/>
        </references>
      </pivotArea>
    </format>
    <format dxfId="1574">
      <pivotArea collapsedLevelsAreSubtotals="1" fieldPosition="0">
        <references count="2">
          <reference field="4294967294" count="1" selected="0">
            <x v="8"/>
          </reference>
          <reference field="0" count="1">
            <x v="7"/>
          </reference>
        </references>
      </pivotArea>
    </format>
    <format dxfId="1573">
      <pivotArea collapsedLevelsAreSubtotals="1" fieldPosition="0">
        <references count="3">
          <reference field="4294967294" count="1" selected="0">
            <x v="8"/>
          </reference>
          <reference field="0" count="1" selected="0">
            <x v="7"/>
          </reference>
          <reference field="6" count="1">
            <x v="54"/>
          </reference>
        </references>
      </pivotArea>
    </format>
    <format dxfId="1572">
      <pivotArea collapsedLevelsAreSubtotals="1" fieldPosition="0">
        <references count="4">
          <reference field="4294967294" count="1" selected="0">
            <x v="8"/>
          </reference>
          <reference field="0" count="1" selected="0">
            <x v="7"/>
          </reference>
          <reference field="6" count="1" selected="0">
            <x v="54"/>
          </reference>
          <reference field="9" count="1">
            <x v="163"/>
          </reference>
        </references>
      </pivotArea>
    </format>
    <format dxfId="1571">
      <pivotArea collapsedLevelsAreSubtotals="1" fieldPosition="0">
        <references count="5">
          <reference field="4294967294" count="1" selected="0">
            <x v="8"/>
          </reference>
          <reference field="0" count="1" selected="0">
            <x v="7"/>
          </reference>
          <reference field="6" count="1" selected="0">
            <x v="54"/>
          </reference>
          <reference field="9" count="1" selected="0">
            <x v="163"/>
          </reference>
          <reference field="12" count="0"/>
        </references>
      </pivotArea>
    </format>
    <format dxfId="1570">
      <pivotArea collapsedLevelsAreSubtotals="1" fieldPosition="0">
        <references count="3">
          <reference field="4294967294" count="1" selected="0">
            <x v="8"/>
          </reference>
          <reference field="0" count="1" selected="0">
            <x v="7"/>
          </reference>
          <reference field="6" count="1">
            <x v="63"/>
          </reference>
        </references>
      </pivotArea>
    </format>
    <format dxfId="1569">
      <pivotArea collapsedLevelsAreSubtotals="1" fieldPosition="0">
        <references count="4">
          <reference field="4294967294" count="1" selected="0">
            <x v="8"/>
          </reference>
          <reference field="0" count="1" selected="0">
            <x v="7"/>
          </reference>
          <reference field="6" count="1" selected="0">
            <x v="63"/>
          </reference>
          <reference field="9" count="1">
            <x v="62"/>
          </reference>
        </references>
      </pivotArea>
    </format>
    <format dxfId="1568">
      <pivotArea collapsedLevelsAreSubtotals="1" fieldPosition="0">
        <references count="5">
          <reference field="4294967294" count="1" selected="0">
            <x v="8"/>
          </reference>
          <reference field="0" count="1" selected="0">
            <x v="7"/>
          </reference>
          <reference field="6" count="1" selected="0">
            <x v="63"/>
          </reference>
          <reference field="9" count="1" selected="0">
            <x v="62"/>
          </reference>
          <reference field="12" count="0"/>
        </references>
      </pivotArea>
    </format>
    <format dxfId="1567">
      <pivotArea collapsedLevelsAreSubtotals="1" fieldPosition="0">
        <references count="4">
          <reference field="4294967294" count="1" selected="0">
            <x v="8"/>
          </reference>
          <reference field="0" count="1" selected="0">
            <x v="7"/>
          </reference>
          <reference field="6" count="1" selected="0">
            <x v="63"/>
          </reference>
          <reference field="9" count="1">
            <x v="83"/>
          </reference>
        </references>
      </pivotArea>
    </format>
    <format dxfId="1566">
      <pivotArea collapsedLevelsAreSubtotals="1" fieldPosition="0">
        <references count="5">
          <reference field="4294967294" count="1" selected="0">
            <x v="8"/>
          </reference>
          <reference field="0" count="1" selected="0">
            <x v="7"/>
          </reference>
          <reference field="6" count="1" selected="0">
            <x v="63"/>
          </reference>
          <reference field="9" count="1" selected="0">
            <x v="83"/>
          </reference>
          <reference field="12" count="0"/>
        </references>
      </pivotArea>
    </format>
    <format dxfId="1565">
      <pivotArea collapsedLevelsAreSubtotals="1" fieldPosition="0">
        <references count="3">
          <reference field="4294967294" count="1" selected="0">
            <x v="8"/>
          </reference>
          <reference field="0" count="1" selected="0">
            <x v="7"/>
          </reference>
          <reference field="6" count="1">
            <x v="66"/>
          </reference>
        </references>
      </pivotArea>
    </format>
    <format dxfId="1564">
      <pivotArea collapsedLevelsAreSubtotals="1" fieldPosition="0">
        <references count="4">
          <reference field="4294967294" count="1" selected="0">
            <x v="8"/>
          </reference>
          <reference field="0" count="1" selected="0">
            <x v="7"/>
          </reference>
          <reference field="6" count="1" selected="0">
            <x v="66"/>
          </reference>
          <reference field="9" count="1">
            <x v="63"/>
          </reference>
        </references>
      </pivotArea>
    </format>
    <format dxfId="1563">
      <pivotArea collapsedLevelsAreSubtotals="1" fieldPosition="0">
        <references count="5">
          <reference field="4294967294" count="1" selected="0">
            <x v="8"/>
          </reference>
          <reference field="0" count="1" selected="0">
            <x v="7"/>
          </reference>
          <reference field="6" count="1" selected="0">
            <x v="66"/>
          </reference>
          <reference field="9" count="1" selected="0">
            <x v="63"/>
          </reference>
          <reference field="12" count="0"/>
        </references>
      </pivotArea>
    </format>
    <format dxfId="1562">
      <pivotArea collapsedLevelsAreSubtotals="1" fieldPosition="0">
        <references count="4">
          <reference field="4294967294" count="1" selected="0">
            <x v="8"/>
          </reference>
          <reference field="0" count="1" selected="0">
            <x v="7"/>
          </reference>
          <reference field="6" count="1" selected="0">
            <x v="66"/>
          </reference>
          <reference field="9" count="1">
            <x v="82"/>
          </reference>
        </references>
      </pivotArea>
    </format>
    <format dxfId="1561">
      <pivotArea collapsedLevelsAreSubtotals="1" fieldPosition="0">
        <references count="5">
          <reference field="4294967294" count="1" selected="0">
            <x v="8"/>
          </reference>
          <reference field="0" count="1" selected="0">
            <x v="7"/>
          </reference>
          <reference field="6" count="1" selected="0">
            <x v="66"/>
          </reference>
          <reference field="9" count="1" selected="0">
            <x v="82"/>
          </reference>
          <reference field="12" count="0"/>
        </references>
      </pivotArea>
    </format>
    <format dxfId="1560">
      <pivotArea collapsedLevelsAreSubtotals="1" fieldPosition="0">
        <references count="3">
          <reference field="4294967294" count="1" selected="0">
            <x v="8"/>
          </reference>
          <reference field="0" count="1" selected="0">
            <x v="7"/>
          </reference>
          <reference field="6" count="1">
            <x v="92"/>
          </reference>
        </references>
      </pivotArea>
    </format>
    <format dxfId="1559">
      <pivotArea collapsedLevelsAreSubtotals="1" fieldPosition="0">
        <references count="4">
          <reference field="4294967294" count="1" selected="0">
            <x v="8"/>
          </reference>
          <reference field="0" count="1" selected="0">
            <x v="7"/>
          </reference>
          <reference field="6" count="1" selected="0">
            <x v="92"/>
          </reference>
          <reference field="9" count="1">
            <x v="63"/>
          </reference>
        </references>
      </pivotArea>
    </format>
    <format dxfId="1558">
      <pivotArea collapsedLevelsAreSubtotals="1" fieldPosition="0">
        <references count="5">
          <reference field="4294967294" count="1" selected="0">
            <x v="8"/>
          </reference>
          <reference field="0" count="1" selected="0">
            <x v="7"/>
          </reference>
          <reference field="6" count="1" selected="0">
            <x v="92"/>
          </reference>
          <reference field="9" count="1" selected="0">
            <x v="63"/>
          </reference>
          <reference field="12" count="0"/>
        </references>
      </pivotArea>
    </format>
    <format dxfId="1557">
      <pivotArea collapsedLevelsAreSubtotals="1" fieldPosition="0">
        <references count="4">
          <reference field="4294967294" count="1" selected="0">
            <x v="8"/>
          </reference>
          <reference field="0" count="1" selected="0">
            <x v="7"/>
          </reference>
          <reference field="6" count="1" selected="0">
            <x v="92"/>
          </reference>
          <reference field="9" count="1">
            <x v="64"/>
          </reference>
        </references>
      </pivotArea>
    </format>
    <format dxfId="1556">
      <pivotArea collapsedLevelsAreSubtotals="1" fieldPosition="0">
        <references count="5">
          <reference field="4294967294" count="1" selected="0">
            <x v="8"/>
          </reference>
          <reference field="0" count="1" selected="0">
            <x v="7"/>
          </reference>
          <reference field="6" count="1" selected="0">
            <x v="92"/>
          </reference>
          <reference field="9" count="1" selected="0">
            <x v="64"/>
          </reference>
          <reference field="12" count="0"/>
        </references>
      </pivotArea>
    </format>
    <format dxfId="1555">
      <pivotArea collapsedLevelsAreSubtotals="1" fieldPosition="0">
        <references count="4">
          <reference field="4294967294" count="1" selected="0">
            <x v="8"/>
          </reference>
          <reference field="0" count="1" selected="0">
            <x v="7"/>
          </reference>
          <reference field="6" count="1" selected="0">
            <x v="92"/>
          </reference>
          <reference field="9" count="1">
            <x v="66"/>
          </reference>
        </references>
      </pivotArea>
    </format>
    <format dxfId="1554">
      <pivotArea collapsedLevelsAreSubtotals="1" fieldPosition="0">
        <references count="5">
          <reference field="4294967294" count="1" selected="0">
            <x v="8"/>
          </reference>
          <reference field="0" count="1" selected="0">
            <x v="7"/>
          </reference>
          <reference field="6" count="1" selected="0">
            <x v="92"/>
          </reference>
          <reference field="9" count="1" selected="0">
            <x v="66"/>
          </reference>
          <reference field="12" count="0"/>
        </references>
      </pivotArea>
    </format>
    <format dxfId="1553">
      <pivotArea collapsedLevelsAreSubtotals="1" fieldPosition="0">
        <references count="4">
          <reference field="4294967294" count="1" selected="0">
            <x v="8"/>
          </reference>
          <reference field="0" count="1" selected="0">
            <x v="7"/>
          </reference>
          <reference field="6" count="1" selected="0">
            <x v="92"/>
          </reference>
          <reference field="9" count="1">
            <x v="69"/>
          </reference>
        </references>
      </pivotArea>
    </format>
    <format dxfId="1552">
      <pivotArea collapsedLevelsAreSubtotals="1" fieldPosition="0">
        <references count="5">
          <reference field="4294967294" count="1" selected="0">
            <x v="8"/>
          </reference>
          <reference field="0" count="1" selected="0">
            <x v="7"/>
          </reference>
          <reference field="6" count="1" selected="0">
            <x v="92"/>
          </reference>
          <reference field="9" count="1" selected="0">
            <x v="69"/>
          </reference>
          <reference field="12" count="0"/>
        </references>
      </pivotArea>
    </format>
    <format dxfId="1551">
      <pivotArea collapsedLevelsAreSubtotals="1" fieldPosition="0">
        <references count="4">
          <reference field="4294967294" count="1" selected="0">
            <x v="8"/>
          </reference>
          <reference field="0" count="1" selected="0">
            <x v="7"/>
          </reference>
          <reference field="6" count="1" selected="0">
            <x v="92"/>
          </reference>
          <reference field="9" count="1">
            <x v="74"/>
          </reference>
        </references>
      </pivotArea>
    </format>
    <format dxfId="1550">
      <pivotArea collapsedLevelsAreSubtotals="1" fieldPosition="0">
        <references count="5">
          <reference field="4294967294" count="1" selected="0">
            <x v="8"/>
          </reference>
          <reference field="0" count="1" selected="0">
            <x v="7"/>
          </reference>
          <reference field="6" count="1" selected="0">
            <x v="92"/>
          </reference>
          <reference field="9" count="1" selected="0">
            <x v="74"/>
          </reference>
          <reference field="12" count="0"/>
        </references>
      </pivotArea>
    </format>
    <format dxfId="1549">
      <pivotArea collapsedLevelsAreSubtotals="1" fieldPosition="0">
        <references count="4">
          <reference field="4294967294" count="1" selected="0">
            <x v="8"/>
          </reference>
          <reference field="0" count="1" selected="0">
            <x v="7"/>
          </reference>
          <reference field="6" count="1" selected="0">
            <x v="92"/>
          </reference>
          <reference field="9" count="1">
            <x v="83"/>
          </reference>
        </references>
      </pivotArea>
    </format>
    <format dxfId="1548">
      <pivotArea collapsedLevelsAreSubtotals="1" fieldPosition="0">
        <references count="5">
          <reference field="4294967294" count="1" selected="0">
            <x v="8"/>
          </reference>
          <reference field="0" count="1" selected="0">
            <x v="7"/>
          </reference>
          <reference field="6" count="1" selected="0">
            <x v="92"/>
          </reference>
          <reference field="9" count="1" selected="0">
            <x v="83"/>
          </reference>
          <reference field="12" count="0"/>
        </references>
      </pivotArea>
    </format>
    <format dxfId="1547">
      <pivotArea collapsedLevelsAreSubtotals="1" fieldPosition="0">
        <references count="3">
          <reference field="4294967294" count="1" selected="0">
            <x v="8"/>
          </reference>
          <reference field="0" count="1" selected="0">
            <x v="7"/>
          </reference>
          <reference field="6" count="1">
            <x v="93"/>
          </reference>
        </references>
      </pivotArea>
    </format>
    <format dxfId="1546">
      <pivotArea collapsedLevelsAreSubtotals="1" fieldPosition="0">
        <references count="4">
          <reference field="4294967294" count="1" selected="0">
            <x v="8"/>
          </reference>
          <reference field="0" count="1" selected="0">
            <x v="7"/>
          </reference>
          <reference field="6" count="1" selected="0">
            <x v="93"/>
          </reference>
          <reference field="9" count="1">
            <x v="63"/>
          </reference>
        </references>
      </pivotArea>
    </format>
    <format dxfId="1545">
      <pivotArea collapsedLevelsAreSubtotals="1" fieldPosition="0">
        <references count="5">
          <reference field="4294967294" count="1" selected="0">
            <x v="8"/>
          </reference>
          <reference field="0" count="1" selected="0">
            <x v="7"/>
          </reference>
          <reference field="6" count="1" selected="0">
            <x v="93"/>
          </reference>
          <reference field="9" count="1" selected="0">
            <x v="63"/>
          </reference>
          <reference field="12" count="0"/>
        </references>
      </pivotArea>
    </format>
    <format dxfId="1544">
      <pivotArea collapsedLevelsAreSubtotals="1" fieldPosition="0">
        <references count="4">
          <reference field="4294967294" count="1" selected="0">
            <x v="8"/>
          </reference>
          <reference field="0" count="1" selected="0">
            <x v="7"/>
          </reference>
          <reference field="6" count="1" selected="0">
            <x v="93"/>
          </reference>
          <reference field="9" count="1">
            <x v="83"/>
          </reference>
        </references>
      </pivotArea>
    </format>
    <format dxfId="1543">
      <pivotArea collapsedLevelsAreSubtotals="1" fieldPosition="0">
        <references count="5">
          <reference field="4294967294" count="1" selected="0">
            <x v="8"/>
          </reference>
          <reference field="0" count="1" selected="0">
            <x v="7"/>
          </reference>
          <reference field="6" count="1" selected="0">
            <x v="93"/>
          </reference>
          <reference field="9" count="1" selected="0">
            <x v="83"/>
          </reference>
          <reference field="12" count="0"/>
        </references>
      </pivotArea>
    </format>
    <format dxfId="1542">
      <pivotArea collapsedLevelsAreSubtotals="1" fieldPosition="0">
        <references count="3">
          <reference field="4294967294" count="1" selected="0">
            <x v="8"/>
          </reference>
          <reference field="0" count="1" selected="0">
            <x v="7"/>
          </reference>
          <reference field="6" count="1">
            <x v="116"/>
          </reference>
        </references>
      </pivotArea>
    </format>
    <format dxfId="1541">
      <pivotArea collapsedLevelsAreSubtotals="1" fieldPosition="0">
        <references count="4">
          <reference field="4294967294" count="1" selected="0">
            <x v="8"/>
          </reference>
          <reference field="0" count="1" selected="0">
            <x v="7"/>
          </reference>
          <reference field="6" count="1" selected="0">
            <x v="116"/>
          </reference>
          <reference field="9" count="1">
            <x v="1"/>
          </reference>
        </references>
      </pivotArea>
    </format>
    <format dxfId="1540">
      <pivotArea collapsedLevelsAreSubtotals="1" fieldPosition="0">
        <references count="5">
          <reference field="4294967294" count="1" selected="0">
            <x v="8"/>
          </reference>
          <reference field="0" count="1" selected="0">
            <x v="7"/>
          </reference>
          <reference field="6" count="1" selected="0">
            <x v="116"/>
          </reference>
          <reference field="9" count="1" selected="0">
            <x v="1"/>
          </reference>
          <reference field="12" count="0"/>
        </references>
      </pivotArea>
    </format>
    <format dxfId="1539">
      <pivotArea collapsedLevelsAreSubtotals="1" fieldPosition="0">
        <references count="4">
          <reference field="4294967294" count="1" selected="0">
            <x v="8"/>
          </reference>
          <reference field="0" count="1" selected="0">
            <x v="7"/>
          </reference>
          <reference field="6" count="1" selected="0">
            <x v="116"/>
          </reference>
          <reference field="9" count="1">
            <x v="49"/>
          </reference>
        </references>
      </pivotArea>
    </format>
    <format dxfId="1538">
      <pivotArea collapsedLevelsAreSubtotals="1" fieldPosition="0">
        <references count="5">
          <reference field="4294967294" count="1" selected="0">
            <x v="8"/>
          </reference>
          <reference field="0" count="1" selected="0">
            <x v="7"/>
          </reference>
          <reference field="6" count="1" selected="0">
            <x v="116"/>
          </reference>
          <reference field="9" count="1" selected="0">
            <x v="49"/>
          </reference>
          <reference field="12" count="0"/>
        </references>
      </pivotArea>
    </format>
    <format dxfId="1537">
      <pivotArea collapsedLevelsAreSubtotals="1" fieldPosition="0">
        <references count="4">
          <reference field="4294967294" count="1" selected="0">
            <x v="8"/>
          </reference>
          <reference field="0" count="1" selected="0">
            <x v="7"/>
          </reference>
          <reference field="6" count="1" selected="0">
            <x v="116"/>
          </reference>
          <reference field="9" count="1">
            <x v="50"/>
          </reference>
        </references>
      </pivotArea>
    </format>
    <format dxfId="1536">
      <pivotArea collapsedLevelsAreSubtotals="1" fieldPosition="0">
        <references count="5">
          <reference field="4294967294" count="1" selected="0">
            <x v="8"/>
          </reference>
          <reference field="0" count="1" selected="0">
            <x v="7"/>
          </reference>
          <reference field="6" count="1" selected="0">
            <x v="116"/>
          </reference>
          <reference field="9" count="1" selected="0">
            <x v="50"/>
          </reference>
          <reference field="12" count="0"/>
        </references>
      </pivotArea>
    </format>
    <format dxfId="1535">
      <pivotArea collapsedLevelsAreSubtotals="1" fieldPosition="0">
        <references count="4">
          <reference field="4294967294" count="1" selected="0">
            <x v="8"/>
          </reference>
          <reference field="0" count="1" selected="0">
            <x v="7"/>
          </reference>
          <reference field="6" count="1" selected="0">
            <x v="116"/>
          </reference>
          <reference field="9" count="1">
            <x v="51"/>
          </reference>
        </references>
      </pivotArea>
    </format>
    <format dxfId="1534">
      <pivotArea collapsedLevelsAreSubtotals="1" fieldPosition="0">
        <references count="5">
          <reference field="4294967294" count="1" selected="0">
            <x v="8"/>
          </reference>
          <reference field="0" count="1" selected="0">
            <x v="7"/>
          </reference>
          <reference field="6" count="1" selected="0">
            <x v="116"/>
          </reference>
          <reference field="9" count="1" selected="0">
            <x v="51"/>
          </reference>
          <reference field="12" count="0"/>
        </references>
      </pivotArea>
    </format>
    <format dxfId="1533">
      <pivotArea collapsedLevelsAreSubtotals="1" fieldPosition="0">
        <references count="4">
          <reference field="4294967294" count="1" selected="0">
            <x v="8"/>
          </reference>
          <reference field="0" count="1" selected="0">
            <x v="7"/>
          </reference>
          <reference field="6" count="1" selected="0">
            <x v="116"/>
          </reference>
          <reference field="9" count="1">
            <x v="54"/>
          </reference>
        </references>
      </pivotArea>
    </format>
    <format dxfId="1532">
      <pivotArea collapsedLevelsAreSubtotals="1" fieldPosition="0">
        <references count="5">
          <reference field="4294967294" count="1" selected="0">
            <x v="8"/>
          </reference>
          <reference field="0" count="1" selected="0">
            <x v="7"/>
          </reference>
          <reference field="6" count="1" selected="0">
            <x v="116"/>
          </reference>
          <reference field="9" count="1" selected="0">
            <x v="54"/>
          </reference>
          <reference field="12" count="0"/>
        </references>
      </pivotArea>
    </format>
    <format dxfId="1531">
      <pivotArea collapsedLevelsAreSubtotals="1" fieldPosition="0">
        <references count="4">
          <reference field="4294967294" count="1" selected="0">
            <x v="8"/>
          </reference>
          <reference field="0" count="1" selected="0">
            <x v="7"/>
          </reference>
          <reference field="6" count="1" selected="0">
            <x v="116"/>
          </reference>
          <reference field="9" count="1">
            <x v="55"/>
          </reference>
        </references>
      </pivotArea>
    </format>
    <format dxfId="1530">
      <pivotArea collapsedLevelsAreSubtotals="1" fieldPosition="0">
        <references count="5">
          <reference field="4294967294" count="1" selected="0">
            <x v="8"/>
          </reference>
          <reference field="0" count="1" selected="0">
            <x v="7"/>
          </reference>
          <reference field="6" count="1" selected="0">
            <x v="116"/>
          </reference>
          <reference field="9" count="1" selected="0">
            <x v="55"/>
          </reference>
          <reference field="12" count="0"/>
        </references>
      </pivotArea>
    </format>
    <format dxfId="1529">
      <pivotArea collapsedLevelsAreSubtotals="1" fieldPosition="0">
        <references count="4">
          <reference field="4294967294" count="1" selected="0">
            <x v="8"/>
          </reference>
          <reference field="0" count="1" selected="0">
            <x v="7"/>
          </reference>
          <reference field="6" count="1" selected="0">
            <x v="116"/>
          </reference>
          <reference field="9" count="1">
            <x v="79"/>
          </reference>
        </references>
      </pivotArea>
    </format>
    <format dxfId="1528">
      <pivotArea collapsedLevelsAreSubtotals="1" fieldPosition="0">
        <references count="5">
          <reference field="4294967294" count="1" selected="0">
            <x v="8"/>
          </reference>
          <reference field="0" count="1" selected="0">
            <x v="7"/>
          </reference>
          <reference field="6" count="1" selected="0">
            <x v="116"/>
          </reference>
          <reference field="9" count="1" selected="0">
            <x v="79"/>
          </reference>
          <reference field="12" count="0"/>
        </references>
      </pivotArea>
    </format>
    <format dxfId="1527">
      <pivotArea collapsedLevelsAreSubtotals="1" fieldPosition="0">
        <references count="4">
          <reference field="4294967294" count="1" selected="0">
            <x v="8"/>
          </reference>
          <reference field="0" count="1" selected="0">
            <x v="7"/>
          </reference>
          <reference field="6" count="1" selected="0">
            <x v="116"/>
          </reference>
          <reference field="9" count="1">
            <x v="83"/>
          </reference>
        </references>
      </pivotArea>
    </format>
    <format dxfId="1526">
      <pivotArea collapsedLevelsAreSubtotals="1" fieldPosition="0">
        <references count="5">
          <reference field="4294967294" count="1" selected="0">
            <x v="8"/>
          </reference>
          <reference field="0" count="1" selected="0">
            <x v="7"/>
          </reference>
          <reference field="6" count="1" selected="0">
            <x v="116"/>
          </reference>
          <reference field="9" count="1" selected="0">
            <x v="83"/>
          </reference>
          <reference field="12" count="0"/>
        </references>
      </pivotArea>
    </format>
    <format dxfId="1525">
      <pivotArea collapsedLevelsAreSubtotals="1" fieldPosition="0">
        <references count="4">
          <reference field="4294967294" count="1" selected="0">
            <x v="8"/>
          </reference>
          <reference field="0" count="1" selected="0">
            <x v="7"/>
          </reference>
          <reference field="6" count="1" selected="0">
            <x v="116"/>
          </reference>
          <reference field="9" count="1">
            <x v="91"/>
          </reference>
        </references>
      </pivotArea>
    </format>
    <format dxfId="1524">
      <pivotArea collapsedLevelsAreSubtotals="1" fieldPosition="0">
        <references count="5">
          <reference field="4294967294" count="1" selected="0">
            <x v="8"/>
          </reference>
          <reference field="0" count="1" selected="0">
            <x v="7"/>
          </reference>
          <reference field="6" count="1" selected="0">
            <x v="116"/>
          </reference>
          <reference field="9" count="1" selected="0">
            <x v="91"/>
          </reference>
          <reference field="12" count="0"/>
        </references>
      </pivotArea>
    </format>
    <format dxfId="1523">
      <pivotArea collapsedLevelsAreSubtotals="1" fieldPosition="0">
        <references count="4">
          <reference field="4294967294" count="1" selected="0">
            <x v="8"/>
          </reference>
          <reference field="0" count="1" selected="0">
            <x v="7"/>
          </reference>
          <reference field="6" count="1" selected="0">
            <x v="116"/>
          </reference>
          <reference field="9" count="1">
            <x v="115"/>
          </reference>
        </references>
      </pivotArea>
    </format>
    <format dxfId="1522">
      <pivotArea collapsedLevelsAreSubtotals="1" fieldPosition="0">
        <references count="5">
          <reference field="4294967294" count="1" selected="0">
            <x v="8"/>
          </reference>
          <reference field="0" count="1" selected="0">
            <x v="7"/>
          </reference>
          <reference field="6" count="1" selected="0">
            <x v="116"/>
          </reference>
          <reference field="9" count="1" selected="0">
            <x v="115"/>
          </reference>
          <reference field="12" count="0"/>
        </references>
      </pivotArea>
    </format>
    <format dxfId="1521">
      <pivotArea collapsedLevelsAreSubtotals="1" fieldPosition="0">
        <references count="4">
          <reference field="4294967294" count="1" selected="0">
            <x v="8"/>
          </reference>
          <reference field="0" count="1" selected="0">
            <x v="7"/>
          </reference>
          <reference field="6" count="1" selected="0">
            <x v="116"/>
          </reference>
          <reference field="9" count="1">
            <x v="154"/>
          </reference>
        </references>
      </pivotArea>
    </format>
    <format dxfId="1520">
      <pivotArea collapsedLevelsAreSubtotals="1" fieldPosition="0">
        <references count="5">
          <reference field="4294967294" count="1" selected="0">
            <x v="8"/>
          </reference>
          <reference field="0" count="1" selected="0">
            <x v="7"/>
          </reference>
          <reference field="6" count="1" selected="0">
            <x v="116"/>
          </reference>
          <reference field="9" count="1" selected="0">
            <x v="154"/>
          </reference>
          <reference field="12" count="0"/>
        </references>
      </pivotArea>
    </format>
    <format dxfId="1519">
      <pivotArea collapsedLevelsAreSubtotals="1" fieldPosition="0">
        <references count="4">
          <reference field="4294967294" count="1" selected="0">
            <x v="8"/>
          </reference>
          <reference field="0" count="1" selected="0">
            <x v="7"/>
          </reference>
          <reference field="6" count="1" selected="0">
            <x v="116"/>
          </reference>
          <reference field="9" count="1">
            <x v="169"/>
          </reference>
        </references>
      </pivotArea>
    </format>
    <format dxfId="1518">
      <pivotArea collapsedLevelsAreSubtotals="1" fieldPosition="0">
        <references count="5">
          <reference field="4294967294" count="1" selected="0">
            <x v="8"/>
          </reference>
          <reference field="0" count="1" selected="0">
            <x v="7"/>
          </reference>
          <reference field="6" count="1" selected="0">
            <x v="116"/>
          </reference>
          <reference field="9" count="1" selected="0">
            <x v="169"/>
          </reference>
          <reference field="12" count="0"/>
        </references>
      </pivotArea>
    </format>
    <format dxfId="1517">
      <pivotArea collapsedLevelsAreSubtotals="1" fieldPosition="0">
        <references count="3">
          <reference field="4294967294" count="1" selected="0">
            <x v="8"/>
          </reference>
          <reference field="0" count="1" selected="0">
            <x v="7"/>
          </reference>
          <reference field="6" count="1">
            <x v="117"/>
          </reference>
        </references>
      </pivotArea>
    </format>
    <format dxfId="1516">
      <pivotArea collapsedLevelsAreSubtotals="1" fieldPosition="0">
        <references count="4">
          <reference field="4294967294" count="1" selected="0">
            <x v="8"/>
          </reference>
          <reference field="0" count="1" selected="0">
            <x v="7"/>
          </reference>
          <reference field="6" count="1" selected="0">
            <x v="117"/>
          </reference>
          <reference field="9" count="1">
            <x v="33"/>
          </reference>
        </references>
      </pivotArea>
    </format>
    <format dxfId="1515">
      <pivotArea collapsedLevelsAreSubtotals="1" fieldPosition="0">
        <references count="5">
          <reference field="4294967294" count="1" selected="0">
            <x v="8"/>
          </reference>
          <reference field="0" count="1" selected="0">
            <x v="7"/>
          </reference>
          <reference field="6" count="1" selected="0">
            <x v="117"/>
          </reference>
          <reference field="9" count="1" selected="0">
            <x v="33"/>
          </reference>
          <reference field="12" count="0"/>
        </references>
      </pivotArea>
    </format>
    <format dxfId="1514">
      <pivotArea collapsedLevelsAreSubtotals="1" fieldPosition="0">
        <references count="4">
          <reference field="4294967294" count="1" selected="0">
            <x v="8"/>
          </reference>
          <reference field="0" count="1" selected="0">
            <x v="7"/>
          </reference>
          <reference field="6" count="1" selected="0">
            <x v="117"/>
          </reference>
          <reference field="9" count="1">
            <x v="58"/>
          </reference>
        </references>
      </pivotArea>
    </format>
    <format dxfId="1513">
      <pivotArea collapsedLevelsAreSubtotals="1" fieldPosition="0">
        <references count="5">
          <reference field="4294967294" count="1" selected="0">
            <x v="8"/>
          </reference>
          <reference field="0" count="1" selected="0">
            <x v="7"/>
          </reference>
          <reference field="6" count="1" selected="0">
            <x v="117"/>
          </reference>
          <reference field="9" count="1" selected="0">
            <x v="58"/>
          </reference>
          <reference field="12" count="0"/>
        </references>
      </pivotArea>
    </format>
    <format dxfId="1512">
      <pivotArea collapsedLevelsAreSubtotals="1" fieldPosition="0">
        <references count="4">
          <reference field="4294967294" count="1" selected="0">
            <x v="8"/>
          </reference>
          <reference field="0" count="1" selected="0">
            <x v="7"/>
          </reference>
          <reference field="6" count="1" selected="0">
            <x v="117"/>
          </reference>
          <reference field="9" count="1">
            <x v="65"/>
          </reference>
        </references>
      </pivotArea>
    </format>
    <format dxfId="1511">
      <pivotArea collapsedLevelsAreSubtotals="1" fieldPosition="0">
        <references count="5">
          <reference field="4294967294" count="1" selected="0">
            <x v="8"/>
          </reference>
          <reference field="0" count="1" selected="0">
            <x v="7"/>
          </reference>
          <reference field="6" count="1" selected="0">
            <x v="117"/>
          </reference>
          <reference field="9" count="1" selected="0">
            <x v="65"/>
          </reference>
          <reference field="12" count="0"/>
        </references>
      </pivotArea>
    </format>
    <format dxfId="1510">
      <pivotArea collapsedLevelsAreSubtotals="1" fieldPosition="0">
        <references count="4">
          <reference field="4294967294" count="1" selected="0">
            <x v="8"/>
          </reference>
          <reference field="0" count="1" selected="0">
            <x v="7"/>
          </reference>
          <reference field="6" count="1" selected="0">
            <x v="117"/>
          </reference>
          <reference field="9" count="1">
            <x v="71"/>
          </reference>
        </references>
      </pivotArea>
    </format>
    <format dxfId="1509">
      <pivotArea collapsedLevelsAreSubtotals="1" fieldPosition="0">
        <references count="5">
          <reference field="4294967294" count="1" selected="0">
            <x v="8"/>
          </reference>
          <reference field="0" count="1" selected="0">
            <x v="7"/>
          </reference>
          <reference field="6" count="1" selected="0">
            <x v="117"/>
          </reference>
          <reference field="9" count="1" selected="0">
            <x v="71"/>
          </reference>
          <reference field="12" count="0"/>
        </references>
      </pivotArea>
    </format>
    <format dxfId="1508">
      <pivotArea collapsedLevelsAreSubtotals="1" fieldPosition="0">
        <references count="4">
          <reference field="4294967294" count="1" selected="0">
            <x v="8"/>
          </reference>
          <reference field="0" count="1" selected="0">
            <x v="7"/>
          </reference>
          <reference field="6" count="1" selected="0">
            <x v="117"/>
          </reference>
          <reference field="9" count="1">
            <x v="72"/>
          </reference>
        </references>
      </pivotArea>
    </format>
    <format dxfId="1507">
      <pivotArea collapsedLevelsAreSubtotals="1" fieldPosition="0">
        <references count="5">
          <reference field="4294967294" count="1" selected="0">
            <x v="8"/>
          </reference>
          <reference field="0" count="1" selected="0">
            <x v="7"/>
          </reference>
          <reference field="6" count="1" selected="0">
            <x v="117"/>
          </reference>
          <reference field="9" count="1" selected="0">
            <x v="72"/>
          </reference>
          <reference field="12" count="0"/>
        </references>
      </pivotArea>
    </format>
    <format dxfId="1506">
      <pivotArea collapsedLevelsAreSubtotals="1" fieldPosition="0">
        <references count="4">
          <reference field="4294967294" count="1" selected="0">
            <x v="8"/>
          </reference>
          <reference field="0" count="1" selected="0">
            <x v="7"/>
          </reference>
          <reference field="6" count="1" selected="0">
            <x v="117"/>
          </reference>
          <reference field="9" count="1">
            <x v="80"/>
          </reference>
        </references>
      </pivotArea>
    </format>
    <format dxfId="1505">
      <pivotArea collapsedLevelsAreSubtotals="1" fieldPosition="0">
        <references count="5">
          <reference field="4294967294" count="1" selected="0">
            <x v="8"/>
          </reference>
          <reference field="0" count="1" selected="0">
            <x v="7"/>
          </reference>
          <reference field="6" count="1" selected="0">
            <x v="117"/>
          </reference>
          <reference field="9" count="1" selected="0">
            <x v="80"/>
          </reference>
          <reference field="12" count="0"/>
        </references>
      </pivotArea>
    </format>
    <format dxfId="1504">
      <pivotArea collapsedLevelsAreSubtotals="1" fieldPosition="0">
        <references count="4">
          <reference field="4294967294" count="1" selected="0">
            <x v="8"/>
          </reference>
          <reference field="0" count="1" selected="0">
            <x v="7"/>
          </reference>
          <reference field="6" count="1" selected="0">
            <x v="117"/>
          </reference>
          <reference field="9" count="1">
            <x v="83"/>
          </reference>
        </references>
      </pivotArea>
    </format>
    <format dxfId="1503">
      <pivotArea collapsedLevelsAreSubtotals="1" fieldPosition="0">
        <references count="5">
          <reference field="4294967294" count="1" selected="0">
            <x v="8"/>
          </reference>
          <reference field="0" count="1" selected="0">
            <x v="7"/>
          </reference>
          <reference field="6" count="1" selected="0">
            <x v="117"/>
          </reference>
          <reference field="9" count="1" selected="0">
            <x v="83"/>
          </reference>
          <reference field="12" count="0"/>
        </references>
      </pivotArea>
    </format>
    <format dxfId="1502">
      <pivotArea collapsedLevelsAreSubtotals="1" fieldPosition="0">
        <references count="3">
          <reference field="4294967294" count="1" selected="0">
            <x v="8"/>
          </reference>
          <reference field="0" count="1" selected="0">
            <x v="7"/>
          </reference>
          <reference field="6" count="1">
            <x v="118"/>
          </reference>
        </references>
      </pivotArea>
    </format>
    <format dxfId="1501">
      <pivotArea collapsedLevelsAreSubtotals="1" fieldPosition="0">
        <references count="4">
          <reference field="4294967294" count="1" selected="0">
            <x v="8"/>
          </reference>
          <reference field="0" count="1" selected="0">
            <x v="7"/>
          </reference>
          <reference field="6" count="1" selected="0">
            <x v="118"/>
          </reference>
          <reference field="9" count="1">
            <x v="59"/>
          </reference>
        </references>
      </pivotArea>
    </format>
    <format dxfId="1500">
      <pivotArea collapsedLevelsAreSubtotals="1" fieldPosition="0">
        <references count="5">
          <reference field="4294967294" count="1" selected="0">
            <x v="8"/>
          </reference>
          <reference field="0" count="1" selected="0">
            <x v="7"/>
          </reference>
          <reference field="6" count="1" selected="0">
            <x v="118"/>
          </reference>
          <reference field="9" count="1" selected="0">
            <x v="59"/>
          </reference>
          <reference field="12" count="0"/>
        </references>
      </pivotArea>
    </format>
    <format dxfId="1499">
      <pivotArea collapsedLevelsAreSubtotals="1" fieldPosition="0">
        <references count="4">
          <reference field="4294967294" count="1" selected="0">
            <x v="8"/>
          </reference>
          <reference field="0" count="1" selected="0">
            <x v="7"/>
          </reference>
          <reference field="6" count="1" selected="0">
            <x v="118"/>
          </reference>
          <reference field="9" count="1">
            <x v="77"/>
          </reference>
        </references>
      </pivotArea>
    </format>
    <format dxfId="1498">
      <pivotArea collapsedLevelsAreSubtotals="1" fieldPosition="0">
        <references count="5">
          <reference field="4294967294" count="1" selected="0">
            <x v="8"/>
          </reference>
          <reference field="0" count="1" selected="0">
            <x v="7"/>
          </reference>
          <reference field="6" count="1" selected="0">
            <x v="118"/>
          </reference>
          <reference field="9" count="1" selected="0">
            <x v="77"/>
          </reference>
          <reference field="12" count="0"/>
        </references>
      </pivotArea>
    </format>
    <format dxfId="1497">
      <pivotArea collapsedLevelsAreSubtotals="1" fieldPosition="0">
        <references count="3">
          <reference field="4294967294" count="1" selected="0">
            <x v="8"/>
          </reference>
          <reference field="0" count="1" selected="0">
            <x v="7"/>
          </reference>
          <reference field="6" count="1">
            <x v="119"/>
          </reference>
        </references>
      </pivotArea>
    </format>
    <format dxfId="1496">
      <pivotArea collapsedLevelsAreSubtotals="1" fieldPosition="0">
        <references count="4">
          <reference field="4294967294" count="1" selected="0">
            <x v="8"/>
          </reference>
          <reference field="0" count="1" selected="0">
            <x v="7"/>
          </reference>
          <reference field="6" count="1" selected="0">
            <x v="119"/>
          </reference>
          <reference field="9" count="1">
            <x v="6"/>
          </reference>
        </references>
      </pivotArea>
    </format>
    <format dxfId="1495">
      <pivotArea collapsedLevelsAreSubtotals="1" fieldPosition="0">
        <references count="5">
          <reference field="4294967294" count="1" selected="0">
            <x v="8"/>
          </reference>
          <reference field="0" count="1" selected="0">
            <x v="7"/>
          </reference>
          <reference field="6" count="1" selected="0">
            <x v="119"/>
          </reference>
          <reference field="9" count="1" selected="0">
            <x v="6"/>
          </reference>
          <reference field="12" count="0"/>
        </references>
      </pivotArea>
    </format>
    <format dxfId="1494">
      <pivotArea collapsedLevelsAreSubtotals="1" fieldPosition="0">
        <references count="4">
          <reference field="4294967294" count="1" selected="0">
            <x v="8"/>
          </reference>
          <reference field="0" count="1" selected="0">
            <x v="7"/>
          </reference>
          <reference field="6" count="1" selected="0">
            <x v="119"/>
          </reference>
          <reference field="9" count="1">
            <x v="17"/>
          </reference>
        </references>
      </pivotArea>
    </format>
    <format dxfId="1493">
      <pivotArea collapsedLevelsAreSubtotals="1" fieldPosition="0">
        <references count="5">
          <reference field="4294967294" count="1" selected="0">
            <x v="8"/>
          </reference>
          <reference field="0" count="1" selected="0">
            <x v="7"/>
          </reference>
          <reference field="6" count="1" selected="0">
            <x v="119"/>
          </reference>
          <reference field="9" count="1" selected="0">
            <x v="17"/>
          </reference>
          <reference field="12" count="0"/>
        </references>
      </pivotArea>
    </format>
    <format dxfId="1492">
      <pivotArea collapsedLevelsAreSubtotals="1" fieldPosition="0">
        <references count="4">
          <reference field="4294967294" count="1" selected="0">
            <x v="8"/>
          </reference>
          <reference field="0" count="1" selected="0">
            <x v="7"/>
          </reference>
          <reference field="6" count="1" selected="0">
            <x v="119"/>
          </reference>
          <reference field="9" count="1">
            <x v="63"/>
          </reference>
        </references>
      </pivotArea>
    </format>
    <format dxfId="1491">
      <pivotArea collapsedLevelsAreSubtotals="1" fieldPosition="0">
        <references count="5">
          <reference field="4294967294" count="1" selected="0">
            <x v="8"/>
          </reference>
          <reference field="0" count="1" selected="0">
            <x v="7"/>
          </reference>
          <reference field="6" count="1" selected="0">
            <x v="119"/>
          </reference>
          <reference field="9" count="1" selected="0">
            <x v="63"/>
          </reference>
          <reference field="12" count="0"/>
        </references>
      </pivotArea>
    </format>
    <format dxfId="1490">
      <pivotArea collapsedLevelsAreSubtotals="1" fieldPosition="0">
        <references count="4">
          <reference field="4294967294" count="1" selected="0">
            <x v="8"/>
          </reference>
          <reference field="0" count="1" selected="0">
            <x v="7"/>
          </reference>
          <reference field="6" count="1" selected="0">
            <x v="119"/>
          </reference>
          <reference field="9" count="1">
            <x v="81"/>
          </reference>
        </references>
      </pivotArea>
    </format>
    <format dxfId="1489">
      <pivotArea collapsedLevelsAreSubtotals="1" fieldPosition="0">
        <references count="5">
          <reference field="4294967294" count="1" selected="0">
            <x v="8"/>
          </reference>
          <reference field="0" count="1" selected="0">
            <x v="7"/>
          </reference>
          <reference field="6" count="1" selected="0">
            <x v="119"/>
          </reference>
          <reference field="9" count="1" selected="0">
            <x v="81"/>
          </reference>
          <reference field="12" count="0"/>
        </references>
      </pivotArea>
    </format>
    <format dxfId="1488">
      <pivotArea collapsedLevelsAreSubtotals="1" fieldPosition="0">
        <references count="4">
          <reference field="4294967294" count="1" selected="0">
            <x v="8"/>
          </reference>
          <reference field="0" count="1" selected="0">
            <x v="7"/>
          </reference>
          <reference field="6" count="1" selected="0">
            <x v="119"/>
          </reference>
          <reference field="9" count="1">
            <x v="83"/>
          </reference>
        </references>
      </pivotArea>
    </format>
    <format dxfId="1487">
      <pivotArea collapsedLevelsAreSubtotals="1" fieldPosition="0">
        <references count="5">
          <reference field="4294967294" count="1" selected="0">
            <x v="8"/>
          </reference>
          <reference field="0" count="1" selected="0">
            <x v="7"/>
          </reference>
          <reference field="6" count="1" selected="0">
            <x v="119"/>
          </reference>
          <reference field="9" count="1" selected="0">
            <x v="83"/>
          </reference>
          <reference field="12" count="0"/>
        </references>
      </pivotArea>
    </format>
    <format dxfId="1486">
      <pivotArea collapsedLevelsAreSubtotals="1" fieldPosition="0">
        <references count="3">
          <reference field="4294967294" count="1" selected="0">
            <x v="8"/>
          </reference>
          <reference field="0" count="1" selected="0">
            <x v="7"/>
          </reference>
          <reference field="6" count="1">
            <x v="120"/>
          </reference>
        </references>
      </pivotArea>
    </format>
    <format dxfId="1485">
      <pivotArea collapsedLevelsAreSubtotals="1" fieldPosition="0">
        <references count="4">
          <reference field="4294967294" count="1" selected="0">
            <x v="8"/>
          </reference>
          <reference field="0" count="1" selected="0">
            <x v="7"/>
          </reference>
          <reference field="6" count="1" selected="0">
            <x v="120"/>
          </reference>
          <reference field="9" count="1">
            <x v="56"/>
          </reference>
        </references>
      </pivotArea>
    </format>
    <format dxfId="1484">
      <pivotArea collapsedLevelsAreSubtotals="1" fieldPosition="0">
        <references count="5">
          <reference field="4294967294" count="1" selected="0">
            <x v="8"/>
          </reference>
          <reference field="0" count="1" selected="0">
            <x v="7"/>
          </reference>
          <reference field="6" count="1" selected="0">
            <x v="120"/>
          </reference>
          <reference field="9" count="1" selected="0">
            <x v="56"/>
          </reference>
          <reference field="12" count="0"/>
        </references>
      </pivotArea>
    </format>
    <format dxfId="1483">
      <pivotArea collapsedLevelsAreSubtotals="1" fieldPosition="0">
        <references count="4">
          <reference field="4294967294" count="1" selected="0">
            <x v="8"/>
          </reference>
          <reference field="0" count="1" selected="0">
            <x v="7"/>
          </reference>
          <reference field="6" count="1" selected="0">
            <x v="120"/>
          </reference>
          <reference field="9" count="1">
            <x v="83"/>
          </reference>
        </references>
      </pivotArea>
    </format>
    <format dxfId="1482">
      <pivotArea collapsedLevelsAreSubtotals="1" fieldPosition="0">
        <references count="5">
          <reference field="4294967294" count="1" selected="0">
            <x v="8"/>
          </reference>
          <reference field="0" count="1" selected="0">
            <x v="7"/>
          </reference>
          <reference field="6" count="1" selected="0">
            <x v="120"/>
          </reference>
          <reference field="9" count="1" selected="0">
            <x v="83"/>
          </reference>
          <reference field="12" count="0"/>
        </references>
      </pivotArea>
    </format>
    <format dxfId="1481">
      <pivotArea collapsedLevelsAreSubtotals="1" fieldPosition="0">
        <references count="4">
          <reference field="4294967294" count="1" selected="0">
            <x v="8"/>
          </reference>
          <reference field="0" count="1" selected="0">
            <x v="7"/>
          </reference>
          <reference field="6" count="1" selected="0">
            <x v="120"/>
          </reference>
          <reference field="9" count="1">
            <x v="113"/>
          </reference>
        </references>
      </pivotArea>
    </format>
    <format dxfId="1480">
      <pivotArea collapsedLevelsAreSubtotals="1" fieldPosition="0">
        <references count="5">
          <reference field="4294967294" count="1" selected="0">
            <x v="8"/>
          </reference>
          <reference field="0" count="1" selected="0">
            <x v="7"/>
          </reference>
          <reference field="6" count="1" selected="0">
            <x v="120"/>
          </reference>
          <reference field="9" count="1" selected="0">
            <x v="113"/>
          </reference>
          <reference field="12" count="0"/>
        </references>
      </pivotArea>
    </format>
    <format dxfId="1479">
      <pivotArea collapsedLevelsAreSubtotals="1" fieldPosition="0">
        <references count="3">
          <reference field="4294967294" count="1" selected="0">
            <x v="8"/>
          </reference>
          <reference field="0" count="1" selected="0">
            <x v="7"/>
          </reference>
          <reference field="6" count="1">
            <x v="121"/>
          </reference>
        </references>
      </pivotArea>
    </format>
    <format dxfId="1478">
      <pivotArea collapsedLevelsAreSubtotals="1" fieldPosition="0">
        <references count="4">
          <reference field="4294967294" count="1" selected="0">
            <x v="8"/>
          </reference>
          <reference field="0" count="1" selected="0">
            <x v="7"/>
          </reference>
          <reference field="6" count="1" selected="0">
            <x v="121"/>
          </reference>
          <reference field="9" count="1">
            <x v="59"/>
          </reference>
        </references>
      </pivotArea>
    </format>
    <format dxfId="1477">
      <pivotArea collapsedLevelsAreSubtotals="1" fieldPosition="0">
        <references count="5">
          <reference field="4294967294" count="1" selected="0">
            <x v="8"/>
          </reference>
          <reference field="0" count="1" selected="0">
            <x v="7"/>
          </reference>
          <reference field="6" count="1" selected="0">
            <x v="121"/>
          </reference>
          <reference field="9" count="1" selected="0">
            <x v="59"/>
          </reference>
          <reference field="12" count="0"/>
        </references>
      </pivotArea>
    </format>
    <format dxfId="1476">
      <pivotArea collapsedLevelsAreSubtotals="1" fieldPosition="0">
        <references count="3">
          <reference field="4294967294" count="1" selected="0">
            <x v="8"/>
          </reference>
          <reference field="0" count="1" selected="0">
            <x v="7"/>
          </reference>
          <reference field="6" count="1">
            <x v="122"/>
          </reference>
        </references>
      </pivotArea>
    </format>
    <format dxfId="1475">
      <pivotArea collapsedLevelsAreSubtotals="1" fieldPosition="0">
        <references count="4">
          <reference field="4294967294" count="1" selected="0">
            <x v="8"/>
          </reference>
          <reference field="0" count="1" selected="0">
            <x v="7"/>
          </reference>
          <reference field="6" count="1" selected="0">
            <x v="122"/>
          </reference>
          <reference field="9" count="1">
            <x v="60"/>
          </reference>
        </references>
      </pivotArea>
    </format>
    <format dxfId="1474">
      <pivotArea collapsedLevelsAreSubtotals="1" fieldPosition="0">
        <references count="5">
          <reference field="4294967294" count="1" selected="0">
            <x v="8"/>
          </reference>
          <reference field="0" count="1" selected="0">
            <x v="7"/>
          </reference>
          <reference field="6" count="1" selected="0">
            <x v="122"/>
          </reference>
          <reference field="9" count="1" selected="0">
            <x v="60"/>
          </reference>
          <reference field="12" count="0"/>
        </references>
      </pivotArea>
    </format>
    <format dxfId="1473">
      <pivotArea collapsedLevelsAreSubtotals="1" fieldPosition="0">
        <references count="4">
          <reference field="4294967294" count="1" selected="0">
            <x v="8"/>
          </reference>
          <reference field="0" count="1" selected="0">
            <x v="7"/>
          </reference>
          <reference field="6" count="1" selected="0">
            <x v="122"/>
          </reference>
          <reference field="9" count="1">
            <x v="61"/>
          </reference>
        </references>
      </pivotArea>
    </format>
    <format dxfId="1472">
      <pivotArea collapsedLevelsAreSubtotals="1" fieldPosition="0">
        <references count="5">
          <reference field="4294967294" count="1" selected="0">
            <x v="8"/>
          </reference>
          <reference field="0" count="1" selected="0">
            <x v="7"/>
          </reference>
          <reference field="6" count="1" selected="0">
            <x v="122"/>
          </reference>
          <reference field="9" count="1" selected="0">
            <x v="61"/>
          </reference>
          <reference field="12" count="0"/>
        </references>
      </pivotArea>
    </format>
    <format dxfId="1471">
      <pivotArea collapsedLevelsAreSubtotals="1" fieldPosition="0">
        <references count="4">
          <reference field="4294967294" count="1" selected="0">
            <x v="8"/>
          </reference>
          <reference field="0" count="1" selected="0">
            <x v="7"/>
          </reference>
          <reference field="6" count="1" selected="0">
            <x v="122"/>
          </reference>
          <reference field="9" count="1">
            <x v="68"/>
          </reference>
        </references>
      </pivotArea>
    </format>
    <format dxfId="1470">
      <pivotArea collapsedLevelsAreSubtotals="1" fieldPosition="0">
        <references count="5">
          <reference field="4294967294" count="1" selected="0">
            <x v="8"/>
          </reference>
          <reference field="0" count="1" selected="0">
            <x v="7"/>
          </reference>
          <reference field="6" count="1" selected="0">
            <x v="122"/>
          </reference>
          <reference field="9" count="1" selected="0">
            <x v="68"/>
          </reference>
          <reference field="12" count="0"/>
        </references>
      </pivotArea>
    </format>
    <format dxfId="1469">
      <pivotArea collapsedLevelsAreSubtotals="1" fieldPosition="0">
        <references count="4">
          <reference field="4294967294" count="1" selected="0">
            <x v="8"/>
          </reference>
          <reference field="0" count="1" selected="0">
            <x v="7"/>
          </reference>
          <reference field="6" count="1" selected="0">
            <x v="122"/>
          </reference>
          <reference field="9" count="1">
            <x v="70"/>
          </reference>
        </references>
      </pivotArea>
    </format>
    <format dxfId="1468">
      <pivotArea collapsedLevelsAreSubtotals="1" fieldPosition="0">
        <references count="5">
          <reference field="4294967294" count="1" selected="0">
            <x v="8"/>
          </reference>
          <reference field="0" count="1" selected="0">
            <x v="7"/>
          </reference>
          <reference field="6" count="1" selected="0">
            <x v="122"/>
          </reference>
          <reference field="9" count="1" selected="0">
            <x v="70"/>
          </reference>
          <reference field="12" count="0"/>
        </references>
      </pivotArea>
    </format>
    <format dxfId="1467">
      <pivotArea collapsedLevelsAreSubtotals="1" fieldPosition="0">
        <references count="4">
          <reference field="4294967294" count="1" selected="0">
            <x v="8"/>
          </reference>
          <reference field="0" count="1" selected="0">
            <x v="7"/>
          </reference>
          <reference field="6" count="1" selected="0">
            <x v="122"/>
          </reference>
          <reference field="9" count="1">
            <x v="74"/>
          </reference>
        </references>
      </pivotArea>
    </format>
    <format dxfId="1466">
      <pivotArea collapsedLevelsAreSubtotals="1" fieldPosition="0">
        <references count="5">
          <reference field="4294967294" count="1" selected="0">
            <x v="8"/>
          </reference>
          <reference field="0" count="1" selected="0">
            <x v="7"/>
          </reference>
          <reference field="6" count="1" selected="0">
            <x v="122"/>
          </reference>
          <reference field="9" count="1" selected="0">
            <x v="74"/>
          </reference>
          <reference field="12" count="0"/>
        </references>
      </pivotArea>
    </format>
    <format dxfId="1465">
      <pivotArea collapsedLevelsAreSubtotals="1" fieldPosition="0">
        <references count="4">
          <reference field="4294967294" count="1" selected="0">
            <x v="8"/>
          </reference>
          <reference field="0" count="1" selected="0">
            <x v="7"/>
          </reference>
          <reference field="6" count="1" selected="0">
            <x v="122"/>
          </reference>
          <reference field="9" count="1">
            <x v="75"/>
          </reference>
        </references>
      </pivotArea>
    </format>
    <format dxfId="1464">
      <pivotArea collapsedLevelsAreSubtotals="1" fieldPosition="0">
        <references count="5">
          <reference field="4294967294" count="1" selected="0">
            <x v="8"/>
          </reference>
          <reference field="0" count="1" selected="0">
            <x v="7"/>
          </reference>
          <reference field="6" count="1" selected="0">
            <x v="122"/>
          </reference>
          <reference field="9" count="1" selected="0">
            <x v="75"/>
          </reference>
          <reference field="12" count="0"/>
        </references>
      </pivotArea>
    </format>
    <format dxfId="1463">
      <pivotArea collapsedLevelsAreSubtotals="1" fieldPosition="0">
        <references count="4">
          <reference field="4294967294" count="1" selected="0">
            <x v="8"/>
          </reference>
          <reference field="0" count="1" selected="0">
            <x v="7"/>
          </reference>
          <reference field="6" count="1" selected="0">
            <x v="122"/>
          </reference>
          <reference field="9" count="1">
            <x v="78"/>
          </reference>
        </references>
      </pivotArea>
    </format>
    <format dxfId="1462">
      <pivotArea collapsedLevelsAreSubtotals="1" fieldPosition="0">
        <references count="5">
          <reference field="4294967294" count="1" selected="0">
            <x v="8"/>
          </reference>
          <reference field="0" count="1" selected="0">
            <x v="7"/>
          </reference>
          <reference field="6" count="1" selected="0">
            <x v="122"/>
          </reference>
          <reference field="9" count="1" selected="0">
            <x v="78"/>
          </reference>
          <reference field="12" count="0"/>
        </references>
      </pivotArea>
    </format>
    <format dxfId="1461">
      <pivotArea collapsedLevelsAreSubtotals="1" fieldPosition="0">
        <references count="4">
          <reference field="4294967294" count="1" selected="0">
            <x v="8"/>
          </reference>
          <reference field="0" count="1" selected="0">
            <x v="7"/>
          </reference>
          <reference field="6" count="1" selected="0">
            <x v="122"/>
          </reference>
          <reference field="9" count="1">
            <x v="79"/>
          </reference>
        </references>
      </pivotArea>
    </format>
    <format dxfId="1460">
      <pivotArea collapsedLevelsAreSubtotals="1" fieldPosition="0">
        <references count="5">
          <reference field="4294967294" count="1" selected="0">
            <x v="8"/>
          </reference>
          <reference field="0" count="1" selected="0">
            <x v="7"/>
          </reference>
          <reference field="6" count="1" selected="0">
            <x v="122"/>
          </reference>
          <reference field="9" count="1" selected="0">
            <x v="79"/>
          </reference>
          <reference field="12" count="0"/>
        </references>
      </pivotArea>
    </format>
    <format dxfId="1459">
      <pivotArea collapsedLevelsAreSubtotals="1" fieldPosition="0">
        <references count="4">
          <reference field="4294967294" count="1" selected="0">
            <x v="8"/>
          </reference>
          <reference field="0" count="1" selected="0">
            <x v="7"/>
          </reference>
          <reference field="6" count="1" selected="0">
            <x v="122"/>
          </reference>
          <reference field="9" count="1">
            <x v="83"/>
          </reference>
        </references>
      </pivotArea>
    </format>
    <format dxfId="1458">
      <pivotArea collapsedLevelsAreSubtotals="1" fieldPosition="0">
        <references count="5">
          <reference field="4294967294" count="1" selected="0">
            <x v="8"/>
          </reference>
          <reference field="0" count="1" selected="0">
            <x v="7"/>
          </reference>
          <reference field="6" count="1" selected="0">
            <x v="122"/>
          </reference>
          <reference field="9" count="1" selected="0">
            <x v="83"/>
          </reference>
          <reference field="12" count="0"/>
        </references>
      </pivotArea>
    </format>
    <format dxfId="1457">
      <pivotArea collapsedLevelsAreSubtotals="1" fieldPosition="0">
        <references count="4">
          <reference field="4294967294" count="1" selected="0">
            <x v="8"/>
          </reference>
          <reference field="0" count="1" selected="0">
            <x v="7"/>
          </reference>
          <reference field="6" count="1" selected="0">
            <x v="122"/>
          </reference>
          <reference field="9" count="1">
            <x v="113"/>
          </reference>
        </references>
      </pivotArea>
    </format>
    <format dxfId="1456">
      <pivotArea collapsedLevelsAreSubtotals="1" fieldPosition="0">
        <references count="5">
          <reference field="4294967294" count="1" selected="0">
            <x v="8"/>
          </reference>
          <reference field="0" count="1" selected="0">
            <x v="7"/>
          </reference>
          <reference field="6" count="1" selected="0">
            <x v="122"/>
          </reference>
          <reference field="9" count="1" selected="0">
            <x v="113"/>
          </reference>
          <reference field="12" count="0"/>
        </references>
      </pivotArea>
    </format>
    <format dxfId="1455">
      <pivotArea collapsedLevelsAreSubtotals="1" fieldPosition="0">
        <references count="4">
          <reference field="4294967294" count="1" selected="0">
            <x v="8"/>
          </reference>
          <reference field="0" count="1" selected="0">
            <x v="7"/>
          </reference>
          <reference field="6" count="1" selected="0">
            <x v="122"/>
          </reference>
          <reference field="9" count="1">
            <x v="154"/>
          </reference>
        </references>
      </pivotArea>
    </format>
    <format dxfId="1454">
      <pivotArea collapsedLevelsAreSubtotals="1" fieldPosition="0">
        <references count="5">
          <reference field="4294967294" count="1" selected="0">
            <x v="8"/>
          </reference>
          <reference field="0" count="1" selected="0">
            <x v="7"/>
          </reference>
          <reference field="6" count="1" selected="0">
            <x v="122"/>
          </reference>
          <reference field="9" count="1" selected="0">
            <x v="154"/>
          </reference>
          <reference field="12" count="0"/>
        </references>
      </pivotArea>
    </format>
    <format dxfId="1453">
      <pivotArea collapsedLevelsAreSubtotals="1" fieldPosition="0">
        <references count="3">
          <reference field="4294967294" count="1" selected="0">
            <x v="8"/>
          </reference>
          <reference field="0" count="1" selected="0">
            <x v="7"/>
          </reference>
          <reference field="6" count="1">
            <x v="126"/>
          </reference>
        </references>
      </pivotArea>
    </format>
    <format dxfId="1452">
      <pivotArea collapsedLevelsAreSubtotals="1" fieldPosition="0">
        <references count="4">
          <reference field="4294967294" count="1" selected="0">
            <x v="8"/>
          </reference>
          <reference field="0" count="1" selected="0">
            <x v="7"/>
          </reference>
          <reference field="6" count="1" selected="0">
            <x v="126"/>
          </reference>
          <reference field="9" count="1">
            <x v="57"/>
          </reference>
        </references>
      </pivotArea>
    </format>
    <format dxfId="1451">
      <pivotArea collapsedLevelsAreSubtotals="1" fieldPosition="0">
        <references count="5">
          <reference field="4294967294" count="1" selected="0">
            <x v="8"/>
          </reference>
          <reference field="0" count="1" selected="0">
            <x v="7"/>
          </reference>
          <reference field="6" count="1" selected="0">
            <x v="126"/>
          </reference>
          <reference field="9" count="1" selected="0">
            <x v="57"/>
          </reference>
          <reference field="12" count="0"/>
        </references>
      </pivotArea>
    </format>
    <format dxfId="1450">
      <pivotArea collapsedLevelsAreSubtotals="1" fieldPosition="0">
        <references count="3">
          <reference field="4294967294" count="1" selected="0">
            <x v="8"/>
          </reference>
          <reference field="0" count="1" selected="0">
            <x v="7"/>
          </reference>
          <reference field="6" count="1">
            <x v="127"/>
          </reference>
        </references>
      </pivotArea>
    </format>
    <format dxfId="1449">
      <pivotArea collapsedLevelsAreSubtotals="1" fieldPosition="0">
        <references count="4">
          <reference field="4294967294" count="1" selected="0">
            <x v="8"/>
          </reference>
          <reference field="0" count="1" selected="0">
            <x v="7"/>
          </reference>
          <reference field="6" count="1" selected="0">
            <x v="127"/>
          </reference>
          <reference field="9" count="1">
            <x v="18"/>
          </reference>
        </references>
      </pivotArea>
    </format>
    <format dxfId="1448">
      <pivotArea collapsedLevelsAreSubtotals="1" fieldPosition="0">
        <references count="5">
          <reference field="4294967294" count="1" selected="0">
            <x v="8"/>
          </reference>
          <reference field="0" count="1" selected="0">
            <x v="7"/>
          </reference>
          <reference field="6" count="1" selected="0">
            <x v="127"/>
          </reference>
          <reference field="9" count="1" selected="0">
            <x v="18"/>
          </reference>
          <reference field="12" count="0"/>
        </references>
      </pivotArea>
    </format>
    <format dxfId="1447">
      <pivotArea collapsedLevelsAreSubtotals="1" fieldPosition="0">
        <references count="4">
          <reference field="4294967294" count="1" selected="0">
            <x v="8"/>
          </reference>
          <reference field="0" count="1" selected="0">
            <x v="7"/>
          </reference>
          <reference field="6" count="1" selected="0">
            <x v="127"/>
          </reference>
          <reference field="9" count="1">
            <x v="42"/>
          </reference>
        </references>
      </pivotArea>
    </format>
    <format dxfId="1446">
      <pivotArea collapsedLevelsAreSubtotals="1" fieldPosition="0">
        <references count="5">
          <reference field="4294967294" count="1" selected="0">
            <x v="8"/>
          </reference>
          <reference field="0" count="1" selected="0">
            <x v="7"/>
          </reference>
          <reference field="6" count="1" selected="0">
            <x v="127"/>
          </reference>
          <reference field="9" count="1" selected="0">
            <x v="42"/>
          </reference>
          <reference field="12" count="0"/>
        </references>
      </pivotArea>
    </format>
    <format dxfId="1445">
      <pivotArea collapsedLevelsAreSubtotals="1" fieldPosition="0">
        <references count="4">
          <reference field="4294967294" count="1" selected="0">
            <x v="8"/>
          </reference>
          <reference field="0" count="1" selected="0">
            <x v="7"/>
          </reference>
          <reference field="6" count="1" selected="0">
            <x v="127"/>
          </reference>
          <reference field="9" count="1">
            <x v="53"/>
          </reference>
        </references>
      </pivotArea>
    </format>
    <format dxfId="1444">
      <pivotArea collapsedLevelsAreSubtotals="1" fieldPosition="0">
        <references count="5">
          <reference field="4294967294" count="1" selected="0">
            <x v="8"/>
          </reference>
          <reference field="0" count="1" selected="0">
            <x v="7"/>
          </reference>
          <reference field="6" count="1" selected="0">
            <x v="127"/>
          </reference>
          <reference field="9" count="1" selected="0">
            <x v="53"/>
          </reference>
          <reference field="12" count="0"/>
        </references>
      </pivotArea>
    </format>
    <format dxfId="1443">
      <pivotArea collapsedLevelsAreSubtotals="1" fieldPosition="0">
        <references count="4">
          <reference field="4294967294" count="1" selected="0">
            <x v="8"/>
          </reference>
          <reference field="0" count="1" selected="0">
            <x v="7"/>
          </reference>
          <reference field="6" count="1" selected="0">
            <x v="127"/>
          </reference>
          <reference field="9" count="1">
            <x v="54"/>
          </reference>
        </references>
      </pivotArea>
    </format>
    <format dxfId="1442">
      <pivotArea collapsedLevelsAreSubtotals="1" fieldPosition="0">
        <references count="5">
          <reference field="4294967294" count="1" selected="0">
            <x v="8"/>
          </reference>
          <reference field="0" count="1" selected="0">
            <x v="7"/>
          </reference>
          <reference field="6" count="1" selected="0">
            <x v="127"/>
          </reference>
          <reference field="9" count="1" selected="0">
            <x v="54"/>
          </reference>
          <reference field="12" count="0"/>
        </references>
      </pivotArea>
    </format>
    <format dxfId="1441">
      <pivotArea collapsedLevelsAreSubtotals="1" fieldPosition="0">
        <references count="4">
          <reference field="4294967294" count="1" selected="0">
            <x v="8"/>
          </reference>
          <reference field="0" count="1" selected="0">
            <x v="7"/>
          </reference>
          <reference field="6" count="1" selected="0">
            <x v="127"/>
          </reference>
          <reference field="9" count="1">
            <x v="82"/>
          </reference>
        </references>
      </pivotArea>
    </format>
    <format dxfId="1440">
      <pivotArea collapsedLevelsAreSubtotals="1" fieldPosition="0">
        <references count="5">
          <reference field="4294967294" count="1" selected="0">
            <x v="8"/>
          </reference>
          <reference field="0" count="1" selected="0">
            <x v="7"/>
          </reference>
          <reference field="6" count="1" selected="0">
            <x v="127"/>
          </reference>
          <reference field="9" count="1" selected="0">
            <x v="82"/>
          </reference>
          <reference field="12" count="0"/>
        </references>
      </pivotArea>
    </format>
    <format dxfId="1439">
      <pivotArea collapsedLevelsAreSubtotals="1" fieldPosition="0">
        <references count="3">
          <reference field="4294967294" count="1" selected="0">
            <x v="8"/>
          </reference>
          <reference field="0" count="1" selected="0">
            <x v="7"/>
          </reference>
          <reference field="6" count="1">
            <x v="128"/>
          </reference>
        </references>
      </pivotArea>
    </format>
    <format dxfId="1438">
      <pivotArea collapsedLevelsAreSubtotals="1" fieldPosition="0">
        <references count="4">
          <reference field="4294967294" count="1" selected="0">
            <x v="8"/>
          </reference>
          <reference field="0" count="1" selected="0">
            <x v="7"/>
          </reference>
          <reference field="6" count="1" selected="0">
            <x v="128"/>
          </reference>
          <reference field="9" count="1">
            <x v="18"/>
          </reference>
        </references>
      </pivotArea>
    </format>
    <format dxfId="1437">
      <pivotArea collapsedLevelsAreSubtotals="1" fieldPosition="0">
        <references count="5">
          <reference field="4294967294" count="1" selected="0">
            <x v="8"/>
          </reference>
          <reference field="0" count="1" selected="0">
            <x v="7"/>
          </reference>
          <reference field="6" count="1" selected="0">
            <x v="128"/>
          </reference>
          <reference field="9" count="1" selected="0">
            <x v="18"/>
          </reference>
          <reference field="12" count="0"/>
        </references>
      </pivotArea>
    </format>
    <format dxfId="1436">
      <pivotArea collapsedLevelsAreSubtotals="1" fieldPosition="0">
        <references count="4">
          <reference field="4294967294" count="1" selected="0">
            <x v="8"/>
          </reference>
          <reference field="0" count="1" selected="0">
            <x v="7"/>
          </reference>
          <reference field="6" count="1" selected="0">
            <x v="128"/>
          </reference>
          <reference field="9" count="1">
            <x v="53"/>
          </reference>
        </references>
      </pivotArea>
    </format>
    <format dxfId="1435">
      <pivotArea collapsedLevelsAreSubtotals="1" fieldPosition="0">
        <references count="5">
          <reference field="4294967294" count="1" selected="0">
            <x v="8"/>
          </reference>
          <reference field="0" count="1" selected="0">
            <x v="7"/>
          </reference>
          <reference field="6" count="1" selected="0">
            <x v="128"/>
          </reference>
          <reference field="9" count="1" selected="0">
            <x v="53"/>
          </reference>
          <reference field="12" count="0"/>
        </references>
      </pivotArea>
    </format>
    <format dxfId="1434">
      <pivotArea collapsedLevelsAreSubtotals="1" fieldPosition="0">
        <references count="4">
          <reference field="4294967294" count="1" selected="0">
            <x v="8"/>
          </reference>
          <reference field="0" count="1" selected="0">
            <x v="7"/>
          </reference>
          <reference field="6" count="1" selected="0">
            <x v="128"/>
          </reference>
          <reference field="9" count="1">
            <x v="54"/>
          </reference>
        </references>
      </pivotArea>
    </format>
    <format dxfId="1433">
      <pivotArea collapsedLevelsAreSubtotals="1" fieldPosition="0">
        <references count="5">
          <reference field="4294967294" count="1" selected="0">
            <x v="8"/>
          </reference>
          <reference field="0" count="1" selected="0">
            <x v="7"/>
          </reference>
          <reference field="6" count="1" selected="0">
            <x v="128"/>
          </reference>
          <reference field="9" count="1" selected="0">
            <x v="54"/>
          </reference>
          <reference field="12" count="0"/>
        </references>
      </pivotArea>
    </format>
    <format dxfId="1432">
      <pivotArea collapsedLevelsAreSubtotals="1" fieldPosition="0">
        <references count="4">
          <reference field="4294967294" count="1" selected="0">
            <x v="8"/>
          </reference>
          <reference field="0" count="1" selected="0">
            <x v="7"/>
          </reference>
          <reference field="6" count="1" selected="0">
            <x v="128"/>
          </reference>
          <reference field="9" count="1">
            <x v="82"/>
          </reference>
        </references>
      </pivotArea>
    </format>
    <format dxfId="1431">
      <pivotArea collapsedLevelsAreSubtotals="1" fieldPosition="0">
        <references count="5">
          <reference field="4294967294" count="1" selected="0">
            <x v="8"/>
          </reference>
          <reference field="0" count="1" selected="0">
            <x v="7"/>
          </reference>
          <reference field="6" count="1" selected="0">
            <x v="128"/>
          </reference>
          <reference field="9" count="1" selected="0">
            <x v="82"/>
          </reference>
          <reference field="12" count="0"/>
        </references>
      </pivotArea>
    </format>
    <format dxfId="1430">
      <pivotArea collapsedLevelsAreSubtotals="1" fieldPosition="0">
        <references count="3">
          <reference field="4294967294" count="1" selected="0">
            <x v="8"/>
          </reference>
          <reference field="0" count="1" selected="0">
            <x v="7"/>
          </reference>
          <reference field="6" count="1">
            <x v="129"/>
          </reference>
        </references>
      </pivotArea>
    </format>
    <format dxfId="1429">
      <pivotArea collapsedLevelsAreSubtotals="1" fieldPosition="0">
        <references count="4">
          <reference field="4294967294" count="1" selected="0">
            <x v="8"/>
          </reference>
          <reference field="0" count="1" selected="0">
            <x v="7"/>
          </reference>
          <reference field="6" count="1" selected="0">
            <x v="129"/>
          </reference>
          <reference field="9" count="1">
            <x v="18"/>
          </reference>
        </references>
      </pivotArea>
    </format>
    <format dxfId="1428">
      <pivotArea collapsedLevelsAreSubtotals="1" fieldPosition="0">
        <references count="5">
          <reference field="4294967294" count="1" selected="0">
            <x v="8"/>
          </reference>
          <reference field="0" count="1" selected="0">
            <x v="7"/>
          </reference>
          <reference field="6" count="1" selected="0">
            <x v="129"/>
          </reference>
          <reference field="9" count="1" selected="0">
            <x v="18"/>
          </reference>
          <reference field="12" count="0"/>
        </references>
      </pivotArea>
    </format>
    <format dxfId="1427">
      <pivotArea collapsedLevelsAreSubtotals="1" fieldPosition="0">
        <references count="4">
          <reference field="4294967294" count="1" selected="0">
            <x v="8"/>
          </reference>
          <reference field="0" count="1" selected="0">
            <x v="7"/>
          </reference>
          <reference field="6" count="1" selected="0">
            <x v="129"/>
          </reference>
          <reference field="9" count="1">
            <x v="42"/>
          </reference>
        </references>
      </pivotArea>
    </format>
    <format dxfId="1426">
      <pivotArea collapsedLevelsAreSubtotals="1" fieldPosition="0">
        <references count="5">
          <reference field="4294967294" count="1" selected="0">
            <x v="8"/>
          </reference>
          <reference field="0" count="1" selected="0">
            <x v="7"/>
          </reference>
          <reference field="6" count="1" selected="0">
            <x v="129"/>
          </reference>
          <reference field="9" count="1" selected="0">
            <x v="42"/>
          </reference>
          <reference field="12" count="0"/>
        </references>
      </pivotArea>
    </format>
    <format dxfId="1425">
      <pivotArea collapsedLevelsAreSubtotals="1" fieldPosition="0">
        <references count="4">
          <reference field="4294967294" count="1" selected="0">
            <x v="8"/>
          </reference>
          <reference field="0" count="1" selected="0">
            <x v="7"/>
          </reference>
          <reference field="6" count="1" selected="0">
            <x v="129"/>
          </reference>
          <reference field="9" count="1">
            <x v="53"/>
          </reference>
        </references>
      </pivotArea>
    </format>
    <format dxfId="1424">
      <pivotArea collapsedLevelsAreSubtotals="1" fieldPosition="0">
        <references count="5">
          <reference field="4294967294" count="1" selected="0">
            <x v="8"/>
          </reference>
          <reference field="0" count="1" selected="0">
            <x v="7"/>
          </reference>
          <reference field="6" count="1" selected="0">
            <x v="129"/>
          </reference>
          <reference field="9" count="1" selected="0">
            <x v="53"/>
          </reference>
          <reference field="12" count="0"/>
        </references>
      </pivotArea>
    </format>
    <format dxfId="1423">
      <pivotArea collapsedLevelsAreSubtotals="1" fieldPosition="0">
        <references count="4">
          <reference field="4294967294" count="1" selected="0">
            <x v="8"/>
          </reference>
          <reference field="0" count="1" selected="0">
            <x v="7"/>
          </reference>
          <reference field="6" count="1" selected="0">
            <x v="129"/>
          </reference>
          <reference field="9" count="1">
            <x v="54"/>
          </reference>
        </references>
      </pivotArea>
    </format>
    <format dxfId="1422">
      <pivotArea collapsedLevelsAreSubtotals="1" fieldPosition="0">
        <references count="5">
          <reference field="4294967294" count="1" selected="0">
            <x v="8"/>
          </reference>
          <reference field="0" count="1" selected="0">
            <x v="7"/>
          </reference>
          <reference field="6" count="1" selected="0">
            <x v="129"/>
          </reference>
          <reference field="9" count="1" selected="0">
            <x v="54"/>
          </reference>
          <reference field="12" count="0"/>
        </references>
      </pivotArea>
    </format>
    <format dxfId="1421">
      <pivotArea collapsedLevelsAreSubtotals="1" fieldPosition="0">
        <references count="4">
          <reference field="4294967294" count="1" selected="0">
            <x v="8"/>
          </reference>
          <reference field="0" count="1" selected="0">
            <x v="7"/>
          </reference>
          <reference field="6" count="1" selected="0">
            <x v="129"/>
          </reference>
          <reference field="9" count="1">
            <x v="82"/>
          </reference>
        </references>
      </pivotArea>
    </format>
    <format dxfId="1420">
      <pivotArea collapsedLevelsAreSubtotals="1" fieldPosition="0">
        <references count="5">
          <reference field="4294967294" count="1" selected="0">
            <x v="8"/>
          </reference>
          <reference field="0" count="1" selected="0">
            <x v="7"/>
          </reference>
          <reference field="6" count="1" selected="0">
            <x v="129"/>
          </reference>
          <reference field="9" count="1" selected="0">
            <x v="82"/>
          </reference>
          <reference field="12" count="0"/>
        </references>
      </pivotArea>
    </format>
    <format dxfId="1419">
      <pivotArea collapsedLevelsAreSubtotals="1" fieldPosition="0">
        <references count="3">
          <reference field="4294967294" count="1" selected="0">
            <x v="8"/>
          </reference>
          <reference field="0" count="1" selected="0">
            <x v="7"/>
          </reference>
          <reference field="6" count="1">
            <x v="141"/>
          </reference>
        </references>
      </pivotArea>
    </format>
    <format dxfId="1418">
      <pivotArea collapsedLevelsAreSubtotals="1" fieldPosition="0">
        <references count="4">
          <reference field="4294967294" count="1" selected="0">
            <x v="8"/>
          </reference>
          <reference field="0" count="1" selected="0">
            <x v="7"/>
          </reference>
          <reference field="6" count="1" selected="0">
            <x v="141"/>
          </reference>
          <reference field="9" count="1">
            <x v="145"/>
          </reference>
        </references>
      </pivotArea>
    </format>
    <format dxfId="1417">
      <pivotArea collapsedLevelsAreSubtotals="1" fieldPosition="0">
        <references count="5">
          <reference field="4294967294" count="1" selected="0">
            <x v="8"/>
          </reference>
          <reference field="0" count="1" selected="0">
            <x v="7"/>
          </reference>
          <reference field="6" count="1" selected="0">
            <x v="141"/>
          </reference>
          <reference field="9" count="1" selected="0">
            <x v="145"/>
          </reference>
          <reference field="12" count="0"/>
        </references>
      </pivotArea>
    </format>
    <format dxfId="1416">
      <pivotArea collapsedLevelsAreSubtotals="1" fieldPosition="0">
        <references count="2">
          <reference field="4294967294" count="1" selected="0">
            <x v="8"/>
          </reference>
          <reference field="0" count="1">
            <x v="8"/>
          </reference>
        </references>
      </pivotArea>
    </format>
    <format dxfId="1415">
      <pivotArea collapsedLevelsAreSubtotals="1" fieldPosition="0">
        <references count="3">
          <reference field="4294967294" count="1" selected="0">
            <x v="8"/>
          </reference>
          <reference field="0" count="1" selected="0">
            <x v="8"/>
          </reference>
          <reference field="6" count="1">
            <x v="39"/>
          </reference>
        </references>
      </pivotArea>
    </format>
    <format dxfId="1414">
      <pivotArea collapsedLevelsAreSubtotals="1" fieldPosition="0">
        <references count="4">
          <reference field="4294967294" count="1" selected="0">
            <x v="8"/>
          </reference>
          <reference field="0" count="1" selected="0">
            <x v="8"/>
          </reference>
          <reference field="6" count="1" selected="0">
            <x v="39"/>
          </reference>
          <reference field="9" count="1">
            <x v="126"/>
          </reference>
        </references>
      </pivotArea>
    </format>
    <format dxfId="1413">
      <pivotArea collapsedLevelsAreSubtotals="1" fieldPosition="0">
        <references count="5">
          <reference field="4294967294" count="1" selected="0">
            <x v="8"/>
          </reference>
          <reference field="0" count="1" selected="0">
            <x v="8"/>
          </reference>
          <reference field="6" count="1" selected="0">
            <x v="39"/>
          </reference>
          <reference field="9" count="1" selected="0">
            <x v="126"/>
          </reference>
          <reference field="12" count="0"/>
        </references>
      </pivotArea>
    </format>
    <format dxfId="1412">
      <pivotArea collapsedLevelsAreSubtotals="1" fieldPosition="0">
        <references count="3">
          <reference field="4294967294" count="1" selected="0">
            <x v="8"/>
          </reference>
          <reference field="0" count="1" selected="0">
            <x v="8"/>
          </reference>
          <reference field="6" count="1">
            <x v="46"/>
          </reference>
        </references>
      </pivotArea>
    </format>
    <format dxfId="1411">
      <pivotArea collapsedLevelsAreSubtotals="1" fieldPosition="0">
        <references count="4">
          <reference field="4294967294" count="1" selected="0">
            <x v="8"/>
          </reference>
          <reference field="0" count="1" selected="0">
            <x v="8"/>
          </reference>
          <reference field="6" count="1" selected="0">
            <x v="46"/>
          </reference>
          <reference field="9" count="1">
            <x v="52"/>
          </reference>
        </references>
      </pivotArea>
    </format>
    <format dxfId="1410">
      <pivotArea collapsedLevelsAreSubtotals="1" fieldPosition="0">
        <references count="5">
          <reference field="4294967294" count="1" selected="0">
            <x v="8"/>
          </reference>
          <reference field="0" count="1" selected="0">
            <x v="8"/>
          </reference>
          <reference field="6" count="1" selected="0">
            <x v="46"/>
          </reference>
          <reference field="9" count="1" selected="0">
            <x v="52"/>
          </reference>
          <reference field="12" count="0"/>
        </references>
      </pivotArea>
    </format>
    <format dxfId="1409">
      <pivotArea collapsedLevelsAreSubtotals="1" fieldPosition="0">
        <references count="3">
          <reference field="4294967294" count="1" selected="0">
            <x v="8"/>
          </reference>
          <reference field="0" count="1" selected="0">
            <x v="8"/>
          </reference>
          <reference field="6" count="1">
            <x v="56"/>
          </reference>
        </references>
      </pivotArea>
    </format>
    <format dxfId="1408">
      <pivotArea collapsedLevelsAreSubtotals="1" fieldPosition="0">
        <references count="4">
          <reference field="4294967294" count="1" selected="0">
            <x v="8"/>
          </reference>
          <reference field="0" count="1" selected="0">
            <x v="8"/>
          </reference>
          <reference field="6" count="1" selected="0">
            <x v="56"/>
          </reference>
          <reference field="9" count="1">
            <x v="78"/>
          </reference>
        </references>
      </pivotArea>
    </format>
    <format dxfId="1407">
      <pivotArea collapsedLevelsAreSubtotals="1" fieldPosition="0">
        <references count="5">
          <reference field="4294967294" count="1" selected="0">
            <x v="8"/>
          </reference>
          <reference field="0" count="1" selected="0">
            <x v="8"/>
          </reference>
          <reference field="6" count="1" selected="0">
            <x v="56"/>
          </reference>
          <reference field="9" count="1" selected="0">
            <x v="78"/>
          </reference>
          <reference field="12" count="0"/>
        </references>
      </pivotArea>
    </format>
    <format dxfId="1406">
      <pivotArea collapsedLevelsAreSubtotals="1" fieldPosition="0">
        <references count="3">
          <reference field="4294967294" count="1" selected="0">
            <x v="8"/>
          </reference>
          <reference field="0" count="1" selected="0">
            <x v="8"/>
          </reference>
          <reference field="6" count="1">
            <x v="162"/>
          </reference>
        </references>
      </pivotArea>
    </format>
    <format dxfId="1405">
      <pivotArea collapsedLevelsAreSubtotals="1" fieldPosition="0">
        <references count="4">
          <reference field="4294967294" count="1" selected="0">
            <x v="8"/>
          </reference>
          <reference field="0" count="1" selected="0">
            <x v="8"/>
          </reference>
          <reference field="6" count="1" selected="0">
            <x v="162"/>
          </reference>
          <reference field="9" count="1">
            <x v="29"/>
          </reference>
        </references>
      </pivotArea>
    </format>
    <format dxfId="1404">
      <pivotArea collapsedLevelsAreSubtotals="1" fieldPosition="0">
        <references count="5">
          <reference field="4294967294" count="1" selected="0">
            <x v="8"/>
          </reference>
          <reference field="0" count="1" selected="0">
            <x v="8"/>
          </reference>
          <reference field="6" count="1" selected="0">
            <x v="162"/>
          </reference>
          <reference field="9" count="1" selected="0">
            <x v="29"/>
          </reference>
          <reference field="12" count="0"/>
        </references>
      </pivotArea>
    </format>
    <format dxfId="1403">
      <pivotArea collapsedLevelsAreSubtotals="1" fieldPosition="0">
        <references count="2">
          <reference field="4294967294" count="1" selected="0">
            <x v="8"/>
          </reference>
          <reference field="0" count="1">
            <x v="9"/>
          </reference>
        </references>
      </pivotArea>
    </format>
    <format dxfId="1402">
      <pivotArea collapsedLevelsAreSubtotals="1" fieldPosition="0">
        <references count="3">
          <reference field="4294967294" count="1" selected="0">
            <x v="8"/>
          </reference>
          <reference field="0" count="1" selected="0">
            <x v="9"/>
          </reference>
          <reference field="6" count="1">
            <x v="3"/>
          </reference>
        </references>
      </pivotArea>
    </format>
    <format dxfId="1401">
      <pivotArea collapsedLevelsAreSubtotals="1" fieldPosition="0">
        <references count="4">
          <reference field="4294967294" count="1" selected="0">
            <x v="8"/>
          </reference>
          <reference field="0" count="1" selected="0">
            <x v="9"/>
          </reference>
          <reference field="6" count="1" selected="0">
            <x v="3"/>
          </reference>
          <reference field="9" count="1">
            <x v="33"/>
          </reference>
        </references>
      </pivotArea>
    </format>
    <format dxfId="1400">
      <pivotArea collapsedLevelsAreSubtotals="1" fieldPosition="0">
        <references count="5">
          <reference field="4294967294" count="1" selected="0">
            <x v="8"/>
          </reference>
          <reference field="0" count="1" selected="0">
            <x v="9"/>
          </reference>
          <reference field="6" count="1" selected="0">
            <x v="3"/>
          </reference>
          <reference field="9" count="1" selected="0">
            <x v="33"/>
          </reference>
          <reference field="12" count="0"/>
        </references>
      </pivotArea>
    </format>
    <format dxfId="1399">
      <pivotArea collapsedLevelsAreSubtotals="1" fieldPosition="0">
        <references count="3">
          <reference field="4294967294" count="1" selected="0">
            <x v="8"/>
          </reference>
          <reference field="0" count="1" selected="0">
            <x v="9"/>
          </reference>
          <reference field="6" count="1">
            <x v="4"/>
          </reference>
        </references>
      </pivotArea>
    </format>
    <format dxfId="1398">
      <pivotArea collapsedLevelsAreSubtotals="1" fieldPosition="0">
        <references count="4">
          <reference field="4294967294" count="1" selected="0">
            <x v="8"/>
          </reference>
          <reference field="0" count="1" selected="0">
            <x v="9"/>
          </reference>
          <reference field="6" count="1" selected="0">
            <x v="4"/>
          </reference>
          <reference field="9" count="1">
            <x v="127"/>
          </reference>
        </references>
      </pivotArea>
    </format>
    <format dxfId="1397">
      <pivotArea collapsedLevelsAreSubtotals="1" fieldPosition="0">
        <references count="5">
          <reference field="4294967294" count="1" selected="0">
            <x v="8"/>
          </reference>
          <reference field="0" count="1" selected="0">
            <x v="9"/>
          </reference>
          <reference field="6" count="1" selected="0">
            <x v="4"/>
          </reference>
          <reference field="9" count="1" selected="0">
            <x v="127"/>
          </reference>
          <reference field="12" count="0"/>
        </references>
      </pivotArea>
    </format>
    <format dxfId="1396">
      <pivotArea collapsedLevelsAreSubtotals="1" fieldPosition="0">
        <references count="3">
          <reference field="4294967294" count="1" selected="0">
            <x v="8"/>
          </reference>
          <reference field="0" count="1" selected="0">
            <x v="9"/>
          </reference>
          <reference field="6" count="1">
            <x v="10"/>
          </reference>
        </references>
      </pivotArea>
    </format>
    <format dxfId="1395">
      <pivotArea collapsedLevelsAreSubtotals="1" fieldPosition="0">
        <references count="4">
          <reference field="4294967294" count="1" selected="0">
            <x v="8"/>
          </reference>
          <reference field="0" count="1" selected="0">
            <x v="9"/>
          </reference>
          <reference field="6" count="1" selected="0">
            <x v="10"/>
          </reference>
          <reference field="9" count="1">
            <x v="33"/>
          </reference>
        </references>
      </pivotArea>
    </format>
    <format dxfId="1394">
      <pivotArea collapsedLevelsAreSubtotals="1" fieldPosition="0">
        <references count="5">
          <reference field="4294967294" count="1" selected="0">
            <x v="8"/>
          </reference>
          <reference field="0" count="1" selected="0">
            <x v="9"/>
          </reference>
          <reference field="6" count="1" selected="0">
            <x v="10"/>
          </reference>
          <reference field="9" count="1" selected="0">
            <x v="33"/>
          </reference>
          <reference field="12" count="0"/>
        </references>
      </pivotArea>
    </format>
    <format dxfId="1393">
      <pivotArea collapsedLevelsAreSubtotals="1" fieldPosition="0">
        <references count="4">
          <reference field="4294967294" count="1" selected="0">
            <x v="8"/>
          </reference>
          <reference field="0" count="1" selected="0">
            <x v="9"/>
          </reference>
          <reference field="6" count="1" selected="0">
            <x v="10"/>
          </reference>
          <reference field="9" count="1">
            <x v="34"/>
          </reference>
        </references>
      </pivotArea>
    </format>
    <format dxfId="1392">
      <pivotArea collapsedLevelsAreSubtotals="1" fieldPosition="0">
        <references count="5">
          <reference field="4294967294" count="1" selected="0">
            <x v="8"/>
          </reference>
          <reference field="0" count="1" selected="0">
            <x v="9"/>
          </reference>
          <reference field="6" count="1" selected="0">
            <x v="10"/>
          </reference>
          <reference field="9" count="1" selected="0">
            <x v="34"/>
          </reference>
          <reference field="12" count="0"/>
        </references>
      </pivotArea>
    </format>
    <format dxfId="1391">
      <pivotArea collapsedLevelsAreSubtotals="1" fieldPosition="0">
        <references count="4">
          <reference field="4294967294" count="1" selected="0">
            <x v="8"/>
          </reference>
          <reference field="0" count="1" selected="0">
            <x v="9"/>
          </reference>
          <reference field="6" count="1" selected="0">
            <x v="10"/>
          </reference>
          <reference field="9" count="1">
            <x v="36"/>
          </reference>
        </references>
      </pivotArea>
    </format>
    <format dxfId="1390">
      <pivotArea collapsedLevelsAreSubtotals="1" fieldPosition="0">
        <references count="5">
          <reference field="4294967294" count="1" selected="0">
            <x v="8"/>
          </reference>
          <reference field="0" count="1" selected="0">
            <x v="9"/>
          </reference>
          <reference field="6" count="1" selected="0">
            <x v="10"/>
          </reference>
          <reference field="9" count="1" selected="0">
            <x v="36"/>
          </reference>
          <reference field="12" count="0"/>
        </references>
      </pivotArea>
    </format>
    <format dxfId="1389">
      <pivotArea collapsedLevelsAreSubtotals="1" fieldPosition="0">
        <references count="4">
          <reference field="4294967294" count="1" selected="0">
            <x v="8"/>
          </reference>
          <reference field="0" count="1" selected="0">
            <x v="9"/>
          </reference>
          <reference field="6" count="1" selected="0">
            <x v="10"/>
          </reference>
          <reference field="9" count="1">
            <x v="48"/>
          </reference>
        </references>
      </pivotArea>
    </format>
    <format dxfId="1388">
      <pivotArea collapsedLevelsAreSubtotals="1" fieldPosition="0">
        <references count="5">
          <reference field="4294967294" count="1" selected="0">
            <x v="8"/>
          </reference>
          <reference field="0" count="1" selected="0">
            <x v="9"/>
          </reference>
          <reference field="6" count="1" selected="0">
            <x v="10"/>
          </reference>
          <reference field="9" count="1" selected="0">
            <x v="48"/>
          </reference>
          <reference field="12" count="0"/>
        </references>
      </pivotArea>
    </format>
    <format dxfId="1387">
      <pivotArea collapsedLevelsAreSubtotals="1" fieldPosition="0">
        <references count="3">
          <reference field="4294967294" count="1" selected="0">
            <x v="8"/>
          </reference>
          <reference field="0" count="1" selected="0">
            <x v="9"/>
          </reference>
          <reference field="6" count="1">
            <x v="11"/>
          </reference>
        </references>
      </pivotArea>
    </format>
    <format dxfId="1386">
      <pivotArea collapsedLevelsAreSubtotals="1" fieldPosition="0">
        <references count="4">
          <reference field="4294967294" count="1" selected="0">
            <x v="8"/>
          </reference>
          <reference field="0" count="1" selected="0">
            <x v="9"/>
          </reference>
          <reference field="6" count="1" selected="0">
            <x v="11"/>
          </reference>
          <reference field="9" count="1">
            <x v="36"/>
          </reference>
        </references>
      </pivotArea>
    </format>
    <format dxfId="1385">
      <pivotArea collapsedLevelsAreSubtotals="1" fieldPosition="0">
        <references count="5">
          <reference field="4294967294" count="1" selected="0">
            <x v="8"/>
          </reference>
          <reference field="0" count="1" selected="0">
            <x v="9"/>
          </reference>
          <reference field="6" count="1" selected="0">
            <x v="11"/>
          </reference>
          <reference field="9" count="1" selected="0">
            <x v="36"/>
          </reference>
          <reference field="12" count="0"/>
        </references>
      </pivotArea>
    </format>
    <format dxfId="1384">
      <pivotArea collapsedLevelsAreSubtotals="1" fieldPosition="0">
        <references count="3">
          <reference field="4294967294" count="1" selected="0">
            <x v="8"/>
          </reference>
          <reference field="0" count="1" selected="0">
            <x v="9"/>
          </reference>
          <reference field="6" count="1">
            <x v="12"/>
          </reference>
        </references>
      </pivotArea>
    </format>
    <format dxfId="1383">
      <pivotArea collapsedLevelsAreSubtotals="1" fieldPosition="0">
        <references count="4">
          <reference field="4294967294" count="1" selected="0">
            <x v="8"/>
          </reference>
          <reference field="0" count="1" selected="0">
            <x v="9"/>
          </reference>
          <reference field="6" count="1" selected="0">
            <x v="12"/>
          </reference>
          <reference field="9" count="1">
            <x v="33"/>
          </reference>
        </references>
      </pivotArea>
    </format>
    <format dxfId="1382">
      <pivotArea collapsedLevelsAreSubtotals="1" fieldPosition="0">
        <references count="5">
          <reference field="4294967294" count="1" selected="0">
            <x v="8"/>
          </reference>
          <reference field="0" count="1" selected="0">
            <x v="9"/>
          </reference>
          <reference field="6" count="1" selected="0">
            <x v="12"/>
          </reference>
          <reference field="9" count="1" selected="0">
            <x v="33"/>
          </reference>
          <reference field="12" count="0"/>
        </references>
      </pivotArea>
    </format>
    <format dxfId="1381">
      <pivotArea collapsedLevelsAreSubtotals="1" fieldPosition="0">
        <references count="3">
          <reference field="4294967294" count="1" selected="0">
            <x v="8"/>
          </reference>
          <reference field="0" count="1" selected="0">
            <x v="9"/>
          </reference>
          <reference field="6" count="1">
            <x v="13"/>
          </reference>
        </references>
      </pivotArea>
    </format>
    <format dxfId="1380">
      <pivotArea collapsedLevelsAreSubtotals="1" fieldPosition="0">
        <references count="4">
          <reference field="4294967294" count="1" selected="0">
            <x v="8"/>
          </reference>
          <reference field="0" count="1" selected="0">
            <x v="9"/>
          </reference>
          <reference field="6" count="1" selected="0">
            <x v="13"/>
          </reference>
          <reference field="9" count="1">
            <x v="33"/>
          </reference>
        </references>
      </pivotArea>
    </format>
    <format dxfId="1379">
      <pivotArea collapsedLevelsAreSubtotals="1" fieldPosition="0">
        <references count="5">
          <reference field="4294967294" count="1" selected="0">
            <x v="8"/>
          </reference>
          <reference field="0" count="1" selected="0">
            <x v="9"/>
          </reference>
          <reference field="6" count="1" selected="0">
            <x v="13"/>
          </reference>
          <reference field="9" count="1" selected="0">
            <x v="33"/>
          </reference>
          <reference field="12" count="0"/>
        </references>
      </pivotArea>
    </format>
    <format dxfId="1378">
      <pivotArea collapsedLevelsAreSubtotals="1" fieldPosition="0">
        <references count="3">
          <reference field="4294967294" count="1" selected="0">
            <x v="8"/>
          </reference>
          <reference field="0" count="1" selected="0">
            <x v="9"/>
          </reference>
          <reference field="6" count="1">
            <x v="14"/>
          </reference>
        </references>
      </pivotArea>
    </format>
    <format dxfId="1377">
      <pivotArea collapsedLevelsAreSubtotals="1" fieldPosition="0">
        <references count="4">
          <reference field="4294967294" count="1" selected="0">
            <x v="8"/>
          </reference>
          <reference field="0" count="1" selected="0">
            <x v="9"/>
          </reference>
          <reference field="6" count="1" selected="0">
            <x v="14"/>
          </reference>
          <reference field="9" count="1">
            <x v="33"/>
          </reference>
        </references>
      </pivotArea>
    </format>
    <format dxfId="1376">
      <pivotArea collapsedLevelsAreSubtotals="1" fieldPosition="0">
        <references count="5">
          <reference field="4294967294" count="1" selected="0">
            <x v="8"/>
          </reference>
          <reference field="0" count="1" selected="0">
            <x v="9"/>
          </reference>
          <reference field="6" count="1" selected="0">
            <x v="14"/>
          </reference>
          <reference field="9" count="1" selected="0">
            <x v="33"/>
          </reference>
          <reference field="12" count="0"/>
        </references>
      </pivotArea>
    </format>
    <format dxfId="1375">
      <pivotArea collapsedLevelsAreSubtotals="1" fieldPosition="0">
        <references count="3">
          <reference field="4294967294" count="1" selected="0">
            <x v="8"/>
          </reference>
          <reference field="0" count="1" selected="0">
            <x v="9"/>
          </reference>
          <reference field="6" count="1">
            <x v="15"/>
          </reference>
        </references>
      </pivotArea>
    </format>
    <format dxfId="1374">
      <pivotArea collapsedLevelsAreSubtotals="1" fieldPosition="0">
        <references count="4">
          <reference field="4294967294" count="1" selected="0">
            <x v="8"/>
          </reference>
          <reference field="0" count="1" selected="0">
            <x v="9"/>
          </reference>
          <reference field="6" count="1" selected="0">
            <x v="15"/>
          </reference>
          <reference field="9" count="1">
            <x v="33"/>
          </reference>
        </references>
      </pivotArea>
    </format>
    <format dxfId="1373">
      <pivotArea collapsedLevelsAreSubtotals="1" fieldPosition="0">
        <references count="5">
          <reference field="4294967294" count="1" selected="0">
            <x v="8"/>
          </reference>
          <reference field="0" count="1" selected="0">
            <x v="9"/>
          </reference>
          <reference field="6" count="1" selected="0">
            <x v="15"/>
          </reference>
          <reference field="9" count="1" selected="0">
            <x v="33"/>
          </reference>
          <reference field="12" count="0"/>
        </references>
      </pivotArea>
    </format>
    <format dxfId="1372">
      <pivotArea collapsedLevelsAreSubtotals="1" fieldPosition="0">
        <references count="3">
          <reference field="4294967294" count="1" selected="0">
            <x v="8"/>
          </reference>
          <reference field="0" count="1" selected="0">
            <x v="9"/>
          </reference>
          <reference field="6" count="1">
            <x v="16"/>
          </reference>
        </references>
      </pivotArea>
    </format>
    <format dxfId="1371">
      <pivotArea collapsedLevelsAreSubtotals="1" fieldPosition="0">
        <references count="4">
          <reference field="4294967294" count="1" selected="0">
            <x v="8"/>
          </reference>
          <reference field="0" count="1" selected="0">
            <x v="9"/>
          </reference>
          <reference field="6" count="1" selected="0">
            <x v="16"/>
          </reference>
          <reference field="9" count="1">
            <x v="37"/>
          </reference>
        </references>
      </pivotArea>
    </format>
    <format dxfId="1370">
      <pivotArea collapsedLevelsAreSubtotals="1" fieldPosition="0">
        <references count="5">
          <reference field="4294967294" count="1" selected="0">
            <x v="8"/>
          </reference>
          <reference field="0" count="1" selected="0">
            <x v="9"/>
          </reference>
          <reference field="6" count="1" selected="0">
            <x v="16"/>
          </reference>
          <reference field="9" count="1" selected="0">
            <x v="37"/>
          </reference>
          <reference field="12" count="0"/>
        </references>
      </pivotArea>
    </format>
    <format dxfId="1369">
      <pivotArea collapsedLevelsAreSubtotals="1" fieldPosition="0">
        <references count="3">
          <reference field="4294967294" count="1" selected="0">
            <x v="8"/>
          </reference>
          <reference field="0" count="1" selected="0">
            <x v="9"/>
          </reference>
          <reference field="6" count="1">
            <x v="21"/>
          </reference>
        </references>
      </pivotArea>
    </format>
    <format dxfId="1368">
      <pivotArea collapsedLevelsAreSubtotals="1" fieldPosition="0">
        <references count="4">
          <reference field="4294967294" count="1" selected="0">
            <x v="8"/>
          </reference>
          <reference field="0" count="1" selected="0">
            <x v="9"/>
          </reference>
          <reference field="6" count="1" selected="0">
            <x v="21"/>
          </reference>
          <reference field="9" count="1">
            <x v="33"/>
          </reference>
        </references>
      </pivotArea>
    </format>
    <format dxfId="1367">
      <pivotArea collapsedLevelsAreSubtotals="1" fieldPosition="0">
        <references count="5">
          <reference field="4294967294" count="1" selected="0">
            <x v="8"/>
          </reference>
          <reference field="0" count="1" selected="0">
            <x v="9"/>
          </reference>
          <reference field="6" count="1" selected="0">
            <x v="21"/>
          </reference>
          <reference field="9" count="1" selected="0">
            <x v="33"/>
          </reference>
          <reference field="12" count="0"/>
        </references>
      </pivotArea>
    </format>
    <format dxfId="1366">
      <pivotArea collapsedLevelsAreSubtotals="1" fieldPosition="0">
        <references count="3">
          <reference field="4294967294" count="1" selected="0">
            <x v="8"/>
          </reference>
          <reference field="0" count="1" selected="0">
            <x v="9"/>
          </reference>
          <reference field="6" count="1">
            <x v="40"/>
          </reference>
        </references>
      </pivotArea>
    </format>
    <format dxfId="1365">
      <pivotArea collapsedLevelsAreSubtotals="1" fieldPosition="0">
        <references count="4">
          <reference field="4294967294" count="1" selected="0">
            <x v="8"/>
          </reference>
          <reference field="0" count="1" selected="0">
            <x v="9"/>
          </reference>
          <reference field="6" count="1" selected="0">
            <x v="40"/>
          </reference>
          <reference field="9" count="1">
            <x v="35"/>
          </reference>
        </references>
      </pivotArea>
    </format>
    <format dxfId="1364">
      <pivotArea collapsedLevelsAreSubtotals="1" fieldPosition="0">
        <references count="5">
          <reference field="4294967294" count="1" selected="0">
            <x v="8"/>
          </reference>
          <reference field="0" count="1" selected="0">
            <x v="9"/>
          </reference>
          <reference field="6" count="1" selected="0">
            <x v="40"/>
          </reference>
          <reference field="9" count="1" selected="0">
            <x v="35"/>
          </reference>
          <reference field="12" count="0"/>
        </references>
      </pivotArea>
    </format>
    <format dxfId="1363">
      <pivotArea collapsedLevelsAreSubtotals="1" fieldPosition="0">
        <references count="3">
          <reference field="4294967294" count="1" selected="0">
            <x v="8"/>
          </reference>
          <reference field="0" count="1" selected="0">
            <x v="9"/>
          </reference>
          <reference field="6" count="1">
            <x v="140"/>
          </reference>
        </references>
      </pivotArea>
    </format>
    <format dxfId="1362">
      <pivotArea collapsedLevelsAreSubtotals="1" fieldPosition="0">
        <references count="4">
          <reference field="4294967294" count="1" selected="0">
            <x v="8"/>
          </reference>
          <reference field="0" count="1" selected="0">
            <x v="9"/>
          </reference>
          <reference field="6" count="1" selected="0">
            <x v="140"/>
          </reference>
          <reference field="9" count="1">
            <x v="37"/>
          </reference>
        </references>
      </pivotArea>
    </format>
    <format dxfId="1361">
      <pivotArea collapsedLevelsAreSubtotals="1" fieldPosition="0">
        <references count="5">
          <reference field="4294967294" count="1" selected="0">
            <x v="8"/>
          </reference>
          <reference field="0" count="1" selected="0">
            <x v="9"/>
          </reference>
          <reference field="6" count="1" selected="0">
            <x v="140"/>
          </reference>
          <reference field="9" count="1" selected="0">
            <x v="37"/>
          </reference>
          <reference field="12" count="0"/>
        </references>
      </pivotArea>
    </format>
    <format dxfId="1360">
      <pivotArea collapsedLevelsAreSubtotals="1" fieldPosition="0">
        <references count="2">
          <reference field="4294967294" count="1" selected="0">
            <x v="8"/>
          </reference>
          <reference field="0" count="1">
            <x v="10"/>
          </reference>
        </references>
      </pivotArea>
    </format>
    <format dxfId="1359">
      <pivotArea collapsedLevelsAreSubtotals="1" fieldPosition="0">
        <references count="3">
          <reference field="4294967294" count="1" selected="0">
            <x v="8"/>
          </reference>
          <reference field="0" count="1" selected="0">
            <x v="10"/>
          </reference>
          <reference field="6" count="1">
            <x v="48"/>
          </reference>
        </references>
      </pivotArea>
    </format>
    <format dxfId="1358">
      <pivotArea collapsedLevelsAreSubtotals="1" fieldPosition="0">
        <references count="4">
          <reference field="4294967294" count="1" selected="0">
            <x v="8"/>
          </reference>
          <reference field="0" count="1" selected="0">
            <x v="10"/>
          </reference>
          <reference field="6" count="1" selected="0">
            <x v="48"/>
          </reference>
          <reference field="9" count="1">
            <x v="102"/>
          </reference>
        </references>
      </pivotArea>
    </format>
    <format dxfId="1357">
      <pivotArea collapsedLevelsAreSubtotals="1" fieldPosition="0">
        <references count="5">
          <reference field="4294967294" count="1" selected="0">
            <x v="8"/>
          </reference>
          <reference field="0" count="1" selected="0">
            <x v="10"/>
          </reference>
          <reference field="6" count="1" selected="0">
            <x v="48"/>
          </reference>
          <reference field="9" count="1" selected="0">
            <x v="102"/>
          </reference>
          <reference field="12" count="0"/>
        </references>
      </pivotArea>
    </format>
    <format dxfId="1356">
      <pivotArea collapsedLevelsAreSubtotals="1" fieldPosition="0">
        <references count="4">
          <reference field="4294967294" count="1" selected="0">
            <x v="8"/>
          </reference>
          <reference field="0" count="1" selected="0">
            <x v="10"/>
          </reference>
          <reference field="6" count="1" selected="0">
            <x v="48"/>
          </reference>
          <reference field="9" count="1">
            <x v="108"/>
          </reference>
        </references>
      </pivotArea>
    </format>
    <format dxfId="1355">
      <pivotArea collapsedLevelsAreSubtotals="1" fieldPosition="0">
        <references count="5">
          <reference field="4294967294" count="1" selected="0">
            <x v="8"/>
          </reference>
          <reference field="0" count="1" selected="0">
            <x v="10"/>
          </reference>
          <reference field="6" count="1" selected="0">
            <x v="48"/>
          </reference>
          <reference field="9" count="1" selected="0">
            <x v="108"/>
          </reference>
          <reference field="12" count="0"/>
        </references>
      </pivotArea>
    </format>
    <format dxfId="1354">
      <pivotArea collapsedLevelsAreSubtotals="1" fieldPosition="0">
        <references count="4">
          <reference field="4294967294" count="1" selected="0">
            <x v="8"/>
          </reference>
          <reference field="0" count="1" selected="0">
            <x v="10"/>
          </reference>
          <reference field="6" count="1" selected="0">
            <x v="48"/>
          </reference>
          <reference field="9" count="1">
            <x v="110"/>
          </reference>
        </references>
      </pivotArea>
    </format>
    <format dxfId="1353">
      <pivotArea collapsedLevelsAreSubtotals="1" fieldPosition="0">
        <references count="5">
          <reference field="4294967294" count="1" selected="0">
            <x v="8"/>
          </reference>
          <reference field="0" count="1" selected="0">
            <x v="10"/>
          </reference>
          <reference field="6" count="1" selected="0">
            <x v="48"/>
          </reference>
          <reference field="9" count="1" selected="0">
            <x v="110"/>
          </reference>
          <reference field="12" count="0"/>
        </references>
      </pivotArea>
    </format>
    <format dxfId="1352">
      <pivotArea collapsedLevelsAreSubtotals="1" fieldPosition="0">
        <references count="4">
          <reference field="4294967294" count="1" selected="0">
            <x v="8"/>
          </reference>
          <reference field="0" count="1" selected="0">
            <x v="10"/>
          </reference>
          <reference field="6" count="1" selected="0">
            <x v="48"/>
          </reference>
          <reference field="9" count="1">
            <x v="114"/>
          </reference>
        </references>
      </pivotArea>
    </format>
    <format dxfId="1351">
      <pivotArea collapsedLevelsAreSubtotals="1" fieldPosition="0">
        <references count="5">
          <reference field="4294967294" count="1" selected="0">
            <x v="8"/>
          </reference>
          <reference field="0" count="1" selected="0">
            <x v="10"/>
          </reference>
          <reference field="6" count="1" selected="0">
            <x v="48"/>
          </reference>
          <reference field="9" count="1" selected="0">
            <x v="114"/>
          </reference>
          <reference field="12" count="0"/>
        </references>
      </pivotArea>
    </format>
    <format dxfId="1350">
      <pivotArea collapsedLevelsAreSubtotals="1" fieldPosition="0">
        <references count="4">
          <reference field="4294967294" count="1" selected="0">
            <x v="8"/>
          </reference>
          <reference field="0" count="1" selected="0">
            <x v="10"/>
          </reference>
          <reference field="6" count="1" selected="0">
            <x v="48"/>
          </reference>
          <reference field="9" count="1">
            <x v="117"/>
          </reference>
        </references>
      </pivotArea>
    </format>
    <format dxfId="1349">
      <pivotArea collapsedLevelsAreSubtotals="1" fieldPosition="0">
        <references count="5">
          <reference field="4294967294" count="1" selected="0">
            <x v="8"/>
          </reference>
          <reference field="0" count="1" selected="0">
            <x v="10"/>
          </reference>
          <reference field="6" count="1" selected="0">
            <x v="48"/>
          </reference>
          <reference field="9" count="1" selected="0">
            <x v="117"/>
          </reference>
          <reference field="12" count="0"/>
        </references>
      </pivotArea>
    </format>
    <format dxfId="1348">
      <pivotArea collapsedLevelsAreSubtotals="1" fieldPosition="0">
        <references count="3">
          <reference field="4294967294" count="1" selected="0">
            <x v="8"/>
          </reference>
          <reference field="0" count="1" selected="0">
            <x v="10"/>
          </reference>
          <reference field="6" count="1">
            <x v="49"/>
          </reference>
        </references>
      </pivotArea>
    </format>
    <format dxfId="1347">
      <pivotArea collapsedLevelsAreSubtotals="1" fieldPosition="0">
        <references count="4">
          <reference field="4294967294" count="1" selected="0">
            <x v="8"/>
          </reference>
          <reference field="0" count="1" selected="0">
            <x v="10"/>
          </reference>
          <reference field="6" count="1" selected="0">
            <x v="49"/>
          </reference>
          <reference field="9" count="1">
            <x v="76"/>
          </reference>
        </references>
      </pivotArea>
    </format>
    <format dxfId="1346">
      <pivotArea collapsedLevelsAreSubtotals="1" fieldPosition="0">
        <references count="5">
          <reference field="4294967294" count="1" selected="0">
            <x v="8"/>
          </reference>
          <reference field="0" count="1" selected="0">
            <x v="10"/>
          </reference>
          <reference field="6" count="1" selected="0">
            <x v="49"/>
          </reference>
          <reference field="9" count="1" selected="0">
            <x v="76"/>
          </reference>
          <reference field="12" count="0"/>
        </references>
      </pivotArea>
    </format>
    <format dxfId="1345">
      <pivotArea collapsedLevelsAreSubtotals="1" fieldPosition="0">
        <references count="3">
          <reference field="4294967294" count="1" selected="0">
            <x v="8"/>
          </reference>
          <reference field="0" count="1" selected="0">
            <x v="10"/>
          </reference>
          <reference field="6" count="1">
            <x v="60"/>
          </reference>
        </references>
      </pivotArea>
    </format>
    <format dxfId="1344">
      <pivotArea collapsedLevelsAreSubtotals="1" fieldPosition="0">
        <references count="4">
          <reference field="4294967294" count="1" selected="0">
            <x v="8"/>
          </reference>
          <reference field="0" count="1" selected="0">
            <x v="10"/>
          </reference>
          <reference field="6" count="1" selected="0">
            <x v="60"/>
          </reference>
          <reference field="9" count="1">
            <x v="163"/>
          </reference>
        </references>
      </pivotArea>
    </format>
    <format dxfId="1343">
      <pivotArea collapsedLevelsAreSubtotals="1" fieldPosition="0">
        <references count="5">
          <reference field="4294967294" count="1" selected="0">
            <x v="8"/>
          </reference>
          <reference field="0" count="1" selected="0">
            <x v="10"/>
          </reference>
          <reference field="6" count="1" selected="0">
            <x v="60"/>
          </reference>
          <reference field="9" count="1" selected="0">
            <x v="163"/>
          </reference>
          <reference field="12" count="0"/>
        </references>
      </pivotArea>
    </format>
    <format dxfId="1342">
      <pivotArea collapsedLevelsAreSubtotals="1" fieldPosition="0">
        <references count="3">
          <reference field="4294967294" count="1" selected="0">
            <x v="8"/>
          </reference>
          <reference field="0" count="1" selected="0">
            <x v="10"/>
          </reference>
          <reference field="6" count="1">
            <x v="170"/>
          </reference>
        </references>
      </pivotArea>
    </format>
    <format dxfId="1341">
      <pivotArea collapsedLevelsAreSubtotals="1" fieldPosition="0">
        <references count="4">
          <reference field="4294967294" count="1" selected="0">
            <x v="8"/>
          </reference>
          <reference field="0" count="1" selected="0">
            <x v="10"/>
          </reference>
          <reference field="6" count="1" selected="0">
            <x v="170"/>
          </reference>
          <reference field="9" count="1">
            <x v="76"/>
          </reference>
        </references>
      </pivotArea>
    </format>
    <format dxfId="1340">
      <pivotArea collapsedLevelsAreSubtotals="1" fieldPosition="0">
        <references count="5">
          <reference field="4294967294" count="1" selected="0">
            <x v="8"/>
          </reference>
          <reference field="0" count="1" selected="0">
            <x v="10"/>
          </reference>
          <reference field="6" count="1" selected="0">
            <x v="170"/>
          </reference>
          <reference field="9" count="1" selected="0">
            <x v="76"/>
          </reference>
          <reference field="12" count="0"/>
        </references>
      </pivotArea>
    </format>
    <format dxfId="1339">
      <pivotArea collapsedLevelsAreSubtotals="1" fieldPosition="0">
        <references count="4">
          <reference field="4294967294" count="1" selected="0">
            <x v="8"/>
          </reference>
          <reference field="0" count="1" selected="0">
            <x v="10"/>
          </reference>
          <reference field="6" count="1" selected="0">
            <x v="170"/>
          </reference>
          <reference field="9" count="1">
            <x v="102"/>
          </reference>
        </references>
      </pivotArea>
    </format>
    <format dxfId="1338">
      <pivotArea collapsedLevelsAreSubtotals="1" fieldPosition="0">
        <references count="5">
          <reference field="4294967294" count="1" selected="0">
            <x v="8"/>
          </reference>
          <reference field="0" count="1" selected="0">
            <x v="10"/>
          </reference>
          <reference field="6" count="1" selected="0">
            <x v="170"/>
          </reference>
          <reference field="9" count="1" selected="0">
            <x v="102"/>
          </reference>
          <reference field="12" count="0"/>
        </references>
      </pivotArea>
    </format>
    <format dxfId="1337">
      <pivotArea collapsedLevelsAreSubtotals="1" fieldPosition="0">
        <references count="2">
          <reference field="4294967294" count="1" selected="0">
            <x v="8"/>
          </reference>
          <reference field="0" count="1">
            <x v="11"/>
          </reference>
        </references>
      </pivotArea>
    </format>
    <format dxfId="1336">
      <pivotArea collapsedLevelsAreSubtotals="1" fieldPosition="0">
        <references count="3">
          <reference field="4294967294" count="1" selected="0">
            <x v="8"/>
          </reference>
          <reference field="0" count="1" selected="0">
            <x v="11"/>
          </reference>
          <reference field="6" count="1">
            <x v="0"/>
          </reference>
        </references>
      </pivotArea>
    </format>
    <format dxfId="1335">
      <pivotArea collapsedLevelsAreSubtotals="1" fieldPosition="0">
        <references count="4">
          <reference field="4294967294" count="1" selected="0">
            <x v="8"/>
          </reference>
          <reference field="0" count="1" selected="0">
            <x v="11"/>
          </reference>
          <reference field="6" count="1" selected="0">
            <x v="0"/>
          </reference>
          <reference field="9" count="1">
            <x v="158"/>
          </reference>
        </references>
      </pivotArea>
    </format>
    <format dxfId="1334">
      <pivotArea collapsedLevelsAreSubtotals="1" fieldPosition="0">
        <references count="5">
          <reference field="4294967294" count="1" selected="0">
            <x v="8"/>
          </reference>
          <reference field="0" count="1" selected="0">
            <x v="11"/>
          </reference>
          <reference field="6" count="1" selected="0">
            <x v="0"/>
          </reference>
          <reference field="9" count="1" selected="0">
            <x v="158"/>
          </reference>
          <reference field="12" count="0"/>
        </references>
      </pivotArea>
    </format>
    <format dxfId="1333">
      <pivotArea collapsedLevelsAreSubtotals="1" fieldPosition="0">
        <references count="3">
          <reference field="4294967294" count="1" selected="0">
            <x v="8"/>
          </reference>
          <reference field="0" count="1" selected="0">
            <x v="11"/>
          </reference>
          <reference field="6" count="1">
            <x v="1"/>
          </reference>
        </references>
      </pivotArea>
    </format>
    <format dxfId="1332">
      <pivotArea collapsedLevelsAreSubtotals="1" fieldPosition="0">
        <references count="4">
          <reference field="4294967294" count="1" selected="0">
            <x v="8"/>
          </reference>
          <reference field="0" count="1" selected="0">
            <x v="11"/>
          </reference>
          <reference field="6" count="1" selected="0">
            <x v="1"/>
          </reference>
          <reference field="9" count="1">
            <x v="158"/>
          </reference>
        </references>
      </pivotArea>
    </format>
    <format dxfId="1331">
      <pivotArea collapsedLevelsAreSubtotals="1" fieldPosition="0">
        <references count="5">
          <reference field="4294967294" count="1" selected="0">
            <x v="8"/>
          </reference>
          <reference field="0" count="1" selected="0">
            <x v="11"/>
          </reference>
          <reference field="6" count="1" selected="0">
            <x v="1"/>
          </reference>
          <reference field="9" count="1" selected="0">
            <x v="158"/>
          </reference>
          <reference field="12" count="0"/>
        </references>
      </pivotArea>
    </format>
    <format dxfId="1330">
      <pivotArea collapsedLevelsAreSubtotals="1" fieldPosition="0">
        <references count="3">
          <reference field="4294967294" count="1" selected="0">
            <x v="8"/>
          </reference>
          <reference field="0" count="1" selected="0">
            <x v="11"/>
          </reference>
          <reference field="6" count="1">
            <x v="2"/>
          </reference>
        </references>
      </pivotArea>
    </format>
    <format dxfId="1329">
      <pivotArea collapsedLevelsAreSubtotals="1" fieldPosition="0">
        <references count="4">
          <reference field="4294967294" count="1" selected="0">
            <x v="8"/>
          </reference>
          <reference field="0" count="1" selected="0">
            <x v="11"/>
          </reference>
          <reference field="6" count="1" selected="0">
            <x v="2"/>
          </reference>
          <reference field="9" count="1">
            <x v="127"/>
          </reference>
        </references>
      </pivotArea>
    </format>
    <format dxfId="1328">
      <pivotArea collapsedLevelsAreSubtotals="1" fieldPosition="0">
        <references count="5">
          <reference field="4294967294" count="1" selected="0">
            <x v="8"/>
          </reference>
          <reference field="0" count="1" selected="0">
            <x v="11"/>
          </reference>
          <reference field="6" count="1" selected="0">
            <x v="2"/>
          </reference>
          <reference field="9" count="1" selected="0">
            <x v="127"/>
          </reference>
          <reference field="12" count="0"/>
        </references>
      </pivotArea>
    </format>
    <format dxfId="1327">
      <pivotArea collapsedLevelsAreSubtotals="1" fieldPosition="0">
        <references count="4">
          <reference field="4294967294" count="1" selected="0">
            <x v="8"/>
          </reference>
          <reference field="0" count="1" selected="0">
            <x v="11"/>
          </reference>
          <reference field="6" count="1" selected="0">
            <x v="2"/>
          </reference>
          <reference field="9" count="1">
            <x v="158"/>
          </reference>
        </references>
      </pivotArea>
    </format>
    <format dxfId="1326">
      <pivotArea collapsedLevelsAreSubtotals="1" fieldPosition="0">
        <references count="5">
          <reference field="4294967294" count="1" selected="0">
            <x v="8"/>
          </reference>
          <reference field="0" count="1" selected="0">
            <x v="11"/>
          </reference>
          <reference field="6" count="1" selected="0">
            <x v="2"/>
          </reference>
          <reference field="9" count="1" selected="0">
            <x v="158"/>
          </reference>
          <reference field="12" count="0"/>
        </references>
      </pivotArea>
    </format>
    <format dxfId="1325">
      <pivotArea collapsedLevelsAreSubtotals="1" fieldPosition="0">
        <references count="3">
          <reference field="4294967294" count="1" selected="0">
            <x v="8"/>
          </reference>
          <reference field="0" count="1" selected="0">
            <x v="11"/>
          </reference>
          <reference field="6" count="1">
            <x v="5"/>
          </reference>
        </references>
      </pivotArea>
    </format>
    <format dxfId="1324">
      <pivotArea collapsedLevelsAreSubtotals="1" fieldPosition="0">
        <references count="4">
          <reference field="4294967294" count="1" selected="0">
            <x v="8"/>
          </reference>
          <reference field="0" count="1" selected="0">
            <x v="11"/>
          </reference>
          <reference field="6" count="1" selected="0">
            <x v="5"/>
          </reference>
          <reference field="9" count="1">
            <x v="125"/>
          </reference>
        </references>
      </pivotArea>
    </format>
    <format dxfId="1323">
      <pivotArea collapsedLevelsAreSubtotals="1" fieldPosition="0">
        <references count="5">
          <reference field="4294967294" count="1" selected="0">
            <x v="8"/>
          </reference>
          <reference field="0" count="1" selected="0">
            <x v="11"/>
          </reference>
          <reference field="6" count="1" selected="0">
            <x v="5"/>
          </reference>
          <reference field="9" count="1" selected="0">
            <x v="125"/>
          </reference>
          <reference field="12" count="0"/>
        </references>
      </pivotArea>
    </format>
    <format dxfId="1322">
      <pivotArea collapsedLevelsAreSubtotals="1" fieldPosition="0">
        <references count="3">
          <reference field="4294967294" count="1" selected="0">
            <x v="8"/>
          </reference>
          <reference field="0" count="1" selected="0">
            <x v="11"/>
          </reference>
          <reference field="6" count="1">
            <x v="6"/>
          </reference>
        </references>
      </pivotArea>
    </format>
    <format dxfId="1321">
      <pivotArea collapsedLevelsAreSubtotals="1" fieldPosition="0">
        <references count="4">
          <reference field="4294967294" count="1" selected="0">
            <x v="8"/>
          </reference>
          <reference field="0" count="1" selected="0">
            <x v="11"/>
          </reference>
          <reference field="6" count="1" selected="0">
            <x v="6"/>
          </reference>
          <reference field="9" count="1">
            <x v="9"/>
          </reference>
        </references>
      </pivotArea>
    </format>
    <format dxfId="1320">
      <pivotArea collapsedLevelsAreSubtotals="1" fieldPosition="0">
        <references count="5">
          <reference field="4294967294" count="1" selected="0">
            <x v="8"/>
          </reference>
          <reference field="0" count="1" selected="0">
            <x v="11"/>
          </reference>
          <reference field="6" count="1" selected="0">
            <x v="6"/>
          </reference>
          <reference field="9" count="1" selected="0">
            <x v="9"/>
          </reference>
          <reference field="12" count="0"/>
        </references>
      </pivotArea>
    </format>
    <format dxfId="1319">
      <pivotArea collapsedLevelsAreSubtotals="1" fieldPosition="0">
        <references count="4">
          <reference field="4294967294" count="1" selected="0">
            <x v="8"/>
          </reference>
          <reference field="0" count="1" selected="0">
            <x v="11"/>
          </reference>
          <reference field="6" count="1" selected="0">
            <x v="6"/>
          </reference>
          <reference field="9" count="1">
            <x v="51"/>
          </reference>
        </references>
      </pivotArea>
    </format>
    <format dxfId="1318">
      <pivotArea collapsedLevelsAreSubtotals="1" fieldPosition="0">
        <references count="5">
          <reference field="4294967294" count="1" selected="0">
            <x v="8"/>
          </reference>
          <reference field="0" count="1" selected="0">
            <x v="11"/>
          </reference>
          <reference field="6" count="1" selected="0">
            <x v="6"/>
          </reference>
          <reference field="9" count="1" selected="0">
            <x v="51"/>
          </reference>
          <reference field="12" count="0"/>
        </references>
      </pivotArea>
    </format>
    <format dxfId="1317">
      <pivotArea collapsedLevelsAreSubtotals="1" fieldPosition="0">
        <references count="4">
          <reference field="4294967294" count="1" selected="0">
            <x v="8"/>
          </reference>
          <reference field="0" count="1" selected="0">
            <x v="11"/>
          </reference>
          <reference field="6" count="1" selected="0">
            <x v="6"/>
          </reference>
          <reference field="9" count="1">
            <x v="59"/>
          </reference>
        </references>
      </pivotArea>
    </format>
    <format dxfId="1316">
      <pivotArea collapsedLevelsAreSubtotals="1" fieldPosition="0">
        <references count="5">
          <reference field="4294967294" count="1" selected="0">
            <x v="8"/>
          </reference>
          <reference field="0" count="1" selected="0">
            <x v="11"/>
          </reference>
          <reference field="6" count="1" selected="0">
            <x v="6"/>
          </reference>
          <reference field="9" count="1" selected="0">
            <x v="59"/>
          </reference>
          <reference field="12" count="0"/>
        </references>
      </pivotArea>
    </format>
    <format dxfId="1315">
      <pivotArea collapsedLevelsAreSubtotals="1" fieldPosition="0">
        <references count="4">
          <reference field="4294967294" count="1" selected="0">
            <x v="8"/>
          </reference>
          <reference field="0" count="1" selected="0">
            <x v="11"/>
          </reference>
          <reference field="6" count="1" selected="0">
            <x v="6"/>
          </reference>
          <reference field="9" count="1">
            <x v="90"/>
          </reference>
        </references>
      </pivotArea>
    </format>
    <format dxfId="1314">
      <pivotArea collapsedLevelsAreSubtotals="1" fieldPosition="0">
        <references count="5">
          <reference field="4294967294" count="1" selected="0">
            <x v="8"/>
          </reference>
          <reference field="0" count="1" selected="0">
            <x v="11"/>
          </reference>
          <reference field="6" count="1" selected="0">
            <x v="6"/>
          </reference>
          <reference field="9" count="1" selected="0">
            <x v="90"/>
          </reference>
          <reference field="12" count="0"/>
        </references>
      </pivotArea>
    </format>
    <format dxfId="1313">
      <pivotArea collapsedLevelsAreSubtotals="1" fieldPosition="0">
        <references count="4">
          <reference field="4294967294" count="1" selected="0">
            <x v="8"/>
          </reference>
          <reference field="0" count="1" selected="0">
            <x v="11"/>
          </reference>
          <reference field="6" count="1" selected="0">
            <x v="6"/>
          </reference>
          <reference field="9" count="1">
            <x v="98"/>
          </reference>
        </references>
      </pivotArea>
    </format>
    <format dxfId="1312">
      <pivotArea collapsedLevelsAreSubtotals="1" fieldPosition="0">
        <references count="5">
          <reference field="4294967294" count="1" selected="0">
            <x v="8"/>
          </reference>
          <reference field="0" count="1" selected="0">
            <x v="11"/>
          </reference>
          <reference field="6" count="1" selected="0">
            <x v="6"/>
          </reference>
          <reference field="9" count="1" selected="0">
            <x v="98"/>
          </reference>
          <reference field="12" count="0"/>
        </references>
      </pivotArea>
    </format>
    <format dxfId="1311">
      <pivotArea collapsedLevelsAreSubtotals="1" fieldPosition="0">
        <references count="4">
          <reference field="4294967294" count="1" selected="0">
            <x v="8"/>
          </reference>
          <reference field="0" count="1" selected="0">
            <x v="11"/>
          </reference>
          <reference field="6" count="1" selected="0">
            <x v="6"/>
          </reference>
          <reference field="9" count="1">
            <x v="102"/>
          </reference>
        </references>
      </pivotArea>
    </format>
    <format dxfId="1310">
      <pivotArea collapsedLevelsAreSubtotals="1" fieldPosition="0">
        <references count="5">
          <reference field="4294967294" count="1" selected="0">
            <x v="8"/>
          </reference>
          <reference field="0" count="1" selected="0">
            <x v="11"/>
          </reference>
          <reference field="6" count="1" selected="0">
            <x v="6"/>
          </reference>
          <reference field="9" count="1" selected="0">
            <x v="102"/>
          </reference>
          <reference field="12" count="0"/>
        </references>
      </pivotArea>
    </format>
    <format dxfId="1309">
      <pivotArea collapsedLevelsAreSubtotals="1" fieldPosition="0">
        <references count="4">
          <reference field="4294967294" count="1" selected="0">
            <x v="8"/>
          </reference>
          <reference field="0" count="1" selected="0">
            <x v="11"/>
          </reference>
          <reference field="6" count="1" selected="0">
            <x v="6"/>
          </reference>
          <reference field="9" count="1">
            <x v="107"/>
          </reference>
        </references>
      </pivotArea>
    </format>
    <format dxfId="1308">
      <pivotArea collapsedLevelsAreSubtotals="1" fieldPosition="0">
        <references count="5">
          <reference field="4294967294" count="1" selected="0">
            <x v="8"/>
          </reference>
          <reference field="0" count="1" selected="0">
            <x v="11"/>
          </reference>
          <reference field="6" count="1" selected="0">
            <x v="6"/>
          </reference>
          <reference field="9" count="1" selected="0">
            <x v="107"/>
          </reference>
          <reference field="12" count="0"/>
        </references>
      </pivotArea>
    </format>
    <format dxfId="1307">
      <pivotArea collapsedLevelsAreSubtotals="1" fieldPosition="0">
        <references count="4">
          <reference field="4294967294" count="1" selected="0">
            <x v="8"/>
          </reference>
          <reference field="0" count="1" selected="0">
            <x v="11"/>
          </reference>
          <reference field="6" count="1" selected="0">
            <x v="6"/>
          </reference>
          <reference field="9" count="1">
            <x v="118"/>
          </reference>
        </references>
      </pivotArea>
    </format>
    <format dxfId="1306">
      <pivotArea collapsedLevelsAreSubtotals="1" fieldPosition="0">
        <references count="5">
          <reference field="4294967294" count="1" selected="0">
            <x v="8"/>
          </reference>
          <reference field="0" count="1" selected="0">
            <x v="11"/>
          </reference>
          <reference field="6" count="1" selected="0">
            <x v="6"/>
          </reference>
          <reference field="9" count="1" selected="0">
            <x v="118"/>
          </reference>
          <reference field="12" count="0"/>
        </references>
      </pivotArea>
    </format>
    <format dxfId="1305">
      <pivotArea collapsedLevelsAreSubtotals="1" fieldPosition="0">
        <references count="4">
          <reference field="4294967294" count="1" selected="0">
            <x v="8"/>
          </reference>
          <reference field="0" count="1" selected="0">
            <x v="11"/>
          </reference>
          <reference field="6" count="1" selected="0">
            <x v="6"/>
          </reference>
          <reference field="9" count="1">
            <x v="125"/>
          </reference>
        </references>
      </pivotArea>
    </format>
    <format dxfId="1304">
      <pivotArea collapsedLevelsAreSubtotals="1" fieldPosition="0">
        <references count="5">
          <reference field="4294967294" count="1" selected="0">
            <x v="8"/>
          </reference>
          <reference field="0" count="1" selected="0">
            <x v="11"/>
          </reference>
          <reference field="6" count="1" selected="0">
            <x v="6"/>
          </reference>
          <reference field="9" count="1" selected="0">
            <x v="125"/>
          </reference>
          <reference field="12" count="0"/>
        </references>
      </pivotArea>
    </format>
    <format dxfId="1303">
      <pivotArea collapsedLevelsAreSubtotals="1" fieldPosition="0">
        <references count="4">
          <reference field="4294967294" count="1" selected="0">
            <x v="8"/>
          </reference>
          <reference field="0" count="1" selected="0">
            <x v="11"/>
          </reference>
          <reference field="6" count="1" selected="0">
            <x v="6"/>
          </reference>
          <reference field="9" count="1">
            <x v="147"/>
          </reference>
        </references>
      </pivotArea>
    </format>
    <format dxfId="1302">
      <pivotArea collapsedLevelsAreSubtotals="1" fieldPosition="0">
        <references count="5">
          <reference field="4294967294" count="1" selected="0">
            <x v="8"/>
          </reference>
          <reference field="0" count="1" selected="0">
            <x v="11"/>
          </reference>
          <reference field="6" count="1" selected="0">
            <x v="6"/>
          </reference>
          <reference field="9" count="1" selected="0">
            <x v="147"/>
          </reference>
          <reference field="12" count="0"/>
        </references>
      </pivotArea>
    </format>
    <format dxfId="1301">
      <pivotArea collapsedLevelsAreSubtotals="1" fieldPosition="0">
        <references count="4">
          <reference field="4294967294" count="1" selected="0">
            <x v="8"/>
          </reference>
          <reference field="0" count="1" selected="0">
            <x v="11"/>
          </reference>
          <reference field="6" count="1" selected="0">
            <x v="6"/>
          </reference>
          <reference field="9" count="1">
            <x v="160"/>
          </reference>
        </references>
      </pivotArea>
    </format>
    <format dxfId="1300">
      <pivotArea collapsedLevelsAreSubtotals="1" fieldPosition="0">
        <references count="5">
          <reference field="4294967294" count="1" selected="0">
            <x v="8"/>
          </reference>
          <reference field="0" count="1" selected="0">
            <x v="11"/>
          </reference>
          <reference field="6" count="1" selected="0">
            <x v="6"/>
          </reference>
          <reference field="9" count="1" selected="0">
            <x v="160"/>
          </reference>
          <reference field="12" count="0"/>
        </references>
      </pivotArea>
    </format>
    <format dxfId="1299">
      <pivotArea collapsedLevelsAreSubtotals="1" fieldPosition="0">
        <references count="4">
          <reference field="4294967294" count="1" selected="0">
            <x v="8"/>
          </reference>
          <reference field="0" count="1" selected="0">
            <x v="11"/>
          </reference>
          <reference field="6" count="1" selected="0">
            <x v="6"/>
          </reference>
          <reference field="9" count="1">
            <x v="162"/>
          </reference>
        </references>
      </pivotArea>
    </format>
    <format dxfId="1298">
      <pivotArea collapsedLevelsAreSubtotals="1" fieldPosition="0">
        <references count="5">
          <reference field="4294967294" count="1" selected="0">
            <x v="8"/>
          </reference>
          <reference field="0" count="1" selected="0">
            <x v="11"/>
          </reference>
          <reference field="6" count="1" selected="0">
            <x v="6"/>
          </reference>
          <reference field="9" count="1" selected="0">
            <x v="162"/>
          </reference>
          <reference field="12" count="0"/>
        </references>
      </pivotArea>
    </format>
    <format dxfId="1297">
      <pivotArea collapsedLevelsAreSubtotals="1" fieldPosition="0">
        <references count="3">
          <reference field="4294967294" count="1" selected="0">
            <x v="8"/>
          </reference>
          <reference field="0" count="1" selected="0">
            <x v="11"/>
          </reference>
          <reference field="6" count="1">
            <x v="7"/>
          </reference>
        </references>
      </pivotArea>
    </format>
    <format dxfId="1296">
      <pivotArea collapsedLevelsAreSubtotals="1" fieldPosition="0">
        <references count="4">
          <reference field="4294967294" count="1" selected="0">
            <x v="8"/>
          </reference>
          <reference field="0" count="1" selected="0">
            <x v="11"/>
          </reference>
          <reference field="6" count="1" selected="0">
            <x v="7"/>
          </reference>
          <reference field="9" count="1">
            <x v="158"/>
          </reference>
        </references>
      </pivotArea>
    </format>
    <format dxfId="1295">
      <pivotArea collapsedLevelsAreSubtotals="1" fieldPosition="0">
        <references count="5">
          <reference field="4294967294" count="1" selected="0">
            <x v="8"/>
          </reference>
          <reference field="0" count="1" selected="0">
            <x v="11"/>
          </reference>
          <reference field="6" count="1" selected="0">
            <x v="7"/>
          </reference>
          <reference field="9" count="1" selected="0">
            <x v="158"/>
          </reference>
          <reference field="12" count="0"/>
        </references>
      </pivotArea>
    </format>
    <format dxfId="1294">
      <pivotArea collapsedLevelsAreSubtotals="1" fieldPosition="0">
        <references count="3">
          <reference field="4294967294" count="1" selected="0">
            <x v="8"/>
          </reference>
          <reference field="0" count="1" selected="0">
            <x v="11"/>
          </reference>
          <reference field="6" count="1">
            <x v="8"/>
          </reference>
        </references>
      </pivotArea>
    </format>
    <format dxfId="1293">
      <pivotArea collapsedLevelsAreSubtotals="1" fieldPosition="0">
        <references count="4">
          <reference field="4294967294" count="1" selected="0">
            <x v="8"/>
          </reference>
          <reference field="0" count="1" selected="0">
            <x v="11"/>
          </reference>
          <reference field="6" count="1" selected="0">
            <x v="8"/>
          </reference>
          <reference field="9" count="1">
            <x v="164"/>
          </reference>
        </references>
      </pivotArea>
    </format>
    <format dxfId="1292">
      <pivotArea collapsedLevelsAreSubtotals="1" fieldPosition="0">
        <references count="5">
          <reference field="4294967294" count="1" selected="0">
            <x v="8"/>
          </reference>
          <reference field="0" count="1" selected="0">
            <x v="11"/>
          </reference>
          <reference field="6" count="1" selected="0">
            <x v="8"/>
          </reference>
          <reference field="9" count="1" selected="0">
            <x v="164"/>
          </reference>
          <reference field="12" count="0"/>
        </references>
      </pivotArea>
    </format>
    <format dxfId="1291">
      <pivotArea collapsedLevelsAreSubtotals="1" fieldPosition="0">
        <references count="3">
          <reference field="4294967294" count="1" selected="0">
            <x v="8"/>
          </reference>
          <reference field="0" count="1" selected="0">
            <x v="11"/>
          </reference>
          <reference field="6" count="1">
            <x v="9"/>
          </reference>
        </references>
      </pivotArea>
    </format>
    <format dxfId="1290">
      <pivotArea collapsedLevelsAreSubtotals="1" fieldPosition="0">
        <references count="4">
          <reference field="4294967294" count="1" selected="0">
            <x v="8"/>
          </reference>
          <reference field="0" count="1" selected="0">
            <x v="11"/>
          </reference>
          <reference field="6" count="1" selected="0">
            <x v="9"/>
          </reference>
          <reference field="9" count="1">
            <x v="159"/>
          </reference>
        </references>
      </pivotArea>
    </format>
    <format dxfId="1289">
      <pivotArea collapsedLevelsAreSubtotals="1" fieldPosition="0">
        <references count="5">
          <reference field="4294967294" count="1" selected="0">
            <x v="8"/>
          </reference>
          <reference field="0" count="1" selected="0">
            <x v="11"/>
          </reference>
          <reference field="6" count="1" selected="0">
            <x v="9"/>
          </reference>
          <reference field="9" count="1" selected="0">
            <x v="159"/>
          </reference>
          <reference field="12" count="0"/>
        </references>
      </pivotArea>
    </format>
    <format dxfId="1288">
      <pivotArea collapsedLevelsAreSubtotals="1" fieldPosition="0">
        <references count="3">
          <reference field="4294967294" count="1" selected="0">
            <x v="8"/>
          </reference>
          <reference field="0" count="1" selected="0">
            <x v="11"/>
          </reference>
          <reference field="6" count="1">
            <x v="25"/>
          </reference>
        </references>
      </pivotArea>
    </format>
    <format dxfId="1287">
      <pivotArea collapsedLevelsAreSubtotals="1" fieldPosition="0">
        <references count="4">
          <reference field="4294967294" count="1" selected="0">
            <x v="8"/>
          </reference>
          <reference field="0" count="1" selected="0">
            <x v="11"/>
          </reference>
          <reference field="6" count="1" selected="0">
            <x v="25"/>
          </reference>
          <reference field="9" count="1">
            <x v="159"/>
          </reference>
        </references>
      </pivotArea>
    </format>
    <format dxfId="1286">
      <pivotArea collapsedLevelsAreSubtotals="1" fieldPosition="0">
        <references count="5">
          <reference field="4294967294" count="1" selected="0">
            <x v="8"/>
          </reference>
          <reference field="0" count="1" selected="0">
            <x v="11"/>
          </reference>
          <reference field="6" count="1" selected="0">
            <x v="25"/>
          </reference>
          <reference field="9" count="1" selected="0">
            <x v="159"/>
          </reference>
          <reference field="12" count="0"/>
        </references>
      </pivotArea>
    </format>
    <format dxfId="1285">
      <pivotArea collapsedLevelsAreSubtotals="1" fieldPosition="0">
        <references count="3">
          <reference field="4294967294" count="1" selected="0">
            <x v="8"/>
          </reference>
          <reference field="0" count="1" selected="0">
            <x v="11"/>
          </reference>
          <reference field="6" count="1">
            <x v="29"/>
          </reference>
        </references>
      </pivotArea>
    </format>
    <format dxfId="1284">
      <pivotArea collapsedLevelsAreSubtotals="1" fieldPosition="0">
        <references count="4">
          <reference field="4294967294" count="1" selected="0">
            <x v="8"/>
          </reference>
          <reference field="0" count="1" selected="0">
            <x v="11"/>
          </reference>
          <reference field="6" count="1" selected="0">
            <x v="29"/>
          </reference>
          <reference field="9" count="1">
            <x v="27"/>
          </reference>
        </references>
      </pivotArea>
    </format>
    <format dxfId="1283">
      <pivotArea collapsedLevelsAreSubtotals="1" fieldPosition="0">
        <references count="5">
          <reference field="4294967294" count="1" selected="0">
            <x v="8"/>
          </reference>
          <reference field="0" count="1" selected="0">
            <x v="11"/>
          </reference>
          <reference field="6" count="1" selected="0">
            <x v="29"/>
          </reference>
          <reference field="9" count="1" selected="0">
            <x v="27"/>
          </reference>
          <reference field="12" count="0"/>
        </references>
      </pivotArea>
    </format>
    <format dxfId="1282">
      <pivotArea collapsedLevelsAreSubtotals="1" fieldPosition="0">
        <references count="3">
          <reference field="4294967294" count="1" selected="0">
            <x v="8"/>
          </reference>
          <reference field="0" count="1" selected="0">
            <x v="11"/>
          </reference>
          <reference field="6" count="1">
            <x v="30"/>
          </reference>
        </references>
      </pivotArea>
    </format>
    <format dxfId="1281">
      <pivotArea collapsedLevelsAreSubtotals="1" fieldPosition="0">
        <references count="4">
          <reference field="4294967294" count="1" selected="0">
            <x v="8"/>
          </reference>
          <reference field="0" count="1" selected="0">
            <x v="11"/>
          </reference>
          <reference field="6" count="1" selected="0">
            <x v="30"/>
          </reference>
          <reference field="9" count="1">
            <x v="125"/>
          </reference>
        </references>
      </pivotArea>
    </format>
    <format dxfId="1280">
      <pivotArea collapsedLevelsAreSubtotals="1" fieldPosition="0">
        <references count="5">
          <reference field="4294967294" count="1" selected="0">
            <x v="8"/>
          </reference>
          <reference field="0" count="1" selected="0">
            <x v="11"/>
          </reference>
          <reference field="6" count="1" selected="0">
            <x v="30"/>
          </reference>
          <reference field="9" count="1" selected="0">
            <x v="125"/>
          </reference>
          <reference field="12" count="0"/>
        </references>
      </pivotArea>
    </format>
    <format dxfId="1279">
      <pivotArea collapsedLevelsAreSubtotals="1" fieldPosition="0">
        <references count="3">
          <reference field="4294967294" count="1" selected="0">
            <x v="8"/>
          </reference>
          <reference field="0" count="1" selected="0">
            <x v="11"/>
          </reference>
          <reference field="6" count="1">
            <x v="101"/>
          </reference>
        </references>
      </pivotArea>
    </format>
    <format dxfId="1278">
      <pivotArea collapsedLevelsAreSubtotals="1" fieldPosition="0">
        <references count="4">
          <reference field="4294967294" count="1" selected="0">
            <x v="8"/>
          </reference>
          <reference field="0" count="1" selected="0">
            <x v="11"/>
          </reference>
          <reference field="6" count="1" selected="0">
            <x v="101"/>
          </reference>
          <reference field="9" count="1">
            <x v="102"/>
          </reference>
        </references>
      </pivotArea>
    </format>
    <format dxfId="1277">
      <pivotArea collapsedLevelsAreSubtotals="1" fieldPosition="0">
        <references count="5">
          <reference field="4294967294" count="1" selected="0">
            <x v="8"/>
          </reference>
          <reference field="0" count="1" selected="0">
            <x v="11"/>
          </reference>
          <reference field="6" count="1" selected="0">
            <x v="101"/>
          </reference>
          <reference field="9" count="1" selected="0">
            <x v="102"/>
          </reference>
          <reference field="12" count="0"/>
        </references>
      </pivotArea>
    </format>
    <format dxfId="1276">
      <pivotArea collapsedLevelsAreSubtotals="1" fieldPosition="0">
        <references count="3">
          <reference field="4294967294" count="1" selected="0">
            <x v="8"/>
          </reference>
          <reference field="0" count="1" selected="0">
            <x v="11"/>
          </reference>
          <reference field="6" count="1">
            <x v="132"/>
          </reference>
        </references>
      </pivotArea>
    </format>
    <format dxfId="1275">
      <pivotArea collapsedLevelsAreSubtotals="1" fieldPosition="0">
        <references count="4">
          <reference field="4294967294" count="1" selected="0">
            <x v="8"/>
          </reference>
          <reference field="0" count="1" selected="0">
            <x v="11"/>
          </reference>
          <reference field="6" count="1" selected="0">
            <x v="132"/>
          </reference>
          <reference field="9" count="1">
            <x v="125"/>
          </reference>
        </references>
      </pivotArea>
    </format>
    <format dxfId="1274">
      <pivotArea collapsedLevelsAreSubtotals="1" fieldPosition="0">
        <references count="5">
          <reference field="4294967294" count="1" selected="0">
            <x v="8"/>
          </reference>
          <reference field="0" count="1" selected="0">
            <x v="11"/>
          </reference>
          <reference field="6" count="1" selected="0">
            <x v="132"/>
          </reference>
          <reference field="9" count="1" selected="0">
            <x v="125"/>
          </reference>
          <reference field="12" count="0"/>
        </references>
      </pivotArea>
    </format>
    <format dxfId="1273">
      <pivotArea collapsedLevelsAreSubtotals="1" fieldPosition="0">
        <references count="3">
          <reference field="4294967294" count="1" selected="0">
            <x v="8"/>
          </reference>
          <reference field="0" count="1" selected="0">
            <x v="11"/>
          </reference>
          <reference field="6" count="1">
            <x v="133"/>
          </reference>
        </references>
      </pivotArea>
    </format>
    <format dxfId="1272">
      <pivotArea collapsedLevelsAreSubtotals="1" fieldPosition="0">
        <references count="4">
          <reference field="4294967294" count="1" selected="0">
            <x v="8"/>
          </reference>
          <reference field="0" count="1" selected="0">
            <x v="11"/>
          </reference>
          <reference field="6" count="1" selected="0">
            <x v="133"/>
          </reference>
          <reference field="9" count="1">
            <x v="59"/>
          </reference>
        </references>
      </pivotArea>
    </format>
    <format dxfId="1271">
      <pivotArea collapsedLevelsAreSubtotals="1" fieldPosition="0">
        <references count="5">
          <reference field="4294967294" count="1" selected="0">
            <x v="8"/>
          </reference>
          <reference field="0" count="1" selected="0">
            <x v="11"/>
          </reference>
          <reference field="6" count="1" selected="0">
            <x v="133"/>
          </reference>
          <reference field="9" count="1" selected="0">
            <x v="59"/>
          </reference>
          <reference field="12" count="0"/>
        </references>
      </pivotArea>
    </format>
    <format dxfId="1270">
      <pivotArea collapsedLevelsAreSubtotals="1" fieldPosition="0">
        <references count="3">
          <reference field="4294967294" count="1" selected="0">
            <x v="8"/>
          </reference>
          <reference field="0" count="1" selected="0">
            <x v="11"/>
          </reference>
          <reference field="6" count="1">
            <x v="134"/>
          </reference>
        </references>
      </pivotArea>
    </format>
    <format dxfId="1269">
      <pivotArea collapsedLevelsAreSubtotals="1" fieldPosition="0">
        <references count="4">
          <reference field="4294967294" count="1" selected="0">
            <x v="8"/>
          </reference>
          <reference field="0" count="1" selected="0">
            <x v="11"/>
          </reference>
          <reference field="6" count="1" selected="0">
            <x v="134"/>
          </reference>
          <reference field="9" count="1">
            <x v="67"/>
          </reference>
        </references>
      </pivotArea>
    </format>
    <format dxfId="1268">
      <pivotArea collapsedLevelsAreSubtotals="1" fieldPosition="0">
        <references count="5">
          <reference field="4294967294" count="1" selected="0">
            <x v="8"/>
          </reference>
          <reference field="0" count="1" selected="0">
            <x v="11"/>
          </reference>
          <reference field="6" count="1" selected="0">
            <x v="134"/>
          </reference>
          <reference field="9" count="1" selected="0">
            <x v="67"/>
          </reference>
          <reference field="12" count="0"/>
        </references>
      </pivotArea>
    </format>
    <format dxfId="1267">
      <pivotArea collapsedLevelsAreSubtotals="1" fieldPosition="0">
        <references count="3">
          <reference field="4294967294" count="1" selected="0">
            <x v="8"/>
          </reference>
          <reference field="0" count="1" selected="0">
            <x v="11"/>
          </reference>
          <reference field="6" count="1">
            <x v="136"/>
          </reference>
        </references>
      </pivotArea>
    </format>
    <format dxfId="1266">
      <pivotArea collapsedLevelsAreSubtotals="1" fieldPosition="0">
        <references count="4">
          <reference field="4294967294" count="1" selected="0">
            <x v="8"/>
          </reference>
          <reference field="0" count="1" selected="0">
            <x v="11"/>
          </reference>
          <reference field="6" count="1" selected="0">
            <x v="136"/>
          </reference>
          <reference field="9" count="1">
            <x v="90"/>
          </reference>
        </references>
      </pivotArea>
    </format>
    <format dxfId="1265">
      <pivotArea collapsedLevelsAreSubtotals="1" fieldPosition="0">
        <references count="5">
          <reference field="4294967294" count="1" selected="0">
            <x v="8"/>
          </reference>
          <reference field="0" count="1" selected="0">
            <x v="11"/>
          </reference>
          <reference field="6" count="1" selected="0">
            <x v="136"/>
          </reference>
          <reference field="9" count="1" selected="0">
            <x v="90"/>
          </reference>
          <reference field="12" count="0"/>
        </references>
      </pivotArea>
    </format>
    <format dxfId="1264">
      <pivotArea collapsedLevelsAreSubtotals="1" fieldPosition="0">
        <references count="3">
          <reference field="4294967294" count="1" selected="0">
            <x v="8"/>
          </reference>
          <reference field="0" count="1" selected="0">
            <x v="11"/>
          </reference>
          <reference field="6" count="1">
            <x v="137"/>
          </reference>
        </references>
      </pivotArea>
    </format>
    <format dxfId="1263">
      <pivotArea collapsedLevelsAreSubtotals="1" fieldPosition="0">
        <references count="4">
          <reference field="4294967294" count="1" selected="0">
            <x v="8"/>
          </reference>
          <reference field="0" count="1" selected="0">
            <x v="11"/>
          </reference>
          <reference field="6" count="1" selected="0">
            <x v="137"/>
          </reference>
          <reference field="9" count="1">
            <x v="51"/>
          </reference>
        </references>
      </pivotArea>
    </format>
    <format dxfId="1262">
      <pivotArea collapsedLevelsAreSubtotals="1" fieldPosition="0">
        <references count="5">
          <reference field="4294967294" count="1" selected="0">
            <x v="8"/>
          </reference>
          <reference field="0" count="1" selected="0">
            <x v="11"/>
          </reference>
          <reference field="6" count="1" selected="0">
            <x v="137"/>
          </reference>
          <reference field="9" count="1" selected="0">
            <x v="51"/>
          </reference>
          <reference field="12" count="0"/>
        </references>
      </pivotArea>
    </format>
    <format dxfId="1261">
      <pivotArea collapsedLevelsAreSubtotals="1" fieldPosition="0">
        <references count="3">
          <reference field="4294967294" count="1" selected="0">
            <x v="8"/>
          </reference>
          <reference field="0" count="1" selected="0">
            <x v="11"/>
          </reference>
          <reference field="6" count="1">
            <x v="138"/>
          </reference>
        </references>
      </pivotArea>
    </format>
    <format dxfId="1260">
      <pivotArea collapsedLevelsAreSubtotals="1" fieldPosition="0">
        <references count="4">
          <reference field="4294967294" count="1" selected="0">
            <x v="8"/>
          </reference>
          <reference field="0" count="1" selected="0">
            <x v="11"/>
          </reference>
          <reference field="6" count="1" selected="0">
            <x v="138"/>
          </reference>
          <reference field="9" count="1">
            <x v="9"/>
          </reference>
        </references>
      </pivotArea>
    </format>
    <format dxfId="1259">
      <pivotArea collapsedLevelsAreSubtotals="1" fieldPosition="0">
        <references count="5">
          <reference field="4294967294" count="1" selected="0">
            <x v="8"/>
          </reference>
          <reference field="0" count="1" selected="0">
            <x v="11"/>
          </reference>
          <reference field="6" count="1" selected="0">
            <x v="138"/>
          </reference>
          <reference field="9" count="1" selected="0">
            <x v="9"/>
          </reference>
          <reference field="12" count="0"/>
        </references>
      </pivotArea>
    </format>
    <format dxfId="1258">
      <pivotArea collapsedLevelsAreSubtotals="1" fieldPosition="0">
        <references count="3">
          <reference field="4294967294" count="1" selected="0">
            <x v="8"/>
          </reference>
          <reference field="0" count="1" selected="0">
            <x v="11"/>
          </reference>
          <reference field="6" count="1">
            <x v="139"/>
          </reference>
        </references>
      </pivotArea>
    </format>
    <format dxfId="1257">
      <pivotArea collapsedLevelsAreSubtotals="1" fieldPosition="0">
        <references count="4">
          <reference field="4294967294" count="1" selected="0">
            <x v="8"/>
          </reference>
          <reference field="0" count="1" selected="0">
            <x v="11"/>
          </reference>
          <reference field="6" count="1" selected="0">
            <x v="139"/>
          </reference>
          <reference field="9" count="1">
            <x v="105"/>
          </reference>
        </references>
      </pivotArea>
    </format>
    <format dxfId="1256">
      <pivotArea collapsedLevelsAreSubtotals="1" fieldPosition="0">
        <references count="5">
          <reference field="4294967294" count="1" selected="0">
            <x v="8"/>
          </reference>
          <reference field="0" count="1" selected="0">
            <x v="11"/>
          </reference>
          <reference field="6" count="1" selected="0">
            <x v="139"/>
          </reference>
          <reference field="9" count="1" selected="0">
            <x v="105"/>
          </reference>
          <reference field="12" count="0"/>
        </references>
      </pivotArea>
    </format>
    <format dxfId="1255">
      <pivotArea collapsedLevelsAreSubtotals="1" fieldPosition="0">
        <references count="3">
          <reference field="4294967294" count="1" selected="0">
            <x v="8"/>
          </reference>
          <reference field="0" count="1" selected="0">
            <x v="11"/>
          </reference>
          <reference field="6" count="1">
            <x v="142"/>
          </reference>
        </references>
      </pivotArea>
    </format>
    <format dxfId="1254">
      <pivotArea collapsedLevelsAreSubtotals="1" fieldPosition="0">
        <references count="4">
          <reference field="4294967294" count="1" selected="0">
            <x v="8"/>
          </reference>
          <reference field="0" count="1" selected="0">
            <x v="11"/>
          </reference>
          <reference field="6" count="1" selected="0">
            <x v="142"/>
          </reference>
          <reference field="9" count="1">
            <x v="9"/>
          </reference>
        </references>
      </pivotArea>
    </format>
    <format dxfId="1253">
      <pivotArea collapsedLevelsAreSubtotals="1" fieldPosition="0">
        <references count="5">
          <reference field="4294967294" count="1" selected="0">
            <x v="8"/>
          </reference>
          <reference field="0" count="1" selected="0">
            <x v="11"/>
          </reference>
          <reference field="6" count="1" selected="0">
            <x v="142"/>
          </reference>
          <reference field="9" count="1" selected="0">
            <x v="9"/>
          </reference>
          <reference field="12" count="0"/>
        </references>
      </pivotArea>
    </format>
    <format dxfId="1252">
      <pivotArea collapsedLevelsAreSubtotals="1" fieldPosition="0">
        <references count="3">
          <reference field="4294967294" count="1" selected="0">
            <x v="8"/>
          </reference>
          <reference field="0" count="1" selected="0">
            <x v="11"/>
          </reference>
          <reference field="6" count="1">
            <x v="144"/>
          </reference>
        </references>
      </pivotArea>
    </format>
    <format dxfId="1251">
      <pivotArea collapsedLevelsAreSubtotals="1" fieldPosition="0">
        <references count="4">
          <reference field="4294967294" count="1" selected="0">
            <x v="8"/>
          </reference>
          <reference field="0" count="1" selected="0">
            <x v="11"/>
          </reference>
          <reference field="6" count="1" selected="0">
            <x v="144"/>
          </reference>
          <reference field="9" count="1">
            <x v="126"/>
          </reference>
        </references>
      </pivotArea>
    </format>
    <format dxfId="1250">
      <pivotArea collapsedLevelsAreSubtotals="1" fieldPosition="0">
        <references count="5">
          <reference field="4294967294" count="1" selected="0">
            <x v="8"/>
          </reference>
          <reference field="0" count="1" selected="0">
            <x v="11"/>
          </reference>
          <reference field="6" count="1" selected="0">
            <x v="144"/>
          </reference>
          <reference field="9" count="1" selected="0">
            <x v="126"/>
          </reference>
          <reference field="12" count="0"/>
        </references>
      </pivotArea>
    </format>
    <format dxfId="1249">
      <pivotArea collapsedLevelsAreSubtotals="1" fieldPosition="0">
        <references count="3">
          <reference field="4294967294" count="1" selected="0">
            <x v="8"/>
          </reference>
          <reference field="0" count="1" selected="0">
            <x v="11"/>
          </reference>
          <reference field="6" count="1">
            <x v="145"/>
          </reference>
        </references>
      </pivotArea>
    </format>
    <format dxfId="1248">
      <pivotArea collapsedLevelsAreSubtotals="1" fieldPosition="0">
        <references count="4">
          <reference field="4294967294" count="1" selected="0">
            <x v="8"/>
          </reference>
          <reference field="0" count="1" selected="0">
            <x v="11"/>
          </reference>
          <reference field="6" count="1" selected="0">
            <x v="145"/>
          </reference>
          <reference field="9" count="1">
            <x v="162"/>
          </reference>
        </references>
      </pivotArea>
    </format>
    <format dxfId="1247">
      <pivotArea collapsedLevelsAreSubtotals="1" fieldPosition="0">
        <references count="5">
          <reference field="4294967294" count="1" selected="0">
            <x v="8"/>
          </reference>
          <reference field="0" count="1" selected="0">
            <x v="11"/>
          </reference>
          <reference field="6" count="1" selected="0">
            <x v="145"/>
          </reference>
          <reference field="9" count="1" selected="0">
            <x v="162"/>
          </reference>
          <reference field="12" count="0"/>
        </references>
      </pivotArea>
    </format>
    <format dxfId="1246">
      <pivotArea collapsedLevelsAreSubtotals="1" fieldPosition="0">
        <references count="3">
          <reference field="4294967294" count="1" selected="0">
            <x v="8"/>
          </reference>
          <reference field="0" count="1" selected="0">
            <x v="11"/>
          </reference>
          <reference field="6" count="1">
            <x v="146"/>
          </reference>
        </references>
      </pivotArea>
    </format>
    <format dxfId="1245">
      <pivotArea collapsedLevelsAreSubtotals="1" fieldPosition="0">
        <references count="4">
          <reference field="4294967294" count="1" selected="0">
            <x v="8"/>
          </reference>
          <reference field="0" count="1" selected="0">
            <x v="11"/>
          </reference>
          <reference field="6" count="1" selected="0">
            <x v="146"/>
          </reference>
          <reference field="9" count="1">
            <x v="162"/>
          </reference>
        </references>
      </pivotArea>
    </format>
    <format dxfId="1244">
      <pivotArea collapsedLevelsAreSubtotals="1" fieldPosition="0">
        <references count="5">
          <reference field="4294967294" count="1" selected="0">
            <x v="8"/>
          </reference>
          <reference field="0" count="1" selected="0">
            <x v="11"/>
          </reference>
          <reference field="6" count="1" selected="0">
            <x v="146"/>
          </reference>
          <reference field="9" count="1" selected="0">
            <x v="162"/>
          </reference>
          <reference field="12" count="0"/>
        </references>
      </pivotArea>
    </format>
    <format dxfId="1243">
      <pivotArea collapsedLevelsAreSubtotals="1" fieldPosition="0">
        <references count="3">
          <reference field="4294967294" count="1" selected="0">
            <x v="8"/>
          </reference>
          <reference field="0" count="1" selected="0">
            <x v="11"/>
          </reference>
          <reference field="6" count="1">
            <x v="147"/>
          </reference>
        </references>
      </pivotArea>
    </format>
    <format dxfId="1242">
      <pivotArea collapsedLevelsAreSubtotals="1" fieldPosition="0">
        <references count="4">
          <reference field="4294967294" count="1" selected="0">
            <x v="8"/>
          </reference>
          <reference field="0" count="1" selected="0">
            <x v="11"/>
          </reference>
          <reference field="6" count="1" selected="0">
            <x v="147"/>
          </reference>
          <reference field="9" count="1">
            <x v="51"/>
          </reference>
        </references>
      </pivotArea>
    </format>
    <format dxfId="1241">
      <pivotArea collapsedLevelsAreSubtotals="1" fieldPosition="0">
        <references count="5">
          <reference field="4294967294" count="1" selected="0">
            <x v="8"/>
          </reference>
          <reference field="0" count="1" selected="0">
            <x v="11"/>
          </reference>
          <reference field="6" count="1" selected="0">
            <x v="147"/>
          </reference>
          <reference field="9" count="1" selected="0">
            <x v="51"/>
          </reference>
          <reference field="12" count="0"/>
        </references>
      </pivotArea>
    </format>
    <format dxfId="1240">
      <pivotArea collapsedLevelsAreSubtotals="1" fieldPosition="0">
        <references count="3">
          <reference field="4294967294" count="1" selected="0">
            <x v="8"/>
          </reference>
          <reference field="0" count="1" selected="0">
            <x v="11"/>
          </reference>
          <reference field="6" count="1">
            <x v="161"/>
          </reference>
        </references>
      </pivotArea>
    </format>
    <format dxfId="1239">
      <pivotArea collapsedLevelsAreSubtotals="1" fieldPosition="0">
        <references count="4">
          <reference field="4294967294" count="1" selected="0">
            <x v="8"/>
          </reference>
          <reference field="0" count="1" selected="0">
            <x v="11"/>
          </reference>
          <reference field="6" count="1" selected="0">
            <x v="161"/>
          </reference>
          <reference field="9" count="1">
            <x v="48"/>
          </reference>
        </references>
      </pivotArea>
    </format>
    <format dxfId="1238">
      <pivotArea collapsedLevelsAreSubtotals="1" fieldPosition="0">
        <references count="5">
          <reference field="4294967294" count="1" selected="0">
            <x v="8"/>
          </reference>
          <reference field="0" count="1" selected="0">
            <x v="11"/>
          </reference>
          <reference field="6" count="1" selected="0">
            <x v="161"/>
          </reference>
          <reference field="9" count="1" selected="0">
            <x v="48"/>
          </reference>
          <reference field="12" count="0"/>
        </references>
      </pivotArea>
    </format>
    <format dxfId="1237">
      <pivotArea collapsedLevelsAreSubtotals="1" fieldPosition="0">
        <references count="3">
          <reference field="4294967294" count="1" selected="0">
            <x v="8"/>
          </reference>
          <reference field="0" count="1" selected="0">
            <x v="11"/>
          </reference>
          <reference field="6" count="1">
            <x v="167"/>
          </reference>
        </references>
      </pivotArea>
    </format>
    <format dxfId="1236">
      <pivotArea collapsedLevelsAreSubtotals="1" fieldPosition="0">
        <references count="4">
          <reference field="4294967294" count="1" selected="0">
            <x v="8"/>
          </reference>
          <reference field="0" count="1" selected="0">
            <x v="11"/>
          </reference>
          <reference field="6" count="1" selected="0">
            <x v="167"/>
          </reference>
          <reference field="9" count="1">
            <x v="85"/>
          </reference>
        </references>
      </pivotArea>
    </format>
    <format dxfId="1235">
      <pivotArea collapsedLevelsAreSubtotals="1" fieldPosition="0">
        <references count="5">
          <reference field="4294967294" count="1" selected="0">
            <x v="8"/>
          </reference>
          <reference field="0" count="1" selected="0">
            <x v="11"/>
          </reference>
          <reference field="6" count="1" selected="0">
            <x v="167"/>
          </reference>
          <reference field="9" count="1" selected="0">
            <x v="85"/>
          </reference>
          <reference field="12" count="0"/>
        </references>
      </pivotArea>
    </format>
    <format dxfId="1234">
      <pivotArea collapsedLevelsAreSubtotals="1" fieldPosition="0">
        <references count="3">
          <reference field="4294967294" count="1" selected="0">
            <x v="8"/>
          </reference>
          <reference field="0" count="1" selected="0">
            <x v="11"/>
          </reference>
          <reference field="6" count="1">
            <x v="173"/>
          </reference>
        </references>
      </pivotArea>
    </format>
    <format dxfId="1233">
      <pivotArea collapsedLevelsAreSubtotals="1" fieldPosition="0">
        <references count="4">
          <reference field="4294967294" count="1" selected="0">
            <x v="8"/>
          </reference>
          <reference field="0" count="1" selected="0">
            <x v="11"/>
          </reference>
          <reference field="6" count="1" selected="0">
            <x v="173"/>
          </reference>
          <reference field="9" count="1">
            <x v="90"/>
          </reference>
        </references>
      </pivotArea>
    </format>
    <format dxfId="1232">
      <pivotArea collapsedLevelsAreSubtotals="1" fieldPosition="0">
        <references count="5">
          <reference field="4294967294" count="1" selected="0">
            <x v="8"/>
          </reference>
          <reference field="0" count="1" selected="0">
            <x v="11"/>
          </reference>
          <reference field="6" count="1" selected="0">
            <x v="173"/>
          </reference>
          <reference field="9" count="1" selected="0">
            <x v="90"/>
          </reference>
          <reference field="12" count="0"/>
        </references>
      </pivotArea>
    </format>
    <format dxfId="1231">
      <pivotArea collapsedLevelsAreSubtotals="1" fieldPosition="0">
        <references count="4">
          <reference field="4294967294" count="1" selected="0">
            <x v="8"/>
          </reference>
          <reference field="0" count="1" selected="0">
            <x v="11"/>
          </reference>
          <reference field="6" count="1" selected="0">
            <x v="173"/>
          </reference>
          <reference field="9" count="1">
            <x v="162"/>
          </reference>
        </references>
      </pivotArea>
    </format>
    <format dxfId="1230">
      <pivotArea collapsedLevelsAreSubtotals="1" fieldPosition="0">
        <references count="5">
          <reference field="4294967294" count="1" selected="0">
            <x v="8"/>
          </reference>
          <reference field="0" count="1" selected="0">
            <x v="11"/>
          </reference>
          <reference field="6" count="1" selected="0">
            <x v="173"/>
          </reference>
          <reference field="9" count="1" selected="0">
            <x v="162"/>
          </reference>
          <reference field="12" count="0"/>
        </references>
      </pivotArea>
    </format>
    <format dxfId="1229">
      <pivotArea collapsedLevelsAreSubtotals="1" fieldPosition="0">
        <references count="2">
          <reference field="4294967294" count="1" selected="0">
            <x v="8"/>
          </reference>
          <reference field="0" count="1">
            <x v="12"/>
          </reference>
        </references>
      </pivotArea>
    </format>
    <format dxfId="1228">
      <pivotArea collapsedLevelsAreSubtotals="1" fieldPosition="0">
        <references count="3">
          <reference field="4294967294" count="1" selected="0">
            <x v="8"/>
          </reference>
          <reference field="0" count="1" selected="0">
            <x v="12"/>
          </reference>
          <reference field="6" count="1">
            <x v="50"/>
          </reference>
        </references>
      </pivotArea>
    </format>
    <format dxfId="1227">
      <pivotArea collapsedLevelsAreSubtotals="1" fieldPosition="0">
        <references count="4">
          <reference field="4294967294" count="1" selected="0">
            <x v="8"/>
          </reference>
          <reference field="0" count="1" selected="0">
            <x v="12"/>
          </reference>
          <reference field="6" count="1" selected="0">
            <x v="50"/>
          </reference>
          <reference field="9" count="1">
            <x v="163"/>
          </reference>
        </references>
      </pivotArea>
    </format>
    <format dxfId="1226">
      <pivotArea collapsedLevelsAreSubtotals="1" fieldPosition="0">
        <references count="5">
          <reference field="4294967294" count="1" selected="0">
            <x v="8"/>
          </reference>
          <reference field="0" count="1" selected="0">
            <x v="12"/>
          </reference>
          <reference field="6" count="1" selected="0">
            <x v="50"/>
          </reference>
          <reference field="9" count="1" selected="0">
            <x v="163"/>
          </reference>
          <reference field="12" count="0"/>
        </references>
      </pivotArea>
    </format>
    <format dxfId="1225">
      <pivotArea collapsedLevelsAreSubtotals="1" fieldPosition="0">
        <references count="3">
          <reference field="4294967294" count="1" selected="0">
            <x v="8"/>
          </reference>
          <reference field="0" count="1" selected="0">
            <x v="12"/>
          </reference>
          <reference field="6" count="1">
            <x v="62"/>
          </reference>
        </references>
      </pivotArea>
    </format>
    <format dxfId="1224">
      <pivotArea collapsedLevelsAreSubtotals="1" fieldPosition="0">
        <references count="4">
          <reference field="4294967294" count="1" selected="0">
            <x v="8"/>
          </reference>
          <reference field="0" count="1" selected="0">
            <x v="12"/>
          </reference>
          <reference field="6" count="1" selected="0">
            <x v="62"/>
          </reference>
          <reference field="9" count="1">
            <x v="86"/>
          </reference>
        </references>
      </pivotArea>
    </format>
    <format dxfId="1223">
      <pivotArea collapsedLevelsAreSubtotals="1" fieldPosition="0">
        <references count="5">
          <reference field="4294967294" count="1" selected="0">
            <x v="8"/>
          </reference>
          <reference field="0" count="1" selected="0">
            <x v="12"/>
          </reference>
          <reference field="6" count="1" selected="0">
            <x v="62"/>
          </reference>
          <reference field="9" count="1" selected="0">
            <x v="86"/>
          </reference>
          <reference field="12" count="0"/>
        </references>
      </pivotArea>
    </format>
    <format dxfId="1222">
      <pivotArea collapsedLevelsAreSubtotals="1" fieldPosition="0">
        <references count="4">
          <reference field="4294967294" count="1" selected="0">
            <x v="8"/>
          </reference>
          <reference field="0" count="1" selected="0">
            <x v="12"/>
          </reference>
          <reference field="6" count="1" selected="0">
            <x v="62"/>
          </reference>
          <reference field="9" count="1">
            <x v="87"/>
          </reference>
        </references>
      </pivotArea>
    </format>
    <format dxfId="1221">
      <pivotArea collapsedLevelsAreSubtotals="1" fieldPosition="0">
        <references count="5">
          <reference field="4294967294" count="1" selected="0">
            <x v="8"/>
          </reference>
          <reference field="0" count="1" selected="0">
            <x v="12"/>
          </reference>
          <reference field="6" count="1" selected="0">
            <x v="62"/>
          </reference>
          <reference field="9" count="1" selected="0">
            <x v="87"/>
          </reference>
          <reference field="12" count="0"/>
        </references>
      </pivotArea>
    </format>
    <format dxfId="1220">
      <pivotArea collapsedLevelsAreSubtotals="1" fieldPosition="0">
        <references count="4">
          <reference field="4294967294" count="1" selected="0">
            <x v="8"/>
          </reference>
          <reference field="0" count="1" selected="0">
            <x v="12"/>
          </reference>
          <reference field="6" count="1" selected="0">
            <x v="62"/>
          </reference>
          <reference field="9" count="1">
            <x v="117"/>
          </reference>
        </references>
      </pivotArea>
    </format>
    <format dxfId="1219">
      <pivotArea collapsedLevelsAreSubtotals="1" fieldPosition="0">
        <references count="5">
          <reference field="4294967294" count="1" selected="0">
            <x v="8"/>
          </reference>
          <reference field="0" count="1" selected="0">
            <x v="12"/>
          </reference>
          <reference field="6" count="1" selected="0">
            <x v="62"/>
          </reference>
          <reference field="9" count="1" selected="0">
            <x v="117"/>
          </reference>
          <reference field="12" count="0"/>
        </references>
      </pivotArea>
    </format>
    <format dxfId="1218">
      <pivotArea collapsedLevelsAreSubtotals="1" fieldPosition="0">
        <references count="3">
          <reference field="4294967294" count="1" selected="0">
            <x v="8"/>
          </reference>
          <reference field="0" count="1" selected="0">
            <x v="12"/>
          </reference>
          <reference field="6" count="1">
            <x v="105"/>
          </reference>
        </references>
      </pivotArea>
    </format>
    <format dxfId="1217">
      <pivotArea collapsedLevelsAreSubtotals="1" fieldPosition="0">
        <references count="4">
          <reference field="4294967294" count="1" selected="0">
            <x v="8"/>
          </reference>
          <reference field="0" count="1" selected="0">
            <x v="12"/>
          </reference>
          <reference field="6" count="1" selected="0">
            <x v="105"/>
          </reference>
          <reference field="9" count="1">
            <x v="88"/>
          </reference>
        </references>
      </pivotArea>
    </format>
    <format dxfId="1216">
      <pivotArea collapsedLevelsAreSubtotals="1" fieldPosition="0">
        <references count="5">
          <reference field="4294967294" count="1" selected="0">
            <x v="8"/>
          </reference>
          <reference field="0" count="1" selected="0">
            <x v="12"/>
          </reference>
          <reference field="6" count="1" selected="0">
            <x v="105"/>
          </reference>
          <reference field="9" count="1" selected="0">
            <x v="88"/>
          </reference>
          <reference field="12" count="0"/>
        </references>
      </pivotArea>
    </format>
    <format dxfId="1215">
      <pivotArea collapsedLevelsAreSubtotals="1" fieldPosition="0">
        <references count="4">
          <reference field="4294967294" count="1" selected="0">
            <x v="8"/>
          </reference>
          <reference field="0" count="1" selected="0">
            <x v="12"/>
          </reference>
          <reference field="6" count="1" selected="0">
            <x v="105"/>
          </reference>
          <reference field="9" count="1">
            <x v="93"/>
          </reference>
        </references>
      </pivotArea>
    </format>
    <format dxfId="1214">
      <pivotArea collapsedLevelsAreSubtotals="1" fieldPosition="0">
        <references count="5">
          <reference field="4294967294" count="1" selected="0">
            <x v="8"/>
          </reference>
          <reference field="0" count="1" selected="0">
            <x v="12"/>
          </reference>
          <reference field="6" count="1" selected="0">
            <x v="105"/>
          </reference>
          <reference field="9" count="1" selected="0">
            <x v="93"/>
          </reference>
          <reference field="12" count="0"/>
        </references>
      </pivotArea>
    </format>
    <format dxfId="1213">
      <pivotArea collapsedLevelsAreSubtotals="1" fieldPosition="0">
        <references count="4">
          <reference field="4294967294" count="1" selected="0">
            <x v="8"/>
          </reference>
          <reference field="0" count="1" selected="0">
            <x v="12"/>
          </reference>
          <reference field="6" count="1" selected="0">
            <x v="105"/>
          </reference>
          <reference field="9" count="1">
            <x v="117"/>
          </reference>
        </references>
      </pivotArea>
    </format>
    <format dxfId="1212">
      <pivotArea collapsedLevelsAreSubtotals="1" fieldPosition="0">
        <references count="5">
          <reference field="4294967294" count="1" selected="0">
            <x v="8"/>
          </reference>
          <reference field="0" count="1" selected="0">
            <x v="12"/>
          </reference>
          <reference field="6" count="1" selected="0">
            <x v="105"/>
          </reference>
          <reference field="9" count="1" selected="0">
            <x v="117"/>
          </reference>
          <reference field="12" count="0"/>
        </references>
      </pivotArea>
    </format>
    <format dxfId="1211">
      <pivotArea collapsedLevelsAreSubtotals="1" fieldPosition="0">
        <references count="3">
          <reference field="4294967294" count="1" selected="0">
            <x v="8"/>
          </reference>
          <reference field="0" count="1" selected="0">
            <x v="12"/>
          </reference>
          <reference field="6" count="1">
            <x v="106"/>
          </reference>
        </references>
      </pivotArea>
    </format>
    <format dxfId="1210">
      <pivotArea collapsedLevelsAreSubtotals="1" fieldPosition="0">
        <references count="4">
          <reference field="4294967294" count="1" selected="0">
            <x v="8"/>
          </reference>
          <reference field="0" count="1" selected="0">
            <x v="12"/>
          </reference>
          <reference field="6" count="1" selected="0">
            <x v="106"/>
          </reference>
          <reference field="9" count="1">
            <x v="94"/>
          </reference>
        </references>
      </pivotArea>
    </format>
    <format dxfId="1209">
      <pivotArea collapsedLevelsAreSubtotals="1" fieldPosition="0">
        <references count="5">
          <reference field="4294967294" count="1" selected="0">
            <x v="8"/>
          </reference>
          <reference field="0" count="1" selected="0">
            <x v="12"/>
          </reference>
          <reference field="6" count="1" selected="0">
            <x v="106"/>
          </reference>
          <reference field="9" count="1" selected="0">
            <x v="94"/>
          </reference>
          <reference field="12" count="0"/>
        </references>
      </pivotArea>
    </format>
    <format dxfId="1208">
      <pivotArea collapsedLevelsAreSubtotals="1" fieldPosition="0">
        <references count="4">
          <reference field="4294967294" count="1" selected="0">
            <x v="8"/>
          </reference>
          <reference field="0" count="1" selected="0">
            <x v="12"/>
          </reference>
          <reference field="6" count="1" selected="0">
            <x v="106"/>
          </reference>
          <reference field="9" count="1">
            <x v="117"/>
          </reference>
        </references>
      </pivotArea>
    </format>
    <format dxfId="1207">
      <pivotArea collapsedLevelsAreSubtotals="1" fieldPosition="0">
        <references count="5">
          <reference field="4294967294" count="1" selected="0">
            <x v="8"/>
          </reference>
          <reference field="0" count="1" selected="0">
            <x v="12"/>
          </reference>
          <reference field="6" count="1" selected="0">
            <x v="106"/>
          </reference>
          <reference field="9" count="1" selected="0">
            <x v="117"/>
          </reference>
          <reference field="12" count="0"/>
        </references>
      </pivotArea>
    </format>
    <format dxfId="1206">
      <pivotArea collapsedLevelsAreSubtotals="1" fieldPosition="0">
        <references count="3">
          <reference field="4294967294" count="1" selected="0">
            <x v="8"/>
          </reference>
          <reference field="0" count="1" selected="0">
            <x v="12"/>
          </reference>
          <reference field="6" count="1">
            <x v="111"/>
          </reference>
        </references>
      </pivotArea>
    </format>
    <format dxfId="1205">
      <pivotArea collapsedLevelsAreSubtotals="1" fieldPosition="0">
        <references count="4">
          <reference field="4294967294" count="1" selected="0">
            <x v="8"/>
          </reference>
          <reference field="0" count="1" selected="0">
            <x v="12"/>
          </reference>
          <reference field="6" count="1" selected="0">
            <x v="111"/>
          </reference>
          <reference field="9" count="1">
            <x v="85"/>
          </reference>
        </references>
      </pivotArea>
    </format>
    <format dxfId="1204">
      <pivotArea collapsedLevelsAreSubtotals="1" fieldPosition="0">
        <references count="5">
          <reference field="4294967294" count="1" selected="0">
            <x v="8"/>
          </reference>
          <reference field="0" count="1" selected="0">
            <x v="12"/>
          </reference>
          <reference field="6" count="1" selected="0">
            <x v="111"/>
          </reference>
          <reference field="9" count="1" selected="0">
            <x v="85"/>
          </reference>
          <reference field="12" count="0"/>
        </references>
      </pivotArea>
    </format>
    <format dxfId="1203">
      <pivotArea collapsedLevelsAreSubtotals="1" fieldPosition="0">
        <references count="4">
          <reference field="4294967294" count="1" selected="0">
            <x v="8"/>
          </reference>
          <reference field="0" count="1" selected="0">
            <x v="12"/>
          </reference>
          <reference field="6" count="1" selected="0">
            <x v="111"/>
          </reference>
          <reference field="9" count="1">
            <x v="117"/>
          </reference>
        </references>
      </pivotArea>
    </format>
    <format dxfId="1202">
      <pivotArea collapsedLevelsAreSubtotals="1" fieldPosition="0">
        <references count="5">
          <reference field="4294967294" count="1" selected="0">
            <x v="8"/>
          </reference>
          <reference field="0" count="1" selected="0">
            <x v="12"/>
          </reference>
          <reference field="6" count="1" selected="0">
            <x v="111"/>
          </reference>
          <reference field="9" count="1" selected="0">
            <x v="117"/>
          </reference>
          <reference field="12" count="0"/>
        </references>
      </pivotArea>
    </format>
    <format dxfId="1201">
      <pivotArea collapsedLevelsAreSubtotals="1" fieldPosition="0">
        <references count="3">
          <reference field="4294967294" count="1" selected="0">
            <x v="8"/>
          </reference>
          <reference field="0" count="1" selected="0">
            <x v="12"/>
          </reference>
          <reference field="6" count="1">
            <x v="113"/>
          </reference>
        </references>
      </pivotArea>
    </format>
    <format dxfId="1200">
      <pivotArea collapsedLevelsAreSubtotals="1" fieldPosition="0">
        <references count="4">
          <reference field="4294967294" count="1" selected="0">
            <x v="8"/>
          </reference>
          <reference field="0" count="1" selected="0">
            <x v="12"/>
          </reference>
          <reference field="6" count="1" selected="0">
            <x v="113"/>
          </reference>
          <reference field="9" count="1">
            <x v="92"/>
          </reference>
        </references>
      </pivotArea>
    </format>
    <format dxfId="1199">
      <pivotArea collapsedLevelsAreSubtotals="1" fieldPosition="0">
        <references count="5">
          <reference field="4294967294" count="1" selected="0">
            <x v="8"/>
          </reference>
          <reference field="0" count="1" selected="0">
            <x v="12"/>
          </reference>
          <reference field="6" count="1" selected="0">
            <x v="113"/>
          </reference>
          <reference field="9" count="1" selected="0">
            <x v="92"/>
          </reference>
          <reference field="12" count="0"/>
        </references>
      </pivotArea>
    </format>
    <format dxfId="1198">
      <pivotArea collapsedLevelsAreSubtotals="1" fieldPosition="0">
        <references count="4">
          <reference field="4294967294" count="1" selected="0">
            <x v="8"/>
          </reference>
          <reference field="0" count="1" selected="0">
            <x v="12"/>
          </reference>
          <reference field="6" count="1" selected="0">
            <x v="113"/>
          </reference>
          <reference field="9" count="1">
            <x v="95"/>
          </reference>
        </references>
      </pivotArea>
    </format>
    <format dxfId="1197">
      <pivotArea collapsedLevelsAreSubtotals="1" fieldPosition="0">
        <references count="5">
          <reference field="4294967294" count="1" selected="0">
            <x v="8"/>
          </reference>
          <reference field="0" count="1" selected="0">
            <x v="12"/>
          </reference>
          <reference field="6" count="1" selected="0">
            <x v="113"/>
          </reference>
          <reference field="9" count="1" selected="0">
            <x v="95"/>
          </reference>
          <reference field="12" count="0"/>
        </references>
      </pivotArea>
    </format>
    <format dxfId="1196">
      <pivotArea collapsedLevelsAreSubtotals="1" fieldPosition="0">
        <references count="4">
          <reference field="4294967294" count="1" selected="0">
            <x v="8"/>
          </reference>
          <reference field="0" count="1" selected="0">
            <x v="12"/>
          </reference>
          <reference field="6" count="1" selected="0">
            <x v="113"/>
          </reference>
          <reference field="9" count="1">
            <x v="96"/>
          </reference>
        </references>
      </pivotArea>
    </format>
    <format dxfId="1195">
      <pivotArea collapsedLevelsAreSubtotals="1" fieldPosition="0">
        <references count="5">
          <reference field="4294967294" count="1" selected="0">
            <x v="8"/>
          </reference>
          <reference field="0" count="1" selected="0">
            <x v="12"/>
          </reference>
          <reference field="6" count="1" selected="0">
            <x v="113"/>
          </reference>
          <reference field="9" count="1" selected="0">
            <x v="96"/>
          </reference>
          <reference field="12" count="0"/>
        </references>
      </pivotArea>
    </format>
    <format dxfId="1194">
      <pivotArea collapsedLevelsAreSubtotals="1" fieldPosition="0">
        <references count="4">
          <reference field="4294967294" count="1" selected="0">
            <x v="8"/>
          </reference>
          <reference field="0" count="1" selected="0">
            <x v="12"/>
          </reference>
          <reference field="6" count="1" selected="0">
            <x v="113"/>
          </reference>
          <reference field="9" count="1">
            <x v="97"/>
          </reference>
        </references>
      </pivotArea>
    </format>
    <format dxfId="1193">
      <pivotArea collapsedLevelsAreSubtotals="1" fieldPosition="0">
        <references count="5">
          <reference field="4294967294" count="1" selected="0">
            <x v="8"/>
          </reference>
          <reference field="0" count="1" selected="0">
            <x v="12"/>
          </reference>
          <reference field="6" count="1" selected="0">
            <x v="113"/>
          </reference>
          <reference field="9" count="1" selected="0">
            <x v="97"/>
          </reference>
          <reference field="12" count="0"/>
        </references>
      </pivotArea>
    </format>
    <format dxfId="1192">
      <pivotArea collapsedLevelsAreSubtotals="1" fieldPosition="0">
        <references count="4">
          <reference field="4294967294" count="1" selected="0">
            <x v="8"/>
          </reference>
          <reference field="0" count="1" selected="0">
            <x v="12"/>
          </reference>
          <reference field="6" count="1" selected="0">
            <x v="113"/>
          </reference>
          <reference field="9" count="1">
            <x v="117"/>
          </reference>
        </references>
      </pivotArea>
    </format>
    <format dxfId="1191">
      <pivotArea collapsedLevelsAreSubtotals="1" fieldPosition="0">
        <references count="5">
          <reference field="4294967294" count="1" selected="0">
            <x v="8"/>
          </reference>
          <reference field="0" count="1" selected="0">
            <x v="12"/>
          </reference>
          <reference field="6" count="1" selected="0">
            <x v="113"/>
          </reference>
          <reference field="9" count="1" selected="0">
            <x v="117"/>
          </reference>
          <reference field="12" count="0"/>
        </references>
      </pivotArea>
    </format>
    <format dxfId="1190">
      <pivotArea collapsedLevelsAreSubtotals="1" fieldPosition="0">
        <references count="2">
          <reference field="4294967294" count="1" selected="0">
            <x v="8"/>
          </reference>
          <reference field="0" count="1">
            <x v="13"/>
          </reference>
        </references>
      </pivotArea>
    </format>
    <format dxfId="1189">
      <pivotArea collapsedLevelsAreSubtotals="1" fieldPosition="0">
        <references count="3">
          <reference field="4294967294" count="1" selected="0">
            <x v="8"/>
          </reference>
          <reference field="0" count="1" selected="0">
            <x v="13"/>
          </reference>
          <reference field="6" count="1">
            <x v="22"/>
          </reference>
        </references>
      </pivotArea>
    </format>
    <format dxfId="1188">
      <pivotArea collapsedLevelsAreSubtotals="1" fieldPosition="0">
        <references count="4">
          <reference field="4294967294" count="1" selected="0">
            <x v="8"/>
          </reference>
          <reference field="0" count="1" selected="0">
            <x v="13"/>
          </reference>
          <reference field="6" count="1" selected="0">
            <x v="22"/>
          </reference>
          <reference field="9" count="1">
            <x v="154"/>
          </reference>
        </references>
      </pivotArea>
    </format>
    <format dxfId="1187">
      <pivotArea collapsedLevelsAreSubtotals="1" fieldPosition="0">
        <references count="5">
          <reference field="4294967294" count="1" selected="0">
            <x v="8"/>
          </reference>
          <reference field="0" count="1" selected="0">
            <x v="13"/>
          </reference>
          <reference field="6" count="1" selected="0">
            <x v="22"/>
          </reference>
          <reference field="9" count="1" selected="0">
            <x v="154"/>
          </reference>
          <reference field="12" count="0"/>
        </references>
      </pivotArea>
    </format>
    <format dxfId="1186">
      <pivotArea collapsedLevelsAreSubtotals="1" fieldPosition="0">
        <references count="4">
          <reference field="4294967294" count="1" selected="0">
            <x v="8"/>
          </reference>
          <reference field="0" count="1" selected="0">
            <x v="13"/>
          </reference>
          <reference field="6" count="1" selected="0">
            <x v="22"/>
          </reference>
          <reference field="9" count="1">
            <x v="155"/>
          </reference>
        </references>
      </pivotArea>
    </format>
    <format dxfId="1185">
      <pivotArea collapsedLevelsAreSubtotals="1" fieldPosition="0">
        <references count="5">
          <reference field="4294967294" count="1" selected="0">
            <x v="8"/>
          </reference>
          <reference field="0" count="1" selected="0">
            <x v="13"/>
          </reference>
          <reference field="6" count="1" selected="0">
            <x v="22"/>
          </reference>
          <reference field="9" count="1" selected="0">
            <x v="155"/>
          </reference>
          <reference field="12" count="0"/>
        </references>
      </pivotArea>
    </format>
    <format dxfId="1184">
      <pivotArea collapsedLevelsAreSubtotals="1" fieldPosition="0">
        <references count="4">
          <reference field="4294967294" count="1" selected="0">
            <x v="8"/>
          </reference>
          <reference field="0" count="1" selected="0">
            <x v="13"/>
          </reference>
          <reference field="6" count="1" selected="0">
            <x v="22"/>
          </reference>
          <reference field="9" count="1">
            <x v="156"/>
          </reference>
        </references>
      </pivotArea>
    </format>
    <format dxfId="1183">
      <pivotArea collapsedLevelsAreSubtotals="1" fieldPosition="0">
        <references count="5">
          <reference field="4294967294" count="1" selected="0">
            <x v="8"/>
          </reference>
          <reference field="0" count="1" selected="0">
            <x v="13"/>
          </reference>
          <reference field="6" count="1" selected="0">
            <x v="22"/>
          </reference>
          <reference field="9" count="1" selected="0">
            <x v="156"/>
          </reference>
          <reference field="12" count="0"/>
        </references>
      </pivotArea>
    </format>
    <format dxfId="1182">
      <pivotArea collapsedLevelsAreSubtotals="1" fieldPosition="0">
        <references count="4">
          <reference field="4294967294" count="1" selected="0">
            <x v="8"/>
          </reference>
          <reference field="0" count="1" selected="0">
            <x v="13"/>
          </reference>
          <reference field="6" count="1" selected="0">
            <x v="22"/>
          </reference>
          <reference field="9" count="1">
            <x v="163"/>
          </reference>
        </references>
      </pivotArea>
    </format>
    <format dxfId="1181">
      <pivotArea collapsedLevelsAreSubtotals="1" fieldPosition="0">
        <references count="5">
          <reference field="4294967294" count="1" selected="0">
            <x v="8"/>
          </reference>
          <reference field="0" count="1" selected="0">
            <x v="13"/>
          </reference>
          <reference field="6" count="1" selected="0">
            <x v="22"/>
          </reference>
          <reference field="9" count="1" selected="0">
            <x v="163"/>
          </reference>
          <reference field="12" count="0"/>
        </references>
      </pivotArea>
    </format>
    <format dxfId="1180">
      <pivotArea collapsedLevelsAreSubtotals="1" fieldPosition="0">
        <references count="4">
          <reference field="4294967294" count="1" selected="0">
            <x v="8"/>
          </reference>
          <reference field="0" count="1" selected="0">
            <x v="13"/>
          </reference>
          <reference field="6" count="1" selected="0">
            <x v="22"/>
          </reference>
          <reference field="9" count="1">
            <x v="175"/>
          </reference>
        </references>
      </pivotArea>
    </format>
    <format dxfId="1179">
      <pivotArea collapsedLevelsAreSubtotals="1" fieldPosition="0">
        <references count="5">
          <reference field="4294967294" count="1" selected="0">
            <x v="8"/>
          </reference>
          <reference field="0" count="1" selected="0">
            <x v="13"/>
          </reference>
          <reference field="6" count="1" selected="0">
            <x v="22"/>
          </reference>
          <reference field="9" count="1" selected="0">
            <x v="175"/>
          </reference>
          <reference field="12" count="0"/>
        </references>
      </pivotArea>
    </format>
    <format dxfId="1178">
      <pivotArea collapsedLevelsAreSubtotals="1" fieldPosition="0">
        <references count="3">
          <reference field="4294967294" count="1" selected="0">
            <x v="8"/>
          </reference>
          <reference field="0" count="1" selected="0">
            <x v="13"/>
          </reference>
          <reference field="6" count="1">
            <x v="27"/>
          </reference>
        </references>
      </pivotArea>
    </format>
    <format dxfId="1177">
      <pivotArea collapsedLevelsAreSubtotals="1" fieldPosition="0">
        <references count="4">
          <reference field="4294967294" count="1" selected="0">
            <x v="8"/>
          </reference>
          <reference field="0" count="1" selected="0">
            <x v="13"/>
          </reference>
          <reference field="6" count="1" selected="0">
            <x v="27"/>
          </reference>
          <reference field="9" count="1">
            <x v="26"/>
          </reference>
        </references>
      </pivotArea>
    </format>
    <format dxfId="1176">
      <pivotArea collapsedLevelsAreSubtotals="1" fieldPosition="0">
        <references count="5">
          <reference field="4294967294" count="1" selected="0">
            <x v="8"/>
          </reference>
          <reference field="0" count="1" selected="0">
            <x v="13"/>
          </reference>
          <reference field="6" count="1" selected="0">
            <x v="27"/>
          </reference>
          <reference field="9" count="1" selected="0">
            <x v="26"/>
          </reference>
          <reference field="12" count="0"/>
        </references>
      </pivotArea>
    </format>
    <format dxfId="1175">
      <pivotArea collapsedLevelsAreSubtotals="1" fieldPosition="0">
        <references count="4">
          <reference field="4294967294" count="1" selected="0">
            <x v="8"/>
          </reference>
          <reference field="0" count="1" selected="0">
            <x v="13"/>
          </reference>
          <reference field="6" count="1" selected="0">
            <x v="27"/>
          </reference>
          <reference field="9" count="1">
            <x v="27"/>
          </reference>
        </references>
      </pivotArea>
    </format>
    <format dxfId="1174">
      <pivotArea collapsedLevelsAreSubtotals="1" fieldPosition="0">
        <references count="5">
          <reference field="4294967294" count="1" selected="0">
            <x v="8"/>
          </reference>
          <reference field="0" count="1" selected="0">
            <x v="13"/>
          </reference>
          <reference field="6" count="1" selected="0">
            <x v="27"/>
          </reference>
          <reference field="9" count="1" selected="0">
            <x v="27"/>
          </reference>
          <reference field="12" count="0"/>
        </references>
      </pivotArea>
    </format>
    <format dxfId="1173">
      <pivotArea collapsedLevelsAreSubtotals="1" fieldPosition="0">
        <references count="4">
          <reference field="4294967294" count="1" selected="0">
            <x v="8"/>
          </reference>
          <reference field="0" count="1" selected="0">
            <x v="13"/>
          </reference>
          <reference field="6" count="1" selected="0">
            <x v="27"/>
          </reference>
          <reference field="9" count="1">
            <x v="45"/>
          </reference>
        </references>
      </pivotArea>
    </format>
    <format dxfId="1172">
      <pivotArea collapsedLevelsAreSubtotals="1" fieldPosition="0">
        <references count="5">
          <reference field="4294967294" count="1" selected="0">
            <x v="8"/>
          </reference>
          <reference field="0" count="1" selected="0">
            <x v="13"/>
          </reference>
          <reference field="6" count="1" selected="0">
            <x v="27"/>
          </reference>
          <reference field="9" count="1" selected="0">
            <x v="45"/>
          </reference>
          <reference field="12" count="0"/>
        </references>
      </pivotArea>
    </format>
    <format dxfId="1171">
      <pivotArea collapsedLevelsAreSubtotals="1" fieldPosition="0">
        <references count="4">
          <reference field="4294967294" count="1" selected="0">
            <x v="8"/>
          </reference>
          <reference field="0" count="1" selected="0">
            <x v="13"/>
          </reference>
          <reference field="6" count="1" selected="0">
            <x v="27"/>
          </reference>
          <reference field="9" count="1">
            <x v="48"/>
          </reference>
        </references>
      </pivotArea>
    </format>
    <format dxfId="1170">
      <pivotArea collapsedLevelsAreSubtotals="1" fieldPosition="0">
        <references count="5">
          <reference field="4294967294" count="1" selected="0">
            <x v="8"/>
          </reference>
          <reference field="0" count="1" selected="0">
            <x v="13"/>
          </reference>
          <reference field="6" count="1" selected="0">
            <x v="27"/>
          </reference>
          <reference field="9" count="1" selected="0">
            <x v="48"/>
          </reference>
          <reference field="12" count="0"/>
        </references>
      </pivotArea>
    </format>
    <format dxfId="1169">
      <pivotArea collapsedLevelsAreSubtotals="1" fieldPosition="0">
        <references count="4">
          <reference field="4294967294" count="1" selected="0">
            <x v="8"/>
          </reference>
          <reference field="0" count="1" selected="0">
            <x v="13"/>
          </reference>
          <reference field="6" count="1" selected="0">
            <x v="27"/>
          </reference>
          <reference field="9" count="1">
            <x v="137"/>
          </reference>
        </references>
      </pivotArea>
    </format>
    <format dxfId="1168">
      <pivotArea collapsedLevelsAreSubtotals="1" fieldPosition="0">
        <references count="5">
          <reference field="4294967294" count="1" selected="0">
            <x v="8"/>
          </reference>
          <reference field="0" count="1" selected="0">
            <x v="13"/>
          </reference>
          <reference field="6" count="1" selected="0">
            <x v="27"/>
          </reference>
          <reference field="9" count="1" selected="0">
            <x v="137"/>
          </reference>
          <reference field="12" count="0"/>
        </references>
      </pivotArea>
    </format>
    <format dxfId="1167">
      <pivotArea collapsedLevelsAreSubtotals="1" fieldPosition="0">
        <references count="4">
          <reference field="4294967294" count="1" selected="0">
            <x v="8"/>
          </reference>
          <reference field="0" count="1" selected="0">
            <x v="13"/>
          </reference>
          <reference field="6" count="1" selected="0">
            <x v="27"/>
          </reference>
          <reference field="9" count="1">
            <x v="174"/>
          </reference>
        </references>
      </pivotArea>
    </format>
    <format dxfId="1166">
      <pivotArea collapsedLevelsAreSubtotals="1" fieldPosition="0">
        <references count="5">
          <reference field="4294967294" count="1" selected="0">
            <x v="8"/>
          </reference>
          <reference field="0" count="1" selected="0">
            <x v="13"/>
          </reference>
          <reference field="6" count="1" selected="0">
            <x v="27"/>
          </reference>
          <reference field="9" count="1" selected="0">
            <x v="174"/>
          </reference>
          <reference field="12" count="0"/>
        </references>
      </pivotArea>
    </format>
    <format dxfId="1165">
      <pivotArea collapsedLevelsAreSubtotals="1" fieldPosition="0">
        <references count="3">
          <reference field="4294967294" count="1" selected="0">
            <x v="8"/>
          </reference>
          <reference field="0" count="1" selected="0">
            <x v="13"/>
          </reference>
          <reference field="6" count="1">
            <x v="37"/>
          </reference>
        </references>
      </pivotArea>
    </format>
    <format dxfId="1164">
      <pivotArea collapsedLevelsAreSubtotals="1" fieldPosition="0">
        <references count="4">
          <reference field="4294967294" count="1" selected="0">
            <x v="8"/>
          </reference>
          <reference field="0" count="1" selected="0">
            <x v="13"/>
          </reference>
          <reference field="6" count="1" selected="0">
            <x v="37"/>
          </reference>
          <reference field="9" count="1">
            <x v="25"/>
          </reference>
        </references>
      </pivotArea>
    </format>
    <format dxfId="1163">
      <pivotArea collapsedLevelsAreSubtotals="1" fieldPosition="0">
        <references count="5">
          <reference field="4294967294" count="1" selected="0">
            <x v="8"/>
          </reference>
          <reference field="0" count="1" selected="0">
            <x v="13"/>
          </reference>
          <reference field="6" count="1" selected="0">
            <x v="37"/>
          </reference>
          <reference field="9" count="1" selected="0">
            <x v="25"/>
          </reference>
          <reference field="12" count="0"/>
        </references>
      </pivotArea>
    </format>
    <format dxfId="1162">
      <pivotArea collapsedLevelsAreSubtotals="1" fieldPosition="0">
        <references count="4">
          <reference field="4294967294" count="1" selected="0">
            <x v="8"/>
          </reference>
          <reference field="0" count="1" selected="0">
            <x v="13"/>
          </reference>
          <reference field="6" count="1" selected="0">
            <x v="37"/>
          </reference>
          <reference field="9" count="1">
            <x v="31"/>
          </reference>
        </references>
      </pivotArea>
    </format>
    <format dxfId="1161">
      <pivotArea collapsedLevelsAreSubtotals="1" fieldPosition="0">
        <references count="5">
          <reference field="4294967294" count="1" selected="0">
            <x v="8"/>
          </reference>
          <reference field="0" count="1" selected="0">
            <x v="13"/>
          </reference>
          <reference field="6" count="1" selected="0">
            <x v="37"/>
          </reference>
          <reference field="9" count="1" selected="0">
            <x v="31"/>
          </reference>
          <reference field="12" count="0"/>
        </references>
      </pivotArea>
    </format>
    <format dxfId="1160">
      <pivotArea collapsedLevelsAreSubtotals="1" fieldPosition="0">
        <references count="4">
          <reference field="4294967294" count="1" selected="0">
            <x v="8"/>
          </reference>
          <reference field="0" count="1" selected="0">
            <x v="13"/>
          </reference>
          <reference field="6" count="1" selected="0">
            <x v="37"/>
          </reference>
          <reference field="9" count="1">
            <x v="48"/>
          </reference>
        </references>
      </pivotArea>
    </format>
    <format dxfId="1159">
      <pivotArea collapsedLevelsAreSubtotals="1" fieldPosition="0">
        <references count="5">
          <reference field="4294967294" count="1" selected="0">
            <x v="8"/>
          </reference>
          <reference field="0" count="1" selected="0">
            <x v="13"/>
          </reference>
          <reference field="6" count="1" selected="0">
            <x v="37"/>
          </reference>
          <reference field="9" count="1" selected="0">
            <x v="48"/>
          </reference>
          <reference field="12" count="0"/>
        </references>
      </pivotArea>
    </format>
    <format dxfId="1158">
      <pivotArea collapsedLevelsAreSubtotals="1" fieldPosition="0">
        <references count="3">
          <reference field="4294967294" count="1" selected="0">
            <x v="8"/>
          </reference>
          <reference field="0" count="1" selected="0">
            <x v="13"/>
          </reference>
          <reference field="6" count="1">
            <x v="53"/>
          </reference>
        </references>
      </pivotArea>
    </format>
    <format dxfId="1157">
      <pivotArea collapsedLevelsAreSubtotals="1" fieldPosition="0">
        <references count="4">
          <reference field="4294967294" count="1" selected="0">
            <x v="8"/>
          </reference>
          <reference field="0" count="1" selected="0">
            <x v="13"/>
          </reference>
          <reference field="6" count="1" selected="0">
            <x v="53"/>
          </reference>
          <reference field="9" count="1">
            <x v="163"/>
          </reference>
        </references>
      </pivotArea>
    </format>
    <format dxfId="1156">
      <pivotArea collapsedLevelsAreSubtotals="1" fieldPosition="0">
        <references count="5">
          <reference field="4294967294" count="1" selected="0">
            <x v="8"/>
          </reference>
          <reference field="0" count="1" selected="0">
            <x v="13"/>
          </reference>
          <reference field="6" count="1" selected="0">
            <x v="53"/>
          </reference>
          <reference field="9" count="1" selected="0">
            <x v="163"/>
          </reference>
          <reference field="12" count="0"/>
        </references>
      </pivotArea>
    </format>
    <format dxfId="1155">
      <pivotArea collapsedLevelsAreSubtotals="1" fieldPosition="0">
        <references count="3">
          <reference field="4294967294" count="1" selected="0">
            <x v="8"/>
          </reference>
          <reference field="0" count="1" selected="0">
            <x v="13"/>
          </reference>
          <reference field="6" count="1">
            <x v="123"/>
          </reference>
        </references>
      </pivotArea>
    </format>
    <format dxfId="1154">
      <pivotArea collapsedLevelsAreSubtotals="1" fieldPosition="0">
        <references count="4">
          <reference field="4294967294" count="1" selected="0">
            <x v="8"/>
          </reference>
          <reference field="0" count="1" selected="0">
            <x v="13"/>
          </reference>
          <reference field="6" count="1" selected="0">
            <x v="123"/>
          </reference>
          <reference field="9" count="1">
            <x v="40"/>
          </reference>
        </references>
      </pivotArea>
    </format>
    <format dxfId="1153">
      <pivotArea collapsedLevelsAreSubtotals="1" fieldPosition="0">
        <references count="5">
          <reference field="4294967294" count="1" selected="0">
            <x v="8"/>
          </reference>
          <reference field="0" count="1" selected="0">
            <x v="13"/>
          </reference>
          <reference field="6" count="1" selected="0">
            <x v="123"/>
          </reference>
          <reference field="9" count="1" selected="0">
            <x v="40"/>
          </reference>
          <reference field="12" count="0"/>
        </references>
      </pivotArea>
    </format>
    <format dxfId="1152">
      <pivotArea collapsedLevelsAreSubtotals="1" fieldPosition="0">
        <references count="3">
          <reference field="4294967294" count="1" selected="0">
            <x v="8"/>
          </reference>
          <reference field="0" count="1" selected="0">
            <x v="13"/>
          </reference>
          <reference field="6" count="1">
            <x v="124"/>
          </reference>
        </references>
      </pivotArea>
    </format>
    <format dxfId="1151">
      <pivotArea collapsedLevelsAreSubtotals="1" fieldPosition="0">
        <references count="4">
          <reference field="4294967294" count="1" selected="0">
            <x v="8"/>
          </reference>
          <reference field="0" count="1" selected="0">
            <x v="13"/>
          </reference>
          <reference field="6" count="1" selected="0">
            <x v="124"/>
          </reference>
          <reference field="9" count="1">
            <x v="18"/>
          </reference>
        </references>
      </pivotArea>
    </format>
    <format dxfId="1150">
      <pivotArea collapsedLevelsAreSubtotals="1" fieldPosition="0">
        <references count="5">
          <reference field="4294967294" count="1" selected="0">
            <x v="8"/>
          </reference>
          <reference field="0" count="1" selected="0">
            <x v="13"/>
          </reference>
          <reference field="6" count="1" selected="0">
            <x v="124"/>
          </reference>
          <reference field="9" count="1" selected="0">
            <x v="18"/>
          </reference>
          <reference field="12" count="0"/>
        </references>
      </pivotArea>
    </format>
    <format dxfId="1149">
      <pivotArea collapsedLevelsAreSubtotals="1" fieldPosition="0">
        <references count="4">
          <reference field="4294967294" count="1" selected="0">
            <x v="8"/>
          </reference>
          <reference field="0" count="1" selected="0">
            <x v="13"/>
          </reference>
          <reference field="6" count="1" selected="0">
            <x v="124"/>
          </reference>
          <reference field="9" count="1">
            <x v="38"/>
          </reference>
        </references>
      </pivotArea>
    </format>
    <format dxfId="1148">
      <pivotArea collapsedLevelsAreSubtotals="1" fieldPosition="0">
        <references count="5">
          <reference field="4294967294" count="1" selected="0">
            <x v="8"/>
          </reference>
          <reference field="0" count="1" selected="0">
            <x v="13"/>
          </reference>
          <reference field="6" count="1" selected="0">
            <x v="124"/>
          </reference>
          <reference field="9" count="1" selected="0">
            <x v="38"/>
          </reference>
          <reference field="12" count="0"/>
        </references>
      </pivotArea>
    </format>
    <format dxfId="1147">
      <pivotArea collapsedLevelsAreSubtotals="1" fieldPosition="0">
        <references count="4">
          <reference field="4294967294" count="1" selected="0">
            <x v="8"/>
          </reference>
          <reference field="0" count="1" selected="0">
            <x v="13"/>
          </reference>
          <reference field="6" count="1" selected="0">
            <x v="124"/>
          </reference>
          <reference field="9" count="1">
            <x v="39"/>
          </reference>
        </references>
      </pivotArea>
    </format>
    <format dxfId="1146">
      <pivotArea collapsedLevelsAreSubtotals="1" fieldPosition="0">
        <references count="5">
          <reference field="4294967294" count="1" selected="0">
            <x v="8"/>
          </reference>
          <reference field="0" count="1" selected="0">
            <x v="13"/>
          </reference>
          <reference field="6" count="1" selected="0">
            <x v="124"/>
          </reference>
          <reference field="9" count="1" selected="0">
            <x v="39"/>
          </reference>
          <reference field="12" count="0"/>
        </references>
      </pivotArea>
    </format>
    <format dxfId="1145">
      <pivotArea collapsedLevelsAreSubtotals="1" fieldPosition="0">
        <references count="4">
          <reference field="4294967294" count="1" selected="0">
            <x v="8"/>
          </reference>
          <reference field="0" count="1" selected="0">
            <x v="13"/>
          </reference>
          <reference field="6" count="1" selected="0">
            <x v="124"/>
          </reference>
          <reference field="9" count="1">
            <x v="43"/>
          </reference>
        </references>
      </pivotArea>
    </format>
    <format dxfId="1144">
      <pivotArea collapsedLevelsAreSubtotals="1" fieldPosition="0">
        <references count="5">
          <reference field="4294967294" count="1" selected="0">
            <x v="8"/>
          </reference>
          <reference field="0" count="1" selected="0">
            <x v="13"/>
          </reference>
          <reference field="6" count="1" selected="0">
            <x v="124"/>
          </reference>
          <reference field="9" count="1" selected="0">
            <x v="43"/>
          </reference>
          <reference field="12" count="0"/>
        </references>
      </pivotArea>
    </format>
    <format dxfId="1143">
      <pivotArea collapsedLevelsAreSubtotals="1" fieldPosition="0">
        <references count="4">
          <reference field="4294967294" count="1" selected="0">
            <x v="8"/>
          </reference>
          <reference field="0" count="1" selected="0">
            <x v="13"/>
          </reference>
          <reference field="6" count="1" selected="0">
            <x v="124"/>
          </reference>
          <reference field="9" count="1">
            <x v="47"/>
          </reference>
        </references>
      </pivotArea>
    </format>
    <format dxfId="1142">
      <pivotArea collapsedLevelsAreSubtotals="1" fieldPosition="0">
        <references count="5">
          <reference field="4294967294" count="1" selected="0">
            <x v="8"/>
          </reference>
          <reference field="0" count="1" selected="0">
            <x v="13"/>
          </reference>
          <reference field="6" count="1" selected="0">
            <x v="124"/>
          </reference>
          <reference field="9" count="1" selected="0">
            <x v="47"/>
          </reference>
          <reference field="12" count="0"/>
        </references>
      </pivotArea>
    </format>
    <format dxfId="1141">
      <pivotArea collapsedLevelsAreSubtotals="1" fieldPosition="0">
        <references count="4">
          <reference field="4294967294" count="1" selected="0">
            <x v="8"/>
          </reference>
          <reference field="0" count="1" selected="0">
            <x v="13"/>
          </reference>
          <reference field="6" count="1" selected="0">
            <x v="124"/>
          </reference>
          <reference field="9" count="1">
            <x v="48"/>
          </reference>
        </references>
      </pivotArea>
    </format>
    <format dxfId="1140">
      <pivotArea collapsedLevelsAreSubtotals="1" fieldPosition="0">
        <references count="5">
          <reference field="4294967294" count="1" selected="0">
            <x v="8"/>
          </reference>
          <reference field="0" count="1" selected="0">
            <x v="13"/>
          </reference>
          <reference field="6" count="1" selected="0">
            <x v="124"/>
          </reference>
          <reference field="9" count="1" selected="0">
            <x v="48"/>
          </reference>
          <reference field="12" count="0"/>
        </references>
      </pivotArea>
    </format>
    <format dxfId="1139">
      <pivotArea collapsedLevelsAreSubtotals="1" fieldPosition="0">
        <references count="3">
          <reference field="4294967294" count="1" selected="0">
            <x v="8"/>
          </reference>
          <reference field="0" count="1" selected="0">
            <x v="13"/>
          </reference>
          <reference field="6" count="1">
            <x v="125"/>
          </reference>
        </references>
      </pivotArea>
    </format>
    <format dxfId="1138">
      <pivotArea collapsedLevelsAreSubtotals="1" fieldPosition="0">
        <references count="4">
          <reference field="4294967294" count="1" selected="0">
            <x v="8"/>
          </reference>
          <reference field="0" count="1" selected="0">
            <x v="13"/>
          </reference>
          <reference field="6" count="1" selected="0">
            <x v="125"/>
          </reference>
          <reference field="9" count="1">
            <x v="30"/>
          </reference>
        </references>
      </pivotArea>
    </format>
    <format dxfId="1137">
      <pivotArea collapsedLevelsAreSubtotals="1" fieldPosition="0">
        <references count="5">
          <reference field="4294967294" count="1" selected="0">
            <x v="8"/>
          </reference>
          <reference field="0" count="1" selected="0">
            <x v="13"/>
          </reference>
          <reference field="6" count="1" selected="0">
            <x v="125"/>
          </reference>
          <reference field="9" count="1" selected="0">
            <x v="30"/>
          </reference>
          <reference field="12" count="0"/>
        </references>
      </pivotArea>
    </format>
    <format dxfId="1136">
      <pivotArea collapsedLevelsAreSubtotals="1" fieldPosition="0">
        <references count="3">
          <reference field="4294967294" count="1" selected="0">
            <x v="8"/>
          </reference>
          <reference field="0" count="1" selected="0">
            <x v="13"/>
          </reference>
          <reference field="6" count="1">
            <x v="130"/>
          </reference>
        </references>
      </pivotArea>
    </format>
    <format dxfId="1135">
      <pivotArea collapsedLevelsAreSubtotals="1" fieldPosition="0">
        <references count="4">
          <reference field="4294967294" count="1" selected="0">
            <x v="8"/>
          </reference>
          <reference field="0" count="1" selected="0">
            <x v="13"/>
          </reference>
          <reference field="6" count="1" selected="0">
            <x v="130"/>
          </reference>
          <reference field="9" count="1">
            <x v="18"/>
          </reference>
        </references>
      </pivotArea>
    </format>
    <format dxfId="1134">
      <pivotArea collapsedLevelsAreSubtotals="1" fieldPosition="0">
        <references count="5">
          <reference field="4294967294" count="1" selected="0">
            <x v="8"/>
          </reference>
          <reference field="0" count="1" selected="0">
            <x v="13"/>
          </reference>
          <reference field="6" count="1" selected="0">
            <x v="130"/>
          </reference>
          <reference field="9" count="1" selected="0">
            <x v="18"/>
          </reference>
          <reference field="12" count="0"/>
        </references>
      </pivotArea>
    </format>
    <format dxfId="1133">
      <pivotArea collapsedLevelsAreSubtotals="1" fieldPosition="0">
        <references count="4">
          <reference field="4294967294" count="1" selected="0">
            <x v="8"/>
          </reference>
          <reference field="0" count="1" selected="0">
            <x v="13"/>
          </reference>
          <reference field="6" count="1" selected="0">
            <x v="130"/>
          </reference>
          <reference field="9" count="1">
            <x v="39"/>
          </reference>
        </references>
      </pivotArea>
    </format>
    <format dxfId="1132">
      <pivotArea collapsedLevelsAreSubtotals="1" fieldPosition="0">
        <references count="5">
          <reference field="4294967294" count="1" selected="0">
            <x v="8"/>
          </reference>
          <reference field="0" count="1" selected="0">
            <x v="13"/>
          </reference>
          <reference field="6" count="1" selected="0">
            <x v="130"/>
          </reference>
          <reference field="9" count="1" selected="0">
            <x v="39"/>
          </reference>
          <reference field="12" count="0"/>
        </references>
      </pivotArea>
    </format>
    <format dxfId="1131">
      <pivotArea collapsedLevelsAreSubtotals="1" fieldPosition="0">
        <references count="4">
          <reference field="4294967294" count="1" selected="0">
            <x v="8"/>
          </reference>
          <reference field="0" count="1" selected="0">
            <x v="13"/>
          </reference>
          <reference field="6" count="1" selected="0">
            <x v="130"/>
          </reference>
          <reference field="9" count="1">
            <x v="41"/>
          </reference>
        </references>
      </pivotArea>
    </format>
    <format dxfId="1130">
      <pivotArea collapsedLevelsAreSubtotals="1" fieldPosition="0">
        <references count="5">
          <reference field="4294967294" count="1" selected="0">
            <x v="8"/>
          </reference>
          <reference field="0" count="1" selected="0">
            <x v="13"/>
          </reference>
          <reference field="6" count="1" selected="0">
            <x v="130"/>
          </reference>
          <reference field="9" count="1" selected="0">
            <x v="41"/>
          </reference>
          <reference field="12" count="0"/>
        </references>
      </pivotArea>
    </format>
    <format dxfId="1129">
      <pivotArea collapsedLevelsAreSubtotals="1" fieldPosition="0">
        <references count="4">
          <reference field="4294967294" count="1" selected="0">
            <x v="8"/>
          </reference>
          <reference field="0" count="1" selected="0">
            <x v="13"/>
          </reference>
          <reference field="6" count="1" selected="0">
            <x v="130"/>
          </reference>
          <reference field="9" count="1">
            <x v="44"/>
          </reference>
        </references>
      </pivotArea>
    </format>
    <format dxfId="1128">
      <pivotArea collapsedLevelsAreSubtotals="1" fieldPosition="0">
        <references count="5">
          <reference field="4294967294" count="1" selected="0">
            <x v="8"/>
          </reference>
          <reference field="0" count="1" selected="0">
            <x v="13"/>
          </reference>
          <reference field="6" count="1" selected="0">
            <x v="130"/>
          </reference>
          <reference field="9" count="1" selected="0">
            <x v="44"/>
          </reference>
          <reference field="12" count="0"/>
        </references>
      </pivotArea>
    </format>
    <format dxfId="1127">
      <pivotArea collapsedLevelsAreSubtotals="1" fieldPosition="0">
        <references count="4">
          <reference field="4294967294" count="1" selected="0">
            <x v="8"/>
          </reference>
          <reference field="0" count="1" selected="0">
            <x v="13"/>
          </reference>
          <reference field="6" count="1" selected="0">
            <x v="130"/>
          </reference>
          <reference field="9" count="1">
            <x v="46"/>
          </reference>
        </references>
      </pivotArea>
    </format>
    <format dxfId="1126">
      <pivotArea collapsedLevelsAreSubtotals="1" fieldPosition="0">
        <references count="5">
          <reference field="4294967294" count="1" selected="0">
            <x v="8"/>
          </reference>
          <reference field="0" count="1" selected="0">
            <x v="13"/>
          </reference>
          <reference field="6" count="1" selected="0">
            <x v="130"/>
          </reference>
          <reference field="9" count="1" selected="0">
            <x v="46"/>
          </reference>
          <reference field="12" count="0"/>
        </references>
      </pivotArea>
    </format>
    <format dxfId="1125">
      <pivotArea collapsedLevelsAreSubtotals="1" fieldPosition="0">
        <references count="4">
          <reference field="4294967294" count="1" selected="0">
            <x v="8"/>
          </reference>
          <reference field="0" count="1" selected="0">
            <x v="13"/>
          </reference>
          <reference field="6" count="1" selected="0">
            <x v="130"/>
          </reference>
          <reference field="9" count="1">
            <x v="47"/>
          </reference>
        </references>
      </pivotArea>
    </format>
    <format dxfId="1124">
      <pivotArea collapsedLevelsAreSubtotals="1" fieldPosition="0">
        <references count="5">
          <reference field="4294967294" count="1" selected="0">
            <x v="8"/>
          </reference>
          <reference field="0" count="1" selected="0">
            <x v="13"/>
          </reference>
          <reference field="6" count="1" selected="0">
            <x v="130"/>
          </reference>
          <reference field="9" count="1" selected="0">
            <x v="47"/>
          </reference>
          <reference field="12" count="0"/>
        </references>
      </pivotArea>
    </format>
    <format dxfId="1123">
      <pivotArea collapsedLevelsAreSubtotals="1" fieldPosition="0">
        <references count="4">
          <reference field="4294967294" count="1" selected="0">
            <x v="8"/>
          </reference>
          <reference field="0" count="1" selected="0">
            <x v="13"/>
          </reference>
          <reference field="6" count="1" selected="0">
            <x v="130"/>
          </reference>
          <reference field="9" count="1">
            <x v="48"/>
          </reference>
        </references>
      </pivotArea>
    </format>
    <format dxfId="1122">
      <pivotArea collapsedLevelsAreSubtotals="1" fieldPosition="0">
        <references count="5">
          <reference field="4294967294" count="1" selected="0">
            <x v="8"/>
          </reference>
          <reference field="0" count="1" selected="0">
            <x v="13"/>
          </reference>
          <reference field="6" count="1" selected="0">
            <x v="130"/>
          </reference>
          <reference field="9" count="1" selected="0">
            <x v="48"/>
          </reference>
          <reference field="12" count="0"/>
        </references>
      </pivotArea>
    </format>
    <format dxfId="1121">
      <pivotArea collapsedLevelsAreSubtotals="1" fieldPosition="0">
        <references count="3">
          <reference field="4294967294" count="1" selected="0">
            <x v="8"/>
          </reference>
          <reference field="0" count="1" selected="0">
            <x v="13"/>
          </reference>
          <reference field="6" count="1">
            <x v="159"/>
          </reference>
        </references>
      </pivotArea>
    </format>
    <format dxfId="1120">
      <pivotArea collapsedLevelsAreSubtotals="1" fieldPosition="0">
        <references count="4">
          <reference field="4294967294" count="1" selected="0">
            <x v="8"/>
          </reference>
          <reference field="0" count="1" selected="0">
            <x v="13"/>
          </reference>
          <reference field="6" count="1" selected="0">
            <x v="159"/>
          </reference>
          <reference field="9" count="1">
            <x v="36"/>
          </reference>
        </references>
      </pivotArea>
    </format>
    <format dxfId="1119">
      <pivotArea collapsedLevelsAreSubtotals="1" fieldPosition="0">
        <references count="5">
          <reference field="4294967294" count="1" selected="0">
            <x v="8"/>
          </reference>
          <reference field="0" count="1" selected="0">
            <x v="13"/>
          </reference>
          <reference field="6" count="1" selected="0">
            <x v="159"/>
          </reference>
          <reference field="9" count="1" selected="0">
            <x v="36"/>
          </reference>
          <reference field="12" count="0"/>
        </references>
      </pivotArea>
    </format>
    <format dxfId="1118">
      <pivotArea collapsedLevelsAreSubtotals="1" fieldPosition="0">
        <references count="3">
          <reference field="4294967294" count="1" selected="0">
            <x v="8"/>
          </reference>
          <reference field="0" count="1" selected="0">
            <x v="13"/>
          </reference>
          <reference field="6" count="1">
            <x v="160"/>
          </reference>
        </references>
      </pivotArea>
    </format>
    <format dxfId="1117">
      <pivotArea collapsedLevelsAreSubtotals="1" fieldPosition="0">
        <references count="4">
          <reference field="4294967294" count="1" selected="0">
            <x v="8"/>
          </reference>
          <reference field="0" count="1" selected="0">
            <x v="13"/>
          </reference>
          <reference field="6" count="1" selected="0">
            <x v="160"/>
          </reference>
          <reference field="9" count="1">
            <x v="114"/>
          </reference>
        </references>
      </pivotArea>
    </format>
    <format dxfId="1116">
      <pivotArea collapsedLevelsAreSubtotals="1" fieldPosition="0">
        <references count="5">
          <reference field="4294967294" count="1" selected="0">
            <x v="8"/>
          </reference>
          <reference field="0" count="1" selected="0">
            <x v="13"/>
          </reference>
          <reference field="6" count="1" selected="0">
            <x v="160"/>
          </reference>
          <reference field="9" count="1" selected="0">
            <x v="114"/>
          </reference>
          <reference field="12" count="0"/>
        </references>
      </pivotArea>
    </format>
    <format dxfId="1115">
      <pivotArea collapsedLevelsAreSubtotals="1" fieldPosition="0">
        <references count="4">
          <reference field="4294967294" count="1" selected="0">
            <x v="8"/>
          </reference>
          <reference field="0" count="1" selected="0">
            <x v="13"/>
          </reference>
          <reference field="6" count="1" selected="0">
            <x v="160"/>
          </reference>
          <reference field="9" count="1">
            <x v="170"/>
          </reference>
        </references>
      </pivotArea>
    </format>
    <format dxfId="1114">
      <pivotArea collapsedLevelsAreSubtotals="1" fieldPosition="0">
        <references count="5">
          <reference field="4294967294" count="1" selected="0">
            <x v="8"/>
          </reference>
          <reference field="0" count="1" selected="0">
            <x v="13"/>
          </reference>
          <reference field="6" count="1" selected="0">
            <x v="160"/>
          </reference>
          <reference field="9" count="1" selected="0">
            <x v="170"/>
          </reference>
          <reference field="12" count="0"/>
        </references>
      </pivotArea>
    </format>
    <format dxfId="1113">
      <pivotArea collapsedLevelsAreSubtotals="1" fieldPosition="0">
        <references count="4">
          <reference field="4294967294" count="1" selected="0">
            <x v="8"/>
          </reference>
          <reference field="0" count="1" selected="0">
            <x v="13"/>
          </reference>
          <reference field="6" count="1" selected="0">
            <x v="160"/>
          </reference>
          <reference field="9" count="1">
            <x v="176"/>
          </reference>
        </references>
      </pivotArea>
    </format>
    <format dxfId="1112">
      <pivotArea collapsedLevelsAreSubtotals="1" fieldPosition="0">
        <references count="5">
          <reference field="4294967294" count="1" selected="0">
            <x v="8"/>
          </reference>
          <reference field="0" count="1" selected="0">
            <x v="13"/>
          </reference>
          <reference field="6" count="1" selected="0">
            <x v="160"/>
          </reference>
          <reference field="9" count="1" selected="0">
            <x v="176"/>
          </reference>
          <reference field="12" count="0"/>
        </references>
      </pivotArea>
    </format>
    <format dxfId="1111">
      <pivotArea collapsedLevelsAreSubtotals="1" fieldPosition="0">
        <references count="2">
          <reference field="4294967294" count="1" selected="0">
            <x v="8"/>
          </reference>
          <reference field="0" count="1">
            <x v="14"/>
          </reference>
        </references>
      </pivotArea>
    </format>
    <format dxfId="1110">
      <pivotArea collapsedLevelsAreSubtotals="1" fieldPosition="0">
        <references count="3">
          <reference field="4294967294" count="1" selected="0">
            <x v="8"/>
          </reference>
          <reference field="0" count="1" selected="0">
            <x v="14"/>
          </reference>
          <reference field="6" count="1">
            <x v="51"/>
          </reference>
        </references>
      </pivotArea>
    </format>
    <format dxfId="1109">
      <pivotArea collapsedLevelsAreSubtotals="1" fieldPosition="0">
        <references count="4">
          <reference field="4294967294" count="1" selected="0">
            <x v="8"/>
          </reference>
          <reference field="0" count="1" selected="0">
            <x v="14"/>
          </reference>
          <reference field="6" count="1" selected="0">
            <x v="51"/>
          </reference>
          <reference field="9" count="1">
            <x v="163"/>
          </reference>
        </references>
      </pivotArea>
    </format>
    <format dxfId="1108">
      <pivotArea collapsedLevelsAreSubtotals="1" fieldPosition="0">
        <references count="5">
          <reference field="4294967294" count="1" selected="0">
            <x v="8"/>
          </reference>
          <reference field="0" count="1" selected="0">
            <x v="14"/>
          </reference>
          <reference field="6" count="1" selected="0">
            <x v="51"/>
          </reference>
          <reference field="9" count="1" selected="0">
            <x v="163"/>
          </reference>
          <reference field="12" count="0"/>
        </references>
      </pivotArea>
    </format>
    <format dxfId="1107">
      <pivotArea collapsedLevelsAreSubtotals="1" fieldPosition="0">
        <references count="2">
          <reference field="4294967294" count="1" selected="0">
            <x v="8"/>
          </reference>
          <reference field="0" count="1">
            <x v="15"/>
          </reference>
        </references>
      </pivotArea>
    </format>
    <format dxfId="1106">
      <pivotArea collapsedLevelsAreSubtotals="1" fieldPosition="0">
        <references count="3">
          <reference field="4294967294" count="1" selected="0">
            <x v="8"/>
          </reference>
          <reference field="0" count="1" selected="0">
            <x v="15"/>
          </reference>
          <reference field="6" count="1">
            <x v="107"/>
          </reference>
        </references>
      </pivotArea>
    </format>
    <format dxfId="1105">
      <pivotArea collapsedLevelsAreSubtotals="1" fieldPosition="0">
        <references count="4">
          <reference field="4294967294" count="1" selected="0">
            <x v="8"/>
          </reference>
          <reference field="0" count="1" selected="0">
            <x v="15"/>
          </reference>
          <reference field="6" count="1" selected="0">
            <x v="107"/>
          </reference>
          <reference field="9" count="1">
            <x v="122"/>
          </reference>
        </references>
      </pivotArea>
    </format>
    <format dxfId="1104">
      <pivotArea collapsedLevelsAreSubtotals="1" fieldPosition="0">
        <references count="5">
          <reference field="4294967294" count="1" selected="0">
            <x v="8"/>
          </reference>
          <reference field="0" count="1" selected="0">
            <x v="15"/>
          </reference>
          <reference field="6" count="1" selected="0">
            <x v="107"/>
          </reference>
          <reference field="9" count="1" selected="0">
            <x v="122"/>
          </reference>
          <reference field="12" count="0"/>
        </references>
      </pivotArea>
    </format>
    <format dxfId="1103">
      <pivotArea collapsedLevelsAreSubtotals="1" fieldPosition="0">
        <references count="4">
          <reference field="4294967294" count="1" selected="0">
            <x v="8"/>
          </reference>
          <reference field="0" count="1" selected="0">
            <x v="15"/>
          </reference>
          <reference field="6" count="1" selected="0">
            <x v="107"/>
          </reference>
          <reference field="9" count="1">
            <x v="172"/>
          </reference>
        </references>
      </pivotArea>
    </format>
    <format dxfId="1102">
      <pivotArea collapsedLevelsAreSubtotals="1" fieldPosition="0">
        <references count="5">
          <reference field="4294967294" count="1" selected="0">
            <x v="8"/>
          </reference>
          <reference field="0" count="1" selected="0">
            <x v="15"/>
          </reference>
          <reference field="6" count="1" selected="0">
            <x v="107"/>
          </reference>
          <reference field="9" count="1" selected="0">
            <x v="172"/>
          </reference>
          <reference field="12" count="0"/>
        </references>
      </pivotArea>
    </format>
    <format dxfId="1101">
      <pivotArea collapsedLevelsAreSubtotals="1" fieldPosition="0">
        <references count="3">
          <reference field="4294967294" count="1" selected="0">
            <x v="8"/>
          </reference>
          <reference field="0" count="1" selected="0">
            <x v="15"/>
          </reference>
          <reference field="6" count="1">
            <x v="115"/>
          </reference>
        </references>
      </pivotArea>
    </format>
    <format dxfId="1100">
      <pivotArea collapsedLevelsAreSubtotals="1" fieldPosition="0">
        <references count="4">
          <reference field="4294967294" count="1" selected="0">
            <x v="8"/>
          </reference>
          <reference field="0" count="1" selected="0">
            <x v="15"/>
          </reference>
          <reference field="6" count="1" selected="0">
            <x v="115"/>
          </reference>
          <reference field="9" count="1">
            <x v="118"/>
          </reference>
        </references>
      </pivotArea>
    </format>
    <format dxfId="1099">
      <pivotArea collapsedLevelsAreSubtotals="1" fieldPosition="0">
        <references count="5">
          <reference field="4294967294" count="1" selected="0">
            <x v="8"/>
          </reference>
          <reference field="0" count="1" selected="0">
            <x v="15"/>
          </reference>
          <reference field="6" count="1" selected="0">
            <x v="115"/>
          </reference>
          <reference field="9" count="1" selected="0">
            <x v="118"/>
          </reference>
          <reference field="12" count="0"/>
        </references>
      </pivotArea>
    </format>
    <format dxfId="1098">
      <pivotArea collapsedLevelsAreSubtotals="1" fieldPosition="0">
        <references count="4">
          <reference field="4294967294" count="1" selected="0">
            <x v="8"/>
          </reference>
          <reference field="0" count="1" selected="0">
            <x v="15"/>
          </reference>
          <reference field="6" count="1" selected="0">
            <x v="115"/>
          </reference>
          <reference field="9" count="1">
            <x v="119"/>
          </reference>
        </references>
      </pivotArea>
    </format>
    <format dxfId="1097">
      <pivotArea collapsedLevelsAreSubtotals="1" fieldPosition="0">
        <references count="5">
          <reference field="4294967294" count="1" selected="0">
            <x v="8"/>
          </reference>
          <reference field="0" count="1" selected="0">
            <x v="15"/>
          </reference>
          <reference field="6" count="1" selected="0">
            <x v="115"/>
          </reference>
          <reference field="9" count="1" selected="0">
            <x v="119"/>
          </reference>
          <reference field="12" count="0"/>
        </references>
      </pivotArea>
    </format>
    <format dxfId="1096">
      <pivotArea collapsedLevelsAreSubtotals="1" fieldPosition="0">
        <references count="4">
          <reference field="4294967294" count="1" selected="0">
            <x v="8"/>
          </reference>
          <reference field="0" count="1" selected="0">
            <x v="15"/>
          </reference>
          <reference field="6" count="1" selected="0">
            <x v="115"/>
          </reference>
          <reference field="9" count="1">
            <x v="120"/>
          </reference>
        </references>
      </pivotArea>
    </format>
    <format dxfId="1095">
      <pivotArea collapsedLevelsAreSubtotals="1" fieldPosition="0">
        <references count="5">
          <reference field="4294967294" count="1" selected="0">
            <x v="8"/>
          </reference>
          <reference field="0" count="1" selected="0">
            <x v="15"/>
          </reference>
          <reference field="6" count="1" selected="0">
            <x v="115"/>
          </reference>
          <reference field="9" count="1" selected="0">
            <x v="120"/>
          </reference>
          <reference field="12" count="0"/>
        </references>
      </pivotArea>
    </format>
    <format dxfId="1094">
      <pivotArea collapsedLevelsAreSubtotals="1" fieldPosition="0">
        <references count="4">
          <reference field="4294967294" count="1" selected="0">
            <x v="8"/>
          </reference>
          <reference field="0" count="1" selected="0">
            <x v="15"/>
          </reference>
          <reference field="6" count="1" selected="0">
            <x v="115"/>
          </reference>
          <reference field="9" count="1">
            <x v="121"/>
          </reference>
        </references>
      </pivotArea>
    </format>
    <format dxfId="1093">
      <pivotArea collapsedLevelsAreSubtotals="1" fieldPosition="0">
        <references count="5">
          <reference field="4294967294" count="1" selected="0">
            <x v="8"/>
          </reference>
          <reference field="0" count="1" selected="0">
            <x v="15"/>
          </reference>
          <reference field="6" count="1" selected="0">
            <x v="115"/>
          </reference>
          <reference field="9" count="1" selected="0">
            <x v="121"/>
          </reference>
          <reference field="12" count="0"/>
        </references>
      </pivotArea>
    </format>
    <format dxfId="1092">
      <pivotArea collapsedLevelsAreSubtotals="1" fieldPosition="0">
        <references count="4">
          <reference field="4294967294" count="1" selected="0">
            <x v="8"/>
          </reference>
          <reference field="0" count="1" selected="0">
            <x v="15"/>
          </reference>
          <reference field="6" count="1" selected="0">
            <x v="115"/>
          </reference>
          <reference field="9" count="1">
            <x v="124"/>
          </reference>
        </references>
      </pivotArea>
    </format>
    <format dxfId="1091">
      <pivotArea collapsedLevelsAreSubtotals="1" fieldPosition="0">
        <references count="5">
          <reference field="4294967294" count="1" selected="0">
            <x v="8"/>
          </reference>
          <reference field="0" count="1" selected="0">
            <x v="15"/>
          </reference>
          <reference field="6" count="1" selected="0">
            <x v="115"/>
          </reference>
          <reference field="9" count="1" selected="0">
            <x v="124"/>
          </reference>
          <reference field="12" count="0"/>
        </references>
      </pivotArea>
    </format>
    <format dxfId="1090">
      <pivotArea collapsedLevelsAreSubtotals="1" fieldPosition="0">
        <references count="3">
          <reference field="4294967294" count="1" selected="0">
            <x v="8"/>
          </reference>
          <reference field="0" count="1" selected="0">
            <x v="15"/>
          </reference>
          <reference field="6" count="1">
            <x v="135"/>
          </reference>
        </references>
      </pivotArea>
    </format>
    <format dxfId="1089">
      <pivotArea collapsedLevelsAreSubtotals="1" fieldPosition="0">
        <references count="4">
          <reference field="4294967294" count="1" selected="0">
            <x v="8"/>
          </reference>
          <reference field="0" count="1" selected="0">
            <x v="15"/>
          </reference>
          <reference field="6" count="1" selected="0">
            <x v="135"/>
          </reference>
          <reference field="9" count="1">
            <x v="123"/>
          </reference>
        </references>
      </pivotArea>
    </format>
    <format dxfId="1088">
      <pivotArea collapsedLevelsAreSubtotals="1" fieldPosition="0">
        <references count="5">
          <reference field="4294967294" count="1" selected="0">
            <x v="8"/>
          </reference>
          <reference field="0" count="1" selected="0">
            <x v="15"/>
          </reference>
          <reference field="6" count="1" selected="0">
            <x v="135"/>
          </reference>
          <reference field="9" count="1" selected="0">
            <x v="123"/>
          </reference>
          <reference field="12" count="0"/>
        </references>
      </pivotArea>
    </format>
    <format dxfId="1087">
      <pivotArea collapsedLevelsAreSubtotals="1" fieldPosition="0">
        <references count="4">
          <reference field="4294967294" count="1" selected="0">
            <x v="8"/>
          </reference>
          <reference field="0" count="1" selected="0">
            <x v="15"/>
          </reference>
          <reference field="6" count="1" selected="0">
            <x v="135"/>
          </reference>
          <reference field="9" count="1">
            <x v="124"/>
          </reference>
        </references>
      </pivotArea>
    </format>
    <format dxfId="1086">
      <pivotArea collapsedLevelsAreSubtotals="1" fieldPosition="0">
        <references count="5">
          <reference field="4294967294" count="1" selected="0">
            <x v="8"/>
          </reference>
          <reference field="0" count="1" selected="0">
            <x v="15"/>
          </reference>
          <reference field="6" count="1" selected="0">
            <x v="135"/>
          </reference>
          <reference field="9" count="1" selected="0">
            <x v="124"/>
          </reference>
          <reference field="12" count="0"/>
        </references>
      </pivotArea>
    </format>
    <format dxfId="1085">
      <pivotArea collapsedLevelsAreSubtotals="1" fieldPosition="0">
        <references count="3">
          <reference field="4294967294" count="1" selected="0">
            <x v="8"/>
          </reference>
          <reference field="0" count="1" selected="0">
            <x v="15"/>
          </reference>
          <reference field="6" count="1">
            <x v="168"/>
          </reference>
        </references>
      </pivotArea>
    </format>
    <format dxfId="1084">
      <pivotArea collapsedLevelsAreSubtotals="1" fieldPosition="0">
        <references count="4">
          <reference field="4294967294" count="1" selected="0">
            <x v="8"/>
          </reference>
          <reference field="0" count="1" selected="0">
            <x v="15"/>
          </reference>
          <reference field="6" count="1" selected="0">
            <x v="168"/>
          </reference>
          <reference field="9" count="1">
            <x v="171"/>
          </reference>
        </references>
      </pivotArea>
    </format>
    <format dxfId="1083">
      <pivotArea collapsedLevelsAreSubtotals="1" fieldPosition="0">
        <references count="5">
          <reference field="4294967294" count="1" selected="0">
            <x v="8"/>
          </reference>
          <reference field="0" count="1" selected="0">
            <x v="15"/>
          </reference>
          <reference field="6" count="1" selected="0">
            <x v="168"/>
          </reference>
          <reference field="9" count="1" selected="0">
            <x v="171"/>
          </reference>
          <reference field="12" count="0"/>
        </references>
      </pivotArea>
    </format>
    <format dxfId="1082">
      <pivotArea collapsedLevelsAreSubtotals="1" fieldPosition="0">
        <references count="3">
          <reference field="4294967294" count="1" selected="0">
            <x v="8"/>
          </reference>
          <reference field="0" count="1" selected="0">
            <x v="15"/>
          </reference>
          <reference field="6" count="1">
            <x v="171"/>
          </reference>
        </references>
      </pivotArea>
    </format>
    <format dxfId="1081">
      <pivotArea collapsedLevelsAreSubtotals="1" fieldPosition="0">
        <references count="4">
          <reference field="4294967294" count="1" selected="0">
            <x v="8"/>
          </reference>
          <reference field="0" count="1" selected="0">
            <x v="15"/>
          </reference>
          <reference field="6" count="1" selected="0">
            <x v="171"/>
          </reference>
          <reference field="9" count="1">
            <x v="177"/>
          </reference>
        </references>
      </pivotArea>
    </format>
    <format dxfId="1080">
      <pivotArea collapsedLevelsAreSubtotals="1" fieldPosition="0">
        <references count="5">
          <reference field="4294967294" count="1" selected="0">
            <x v="8"/>
          </reference>
          <reference field="0" count="1" selected="0">
            <x v="15"/>
          </reference>
          <reference field="6" count="1" selected="0">
            <x v="171"/>
          </reference>
          <reference field="9" count="1" selected="0">
            <x v="177"/>
          </reference>
          <reference field="12" count="0"/>
        </references>
      </pivotArea>
    </format>
    <format dxfId="1079">
      <pivotArea collapsedLevelsAreSubtotals="1" fieldPosition="0">
        <references count="2">
          <reference field="4294967294" count="1" selected="0">
            <x v="8"/>
          </reference>
          <reference field="0" count="1">
            <x v="16"/>
          </reference>
        </references>
      </pivotArea>
    </format>
    <format dxfId="1078">
      <pivotArea collapsedLevelsAreSubtotals="1" fieldPosition="0">
        <references count="3">
          <reference field="4294967294" count="1" selected="0">
            <x v="8"/>
          </reference>
          <reference field="0" count="1" selected="0">
            <x v="16"/>
          </reference>
          <reference field="6" count="1">
            <x v="20"/>
          </reference>
        </references>
      </pivotArea>
    </format>
    <format dxfId="1077">
      <pivotArea collapsedLevelsAreSubtotals="1" fieldPosition="0">
        <references count="4">
          <reference field="4294967294" count="1" selected="0">
            <x v="8"/>
          </reference>
          <reference field="0" count="1" selected="0">
            <x v="16"/>
          </reference>
          <reference field="6" count="1" selected="0">
            <x v="20"/>
          </reference>
          <reference field="9" count="1">
            <x v="1"/>
          </reference>
        </references>
      </pivotArea>
    </format>
    <format dxfId="1076">
      <pivotArea collapsedLevelsAreSubtotals="1" fieldPosition="0">
        <references count="5">
          <reference field="4294967294" count="1" selected="0">
            <x v="8"/>
          </reference>
          <reference field="0" count="1" selected="0">
            <x v="16"/>
          </reference>
          <reference field="6" count="1" selected="0">
            <x v="20"/>
          </reference>
          <reference field="9" count="1" selected="0">
            <x v="1"/>
          </reference>
          <reference field="12" count="0"/>
        </references>
      </pivotArea>
    </format>
    <format dxfId="1075">
      <pivotArea collapsedLevelsAreSubtotals="1" fieldPosition="0">
        <references count="4">
          <reference field="4294967294" count="1" selected="0">
            <x v="8"/>
          </reference>
          <reference field="0" count="1" selected="0">
            <x v="16"/>
          </reference>
          <reference field="6" count="1" selected="0">
            <x v="20"/>
          </reference>
          <reference field="9" count="1">
            <x v="16"/>
          </reference>
        </references>
      </pivotArea>
    </format>
    <format dxfId="1074">
      <pivotArea collapsedLevelsAreSubtotals="1" fieldPosition="0">
        <references count="5">
          <reference field="4294967294" count="1" selected="0">
            <x v="8"/>
          </reference>
          <reference field="0" count="1" selected="0">
            <x v="16"/>
          </reference>
          <reference field="6" count="1" selected="0">
            <x v="20"/>
          </reference>
          <reference field="9" count="1" selected="0">
            <x v="16"/>
          </reference>
          <reference field="12" count="0"/>
        </references>
      </pivotArea>
    </format>
    <format dxfId="1073">
      <pivotArea collapsedLevelsAreSubtotals="1" fieldPosition="0">
        <references count="4">
          <reference field="4294967294" count="1" selected="0">
            <x v="8"/>
          </reference>
          <reference field="0" count="1" selected="0">
            <x v="16"/>
          </reference>
          <reference field="6" count="1" selected="0">
            <x v="20"/>
          </reference>
          <reference field="9" count="1">
            <x v="130"/>
          </reference>
        </references>
      </pivotArea>
    </format>
    <format dxfId="1072">
      <pivotArea collapsedLevelsAreSubtotals="1" fieldPosition="0">
        <references count="5">
          <reference field="4294967294" count="1" selected="0">
            <x v="8"/>
          </reference>
          <reference field="0" count="1" selected="0">
            <x v="16"/>
          </reference>
          <reference field="6" count="1" selected="0">
            <x v="20"/>
          </reference>
          <reference field="9" count="1" selected="0">
            <x v="130"/>
          </reference>
          <reference field="12" count="0"/>
        </references>
      </pivotArea>
    </format>
    <format dxfId="1071">
      <pivotArea collapsedLevelsAreSubtotals="1" fieldPosition="0">
        <references count="4">
          <reference field="4294967294" count="1" selected="0">
            <x v="8"/>
          </reference>
          <reference field="0" count="1" selected="0">
            <x v="16"/>
          </reference>
          <reference field="6" count="1" selected="0">
            <x v="20"/>
          </reference>
          <reference field="9" count="1">
            <x v="163"/>
          </reference>
        </references>
      </pivotArea>
    </format>
    <format dxfId="1070">
      <pivotArea collapsedLevelsAreSubtotals="1" fieldPosition="0">
        <references count="5">
          <reference field="4294967294" count="1" selected="0">
            <x v="8"/>
          </reference>
          <reference field="0" count="1" selected="0">
            <x v="16"/>
          </reference>
          <reference field="6" count="1" selected="0">
            <x v="20"/>
          </reference>
          <reference field="9" count="1" selected="0">
            <x v="163"/>
          </reference>
          <reference field="12" count="0"/>
        </references>
      </pivotArea>
    </format>
    <format dxfId="1069">
      <pivotArea collapsedLevelsAreSubtotals="1" fieldPosition="0">
        <references count="3">
          <reference field="4294967294" count="1" selected="0">
            <x v="8"/>
          </reference>
          <reference field="0" count="1" selected="0">
            <x v="16"/>
          </reference>
          <reference field="6" count="1">
            <x v="114"/>
          </reference>
        </references>
      </pivotArea>
    </format>
    <format dxfId="1068">
      <pivotArea collapsedLevelsAreSubtotals="1" fieldPosition="0">
        <references count="4">
          <reference field="4294967294" count="1" selected="0">
            <x v="8"/>
          </reference>
          <reference field="0" count="1" selected="0">
            <x v="16"/>
          </reference>
          <reference field="6" count="1" selected="0">
            <x v="114"/>
          </reference>
          <reference field="9" count="1">
            <x v="102"/>
          </reference>
        </references>
      </pivotArea>
    </format>
    <format dxfId="1067">
      <pivotArea collapsedLevelsAreSubtotals="1" fieldPosition="0">
        <references count="5">
          <reference field="4294967294" count="1" selected="0">
            <x v="8"/>
          </reference>
          <reference field="0" count="1" selected="0">
            <x v="16"/>
          </reference>
          <reference field="6" count="1" selected="0">
            <x v="114"/>
          </reference>
          <reference field="9" count="1" selected="0">
            <x v="102"/>
          </reference>
          <reference field="12" count="0"/>
        </references>
      </pivotArea>
    </format>
    <format dxfId="1066">
      <pivotArea collapsedLevelsAreSubtotals="1" fieldPosition="0">
        <references count="4">
          <reference field="4294967294" count="1" selected="0">
            <x v="8"/>
          </reference>
          <reference field="0" count="1" selected="0">
            <x v="16"/>
          </reference>
          <reference field="6" count="1" selected="0">
            <x v="114"/>
          </reference>
          <reference field="9" count="1">
            <x v="131"/>
          </reference>
        </references>
      </pivotArea>
    </format>
    <format dxfId="1065">
      <pivotArea collapsedLevelsAreSubtotals="1" fieldPosition="0">
        <references count="5">
          <reference field="4294967294" count="1" selected="0">
            <x v="8"/>
          </reference>
          <reference field="0" count="1" selected="0">
            <x v="16"/>
          </reference>
          <reference field="6" count="1" selected="0">
            <x v="114"/>
          </reference>
          <reference field="9" count="1" selected="0">
            <x v="131"/>
          </reference>
          <reference field="12" count="0"/>
        </references>
      </pivotArea>
    </format>
    <format dxfId="1064">
      <pivotArea collapsedLevelsAreSubtotals="1" fieldPosition="0">
        <references count="3">
          <reference field="4294967294" count="1" selected="0">
            <x v="8"/>
          </reference>
          <reference field="0" count="1" selected="0">
            <x v="16"/>
          </reference>
          <reference field="6" count="1">
            <x v="149"/>
          </reference>
        </references>
      </pivotArea>
    </format>
    <format dxfId="1063">
      <pivotArea collapsedLevelsAreSubtotals="1" fieldPosition="0">
        <references count="4">
          <reference field="4294967294" count="1" selected="0">
            <x v="8"/>
          </reference>
          <reference field="0" count="1" selected="0">
            <x v="16"/>
          </reference>
          <reference field="6" count="1" selected="0">
            <x v="149"/>
          </reference>
          <reference field="9" count="1">
            <x v="1"/>
          </reference>
        </references>
      </pivotArea>
    </format>
    <format dxfId="1062">
      <pivotArea collapsedLevelsAreSubtotals="1" fieldPosition="0">
        <references count="5">
          <reference field="4294967294" count="1" selected="0">
            <x v="8"/>
          </reference>
          <reference field="0" count="1" selected="0">
            <x v="16"/>
          </reference>
          <reference field="6" count="1" selected="0">
            <x v="149"/>
          </reference>
          <reference field="9" count="1" selected="0">
            <x v="1"/>
          </reference>
          <reference field="12" count="0"/>
        </references>
      </pivotArea>
    </format>
    <format dxfId="1061">
      <pivotArea collapsedLevelsAreSubtotals="1" fieldPosition="0">
        <references count="4">
          <reference field="4294967294" count="1" selected="0">
            <x v="8"/>
          </reference>
          <reference field="0" count="1" selected="0">
            <x v="16"/>
          </reference>
          <reference field="6" count="1" selected="0">
            <x v="149"/>
          </reference>
          <reference field="9" count="1">
            <x v="54"/>
          </reference>
        </references>
      </pivotArea>
    </format>
    <format dxfId="1060">
      <pivotArea collapsedLevelsAreSubtotals="1" fieldPosition="0">
        <references count="5">
          <reference field="4294967294" count="1" selected="0">
            <x v="8"/>
          </reference>
          <reference field="0" count="1" selected="0">
            <x v="16"/>
          </reference>
          <reference field="6" count="1" selected="0">
            <x v="149"/>
          </reference>
          <reference field="9" count="1" selected="0">
            <x v="54"/>
          </reference>
          <reference field="12" count="0"/>
        </references>
      </pivotArea>
    </format>
    <format dxfId="1059">
      <pivotArea collapsedLevelsAreSubtotals="1" fieldPosition="0">
        <references count="4">
          <reference field="4294967294" count="1" selected="0">
            <x v="8"/>
          </reference>
          <reference field="0" count="1" selected="0">
            <x v="16"/>
          </reference>
          <reference field="6" count="1" selected="0">
            <x v="149"/>
          </reference>
          <reference field="9" count="1">
            <x v="73"/>
          </reference>
        </references>
      </pivotArea>
    </format>
    <format dxfId="1058">
      <pivotArea collapsedLevelsAreSubtotals="1" fieldPosition="0">
        <references count="5">
          <reference field="4294967294" count="1" selected="0">
            <x v="8"/>
          </reference>
          <reference field="0" count="1" selected="0">
            <x v="16"/>
          </reference>
          <reference field="6" count="1" selected="0">
            <x v="149"/>
          </reference>
          <reference field="9" count="1" selected="0">
            <x v="73"/>
          </reference>
          <reference field="12" count="0"/>
        </references>
      </pivotArea>
    </format>
    <format dxfId="1057">
      <pivotArea collapsedLevelsAreSubtotals="1" fieldPosition="0">
        <references count="4">
          <reference field="4294967294" count="1" selected="0">
            <x v="8"/>
          </reference>
          <reference field="0" count="1" selected="0">
            <x v="16"/>
          </reference>
          <reference field="6" count="1" selected="0">
            <x v="149"/>
          </reference>
          <reference field="9" count="1">
            <x v="83"/>
          </reference>
        </references>
      </pivotArea>
    </format>
    <format dxfId="1056">
      <pivotArea collapsedLevelsAreSubtotals="1" fieldPosition="0">
        <references count="5">
          <reference field="4294967294" count="1" selected="0">
            <x v="8"/>
          </reference>
          <reference field="0" count="1" selected="0">
            <x v="16"/>
          </reference>
          <reference field="6" count="1" selected="0">
            <x v="149"/>
          </reference>
          <reference field="9" count="1" selected="0">
            <x v="83"/>
          </reference>
          <reference field="12" count="0"/>
        </references>
      </pivotArea>
    </format>
    <format dxfId="1055">
      <pivotArea collapsedLevelsAreSubtotals="1" fieldPosition="0">
        <references count="4">
          <reference field="4294967294" count="1" selected="0">
            <x v="8"/>
          </reference>
          <reference field="0" count="1" selected="0">
            <x v="16"/>
          </reference>
          <reference field="6" count="1" selected="0">
            <x v="149"/>
          </reference>
          <reference field="9" count="1">
            <x v="85"/>
          </reference>
        </references>
      </pivotArea>
    </format>
    <format dxfId="1054">
      <pivotArea collapsedLevelsAreSubtotals="1" fieldPosition="0">
        <references count="5">
          <reference field="4294967294" count="1" selected="0">
            <x v="8"/>
          </reference>
          <reference field="0" count="1" selected="0">
            <x v="16"/>
          </reference>
          <reference field="6" count="1" selected="0">
            <x v="149"/>
          </reference>
          <reference field="9" count="1" selected="0">
            <x v="85"/>
          </reference>
          <reference field="12" count="0"/>
        </references>
      </pivotArea>
    </format>
    <format dxfId="1053">
      <pivotArea collapsedLevelsAreSubtotals="1" fieldPosition="0">
        <references count="3">
          <reference field="4294967294" count="1" selected="0">
            <x v="8"/>
          </reference>
          <reference field="0" count="1" selected="0">
            <x v="16"/>
          </reference>
          <reference field="6" count="1">
            <x v="150"/>
          </reference>
        </references>
      </pivotArea>
    </format>
    <format dxfId="1052">
      <pivotArea collapsedLevelsAreSubtotals="1" fieldPosition="0">
        <references count="4">
          <reference field="4294967294" count="1" selected="0">
            <x v="8"/>
          </reference>
          <reference field="0" count="1" selected="0">
            <x v="16"/>
          </reference>
          <reference field="6" count="1" selected="0">
            <x v="150"/>
          </reference>
          <reference field="9" count="1">
            <x v="83"/>
          </reference>
        </references>
      </pivotArea>
    </format>
    <format dxfId="1051">
      <pivotArea collapsedLevelsAreSubtotals="1" fieldPosition="0">
        <references count="5">
          <reference field="4294967294" count="1" selected="0">
            <x v="8"/>
          </reference>
          <reference field="0" count="1" selected="0">
            <x v="16"/>
          </reference>
          <reference field="6" count="1" selected="0">
            <x v="150"/>
          </reference>
          <reference field="9" count="1" selected="0">
            <x v="83"/>
          </reference>
          <reference field="12" count="0"/>
        </references>
      </pivotArea>
    </format>
    <format dxfId="1050">
      <pivotArea dataOnly="0" labelOnly="1" outline="0" fieldPosition="0">
        <references count="1">
          <reference field="4294967294" count="1">
            <x v="8"/>
          </reference>
        </references>
      </pivotArea>
    </format>
  </formats>
  <conditionalFormats count="1">
    <conditionalFormat priority="12">
      <pivotAreas count="962">
        <pivotArea type="data" collapsedLevelsAreSubtotals="1" fieldPosition="0">
          <references count="3">
            <reference field="4294967294" count="5" selected="0">
              <x v="1"/>
              <x v="2"/>
              <x v="3"/>
              <x v="4"/>
              <x v="5"/>
            </reference>
            <reference field="0" count="1" selected="0">
              <x v="0"/>
            </reference>
            <reference field="6" count="1">
              <x v="23"/>
            </reference>
          </references>
        </pivotArea>
        <pivotArea type="data" collapsedLevelsAreSubtotals="1" fieldPosition="0">
          <references count="4">
            <reference field="4294967294" count="5" selected="0">
              <x v="1"/>
              <x v="2"/>
              <x v="3"/>
              <x v="4"/>
              <x v="5"/>
            </reference>
            <reference field="0" count="1" selected="0">
              <x v="0"/>
            </reference>
            <reference field="6" count="1" selected="0">
              <x v="23"/>
            </reference>
            <reference field="9" count="1">
              <x v="126"/>
            </reference>
          </references>
        </pivotArea>
        <pivotArea type="data" collapsedLevelsAreSubtotals="1" fieldPosition="0">
          <references count="5">
            <reference field="4294967294" count="5" selected="0">
              <x v="1"/>
              <x v="2"/>
              <x v="3"/>
              <x v="4"/>
              <x v="5"/>
            </reference>
            <reference field="0" count="1" selected="0">
              <x v="0"/>
            </reference>
            <reference field="6" count="1" selected="0">
              <x v="23"/>
            </reference>
            <reference field="9" count="1" selected="0">
              <x v="126"/>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0"/>
            </reference>
            <reference field="6" count="1">
              <x v="24"/>
            </reference>
          </references>
        </pivotArea>
        <pivotArea type="data" collapsedLevelsAreSubtotals="1" fieldPosition="0">
          <references count="4">
            <reference field="4294967294" count="5" selected="0">
              <x v="1"/>
              <x v="2"/>
              <x v="3"/>
              <x v="4"/>
              <x v="5"/>
            </reference>
            <reference field="0" count="1" selected="0">
              <x v="0"/>
            </reference>
            <reference field="6" count="1" selected="0">
              <x v="24"/>
            </reference>
            <reference field="9" count="1">
              <x v="132"/>
            </reference>
          </references>
        </pivotArea>
        <pivotArea type="data" collapsedLevelsAreSubtotals="1" fieldPosition="0">
          <references count="5">
            <reference field="4294967294" count="5" selected="0">
              <x v="1"/>
              <x v="2"/>
              <x v="3"/>
              <x v="4"/>
              <x v="5"/>
            </reference>
            <reference field="0" count="1" selected="0">
              <x v="0"/>
            </reference>
            <reference field="6" count="1" selected="0">
              <x v="24"/>
            </reference>
            <reference field="9" count="1" selected="0">
              <x v="132"/>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0"/>
            </reference>
            <reference field="6" count="1" selected="0">
              <x v="24"/>
            </reference>
            <reference field="9" count="1">
              <x v="137"/>
            </reference>
          </references>
        </pivotArea>
        <pivotArea type="data" collapsedLevelsAreSubtotals="1" fieldPosition="0">
          <references count="5">
            <reference field="4294967294" count="5" selected="0">
              <x v="1"/>
              <x v="2"/>
              <x v="3"/>
              <x v="4"/>
              <x v="5"/>
            </reference>
            <reference field="0" count="1" selected="0">
              <x v="0"/>
            </reference>
            <reference field="6" count="1" selected="0">
              <x v="24"/>
            </reference>
            <reference field="9" count="1" selected="0">
              <x v="137"/>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0"/>
            </reference>
            <reference field="6" count="1" selected="0">
              <x v="24"/>
            </reference>
            <reference field="9" count="1">
              <x v="157"/>
            </reference>
          </references>
        </pivotArea>
        <pivotArea type="data" collapsedLevelsAreSubtotals="1" fieldPosition="0">
          <references count="5">
            <reference field="4294967294" count="5" selected="0">
              <x v="1"/>
              <x v="2"/>
              <x v="3"/>
              <x v="4"/>
              <x v="5"/>
            </reference>
            <reference field="0" count="1" selected="0">
              <x v="0"/>
            </reference>
            <reference field="6" count="1" selected="0">
              <x v="24"/>
            </reference>
            <reference field="9" count="1" selected="0">
              <x v="157"/>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0"/>
            </reference>
            <reference field="6" count="1">
              <x v="26"/>
            </reference>
          </references>
        </pivotArea>
        <pivotArea type="data" collapsedLevelsAreSubtotals="1" fieldPosition="0">
          <references count="4">
            <reference field="4294967294" count="5" selected="0">
              <x v="1"/>
              <x v="2"/>
              <x v="3"/>
              <x v="4"/>
              <x v="5"/>
            </reference>
            <reference field="0" count="1" selected="0">
              <x v="0"/>
            </reference>
            <reference field="6" count="1" selected="0">
              <x v="26"/>
            </reference>
            <reference field="9" count="1">
              <x v="166"/>
            </reference>
          </references>
        </pivotArea>
        <pivotArea type="data" collapsedLevelsAreSubtotals="1" fieldPosition="0">
          <references count="5">
            <reference field="4294967294" count="5" selected="0">
              <x v="1"/>
              <x v="2"/>
              <x v="3"/>
              <x v="4"/>
              <x v="5"/>
            </reference>
            <reference field="0" count="1" selected="0">
              <x v="0"/>
            </reference>
            <reference field="6" count="1" selected="0">
              <x v="26"/>
            </reference>
            <reference field="9" count="1" selected="0">
              <x v="166"/>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0"/>
            </reference>
            <reference field="6" count="1" selected="0">
              <x v="26"/>
            </reference>
            <reference field="9" count="1">
              <x v="167"/>
            </reference>
          </references>
        </pivotArea>
        <pivotArea type="data" collapsedLevelsAreSubtotals="1" fieldPosition="0">
          <references count="5">
            <reference field="4294967294" count="5" selected="0">
              <x v="1"/>
              <x v="2"/>
              <x v="3"/>
              <x v="4"/>
              <x v="5"/>
            </reference>
            <reference field="0" count="1" selected="0">
              <x v="0"/>
            </reference>
            <reference field="6" count="1" selected="0">
              <x v="26"/>
            </reference>
            <reference field="9" count="1" selected="0">
              <x v="167"/>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0"/>
            </reference>
            <reference field="6" count="1" selected="0">
              <x v="26"/>
            </reference>
            <reference field="9" count="1">
              <x v="168"/>
            </reference>
          </references>
        </pivotArea>
        <pivotArea type="data" collapsedLevelsAreSubtotals="1" fieldPosition="0">
          <references count="5">
            <reference field="4294967294" count="5" selected="0">
              <x v="1"/>
              <x v="2"/>
              <x v="3"/>
              <x v="4"/>
              <x v="5"/>
            </reference>
            <reference field="0" count="1" selected="0">
              <x v="0"/>
            </reference>
            <reference field="6" count="1" selected="0">
              <x v="26"/>
            </reference>
            <reference field="9" count="1" selected="0">
              <x v="168"/>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0"/>
            </reference>
            <reference field="6" count="1">
              <x v="38"/>
            </reference>
          </references>
        </pivotArea>
        <pivotArea type="data" collapsedLevelsAreSubtotals="1" fieldPosition="0">
          <references count="4">
            <reference field="4294967294" count="5" selected="0">
              <x v="1"/>
              <x v="2"/>
              <x v="3"/>
              <x v="4"/>
              <x v="5"/>
            </reference>
            <reference field="0" count="1" selected="0">
              <x v="0"/>
            </reference>
            <reference field="6" count="1" selected="0">
              <x v="38"/>
            </reference>
            <reference field="9" count="1">
              <x v="28"/>
            </reference>
          </references>
        </pivotArea>
        <pivotArea type="data" collapsedLevelsAreSubtotals="1" fieldPosition="0">
          <references count="5">
            <reference field="4294967294" count="5" selected="0">
              <x v="1"/>
              <x v="2"/>
              <x v="3"/>
              <x v="4"/>
              <x v="5"/>
            </reference>
            <reference field="0" count="1" selected="0">
              <x v="0"/>
            </reference>
            <reference field="6" count="1" selected="0">
              <x v="38"/>
            </reference>
            <reference field="9" count="1" selected="0">
              <x v="28"/>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0"/>
            </reference>
            <reference field="6" count="1" selected="0">
              <x v="38"/>
            </reference>
            <reference field="9" count="1">
              <x v="41"/>
            </reference>
          </references>
        </pivotArea>
        <pivotArea type="data" collapsedLevelsAreSubtotals="1" fieldPosition="0">
          <references count="5">
            <reference field="4294967294" count="5" selected="0">
              <x v="1"/>
              <x v="2"/>
              <x v="3"/>
              <x v="4"/>
              <x v="5"/>
            </reference>
            <reference field="0" count="1" selected="0">
              <x v="0"/>
            </reference>
            <reference field="6" count="1" selected="0">
              <x v="38"/>
            </reference>
            <reference field="9" count="1" selected="0">
              <x v="4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0"/>
            </reference>
            <reference field="6" count="1" selected="0">
              <x v="38"/>
            </reference>
            <reference field="9" count="1">
              <x v="129"/>
            </reference>
          </references>
        </pivotArea>
        <pivotArea type="data" collapsedLevelsAreSubtotals="1" fieldPosition="0">
          <references count="5">
            <reference field="4294967294" count="5" selected="0">
              <x v="1"/>
              <x v="2"/>
              <x v="3"/>
              <x v="4"/>
              <x v="5"/>
            </reference>
            <reference field="0" count="1" selected="0">
              <x v="0"/>
            </reference>
            <reference field="6" count="1" selected="0">
              <x v="38"/>
            </reference>
            <reference field="9" count="1" selected="0">
              <x v="129"/>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0"/>
            </reference>
            <reference field="6" count="1" selected="0">
              <x v="38"/>
            </reference>
            <reference field="9" count="1">
              <x v="150"/>
            </reference>
          </references>
        </pivotArea>
        <pivotArea type="data" collapsedLevelsAreSubtotals="1" fieldPosition="0">
          <references count="5">
            <reference field="4294967294" count="5" selected="0">
              <x v="1"/>
              <x v="2"/>
              <x v="3"/>
              <x v="4"/>
              <x v="5"/>
            </reference>
            <reference field="0" count="1" selected="0">
              <x v="0"/>
            </reference>
            <reference field="6" count="1" selected="0">
              <x v="38"/>
            </reference>
            <reference field="9" count="1" selected="0">
              <x v="150"/>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0"/>
            </reference>
            <reference field="6" count="1" selected="0">
              <x v="38"/>
            </reference>
            <reference field="9" count="1">
              <x v="151"/>
            </reference>
          </references>
        </pivotArea>
        <pivotArea type="data" collapsedLevelsAreSubtotals="1" fieldPosition="0">
          <references count="5">
            <reference field="4294967294" count="5" selected="0">
              <x v="1"/>
              <x v="2"/>
              <x v="3"/>
              <x v="4"/>
              <x v="5"/>
            </reference>
            <reference field="0" count="1" selected="0">
              <x v="0"/>
            </reference>
            <reference field="6" count="1" selected="0">
              <x v="38"/>
            </reference>
            <reference field="9" count="1" selected="0">
              <x v="15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0"/>
            </reference>
            <reference field="6" count="1" selected="0">
              <x v="38"/>
            </reference>
            <reference field="9" count="1">
              <x v="152"/>
            </reference>
          </references>
        </pivotArea>
        <pivotArea type="data" collapsedLevelsAreSubtotals="1" fieldPosition="0">
          <references count="5">
            <reference field="4294967294" count="5" selected="0">
              <x v="1"/>
              <x v="2"/>
              <x v="3"/>
              <x v="4"/>
              <x v="5"/>
            </reference>
            <reference field="0" count="1" selected="0">
              <x v="0"/>
            </reference>
            <reference field="6" count="1" selected="0">
              <x v="38"/>
            </reference>
            <reference field="9" count="1" selected="0">
              <x v="152"/>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0"/>
            </reference>
            <reference field="6" count="1" selected="0">
              <x v="38"/>
            </reference>
            <reference field="9" count="1">
              <x v="153"/>
            </reference>
          </references>
        </pivotArea>
        <pivotArea type="data" collapsedLevelsAreSubtotals="1" fieldPosition="0">
          <references count="5">
            <reference field="4294967294" count="5" selected="0">
              <x v="1"/>
              <x v="2"/>
              <x v="3"/>
              <x v="4"/>
              <x v="5"/>
            </reference>
            <reference field="0" count="1" selected="0">
              <x v="0"/>
            </reference>
            <reference field="6" count="1" selected="0">
              <x v="38"/>
            </reference>
            <reference field="9" count="1" selected="0">
              <x v="153"/>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0"/>
            </reference>
            <reference field="6" count="1" selected="0">
              <x v="38"/>
            </reference>
            <reference field="9" count="1">
              <x v="163"/>
            </reference>
          </references>
        </pivotArea>
        <pivotArea type="data" collapsedLevelsAreSubtotals="1" fieldPosition="0">
          <references count="5">
            <reference field="4294967294" count="5" selected="0">
              <x v="1"/>
              <x v="2"/>
              <x v="3"/>
              <x v="4"/>
              <x v="5"/>
            </reference>
            <reference field="0" count="1" selected="0">
              <x v="0"/>
            </reference>
            <reference field="6" count="1" selected="0">
              <x v="38"/>
            </reference>
            <reference field="9" count="1" selected="0">
              <x v="16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0"/>
            </reference>
            <reference field="6" count="1">
              <x v="43"/>
            </reference>
          </references>
        </pivotArea>
        <pivotArea type="data" collapsedLevelsAreSubtotals="1" fieldPosition="0">
          <references count="4">
            <reference field="4294967294" count="5" selected="0">
              <x v="1"/>
              <x v="2"/>
              <x v="3"/>
              <x v="4"/>
              <x v="5"/>
            </reference>
            <reference field="0" count="1" selected="0">
              <x v="0"/>
            </reference>
            <reference field="6" count="1" selected="0">
              <x v="43"/>
            </reference>
            <reference field="9" count="1">
              <x v="163"/>
            </reference>
          </references>
        </pivotArea>
        <pivotArea type="data" collapsedLevelsAreSubtotals="1" fieldPosition="0">
          <references count="5">
            <reference field="4294967294" count="5" selected="0">
              <x v="1"/>
              <x v="2"/>
              <x v="3"/>
              <x v="4"/>
              <x v="5"/>
            </reference>
            <reference field="0" count="1" selected="0">
              <x v="0"/>
            </reference>
            <reference field="6" count="1" selected="0">
              <x v="43"/>
            </reference>
            <reference field="9" count="1" selected="0">
              <x v="16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0"/>
            </reference>
            <reference field="6" count="1">
              <x v="47"/>
            </reference>
          </references>
        </pivotArea>
        <pivotArea type="data" collapsedLevelsAreSubtotals="1" fieldPosition="0">
          <references count="4">
            <reference field="4294967294" count="5" selected="0">
              <x v="1"/>
              <x v="2"/>
              <x v="3"/>
              <x v="4"/>
              <x v="5"/>
            </reference>
            <reference field="0" count="1" selected="0">
              <x v="0"/>
            </reference>
            <reference field="6" count="1" selected="0">
              <x v="47"/>
            </reference>
            <reference field="9" count="1">
              <x v="163"/>
            </reference>
          </references>
        </pivotArea>
        <pivotArea type="data" collapsedLevelsAreSubtotals="1" fieldPosition="0">
          <references count="5">
            <reference field="4294967294" count="5" selected="0">
              <x v="1"/>
              <x v="2"/>
              <x v="3"/>
              <x v="4"/>
              <x v="5"/>
            </reference>
            <reference field="0" count="1" selected="0">
              <x v="0"/>
            </reference>
            <reference field="6" count="1" selected="0">
              <x v="47"/>
            </reference>
            <reference field="9" count="1" selected="0">
              <x v="163"/>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0"/>
            </reference>
            <reference field="6" count="1" selected="0">
              <x v="47"/>
            </reference>
            <reference field="9" count="1">
              <x v="165"/>
            </reference>
          </references>
        </pivotArea>
        <pivotArea type="data" collapsedLevelsAreSubtotals="1" fieldPosition="0">
          <references count="5">
            <reference field="4294967294" count="5" selected="0">
              <x v="1"/>
              <x v="2"/>
              <x v="3"/>
              <x v="4"/>
              <x v="5"/>
            </reference>
            <reference field="0" count="1" selected="0">
              <x v="0"/>
            </reference>
            <reference field="6" count="1" selected="0">
              <x v="47"/>
            </reference>
            <reference field="9" count="1" selected="0">
              <x v="165"/>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0"/>
            </reference>
            <reference field="6" count="1">
              <x v="59"/>
            </reference>
          </references>
        </pivotArea>
        <pivotArea type="data" collapsedLevelsAreSubtotals="1" fieldPosition="0">
          <references count="4">
            <reference field="4294967294" count="5" selected="0">
              <x v="1"/>
              <x v="2"/>
              <x v="3"/>
              <x v="4"/>
              <x v="5"/>
            </reference>
            <reference field="0" count="1" selected="0">
              <x v="0"/>
            </reference>
            <reference field="6" count="1" selected="0">
              <x v="59"/>
            </reference>
            <reference field="9" count="1">
              <x v="135"/>
            </reference>
          </references>
        </pivotArea>
        <pivotArea type="data" collapsedLevelsAreSubtotals="1" fieldPosition="0">
          <references count="5">
            <reference field="4294967294" count="5" selected="0">
              <x v="1"/>
              <x v="2"/>
              <x v="3"/>
              <x v="4"/>
              <x v="5"/>
            </reference>
            <reference field="0" count="1" selected="0">
              <x v="0"/>
            </reference>
            <reference field="6" count="1" selected="0">
              <x v="59"/>
            </reference>
            <reference field="9" count="1" selected="0">
              <x v="135"/>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0"/>
            </reference>
            <reference field="6" count="1" selected="0">
              <x v="59"/>
            </reference>
            <reference field="9" count="1">
              <x v="136"/>
            </reference>
          </references>
        </pivotArea>
        <pivotArea type="data" collapsedLevelsAreSubtotals="1" fieldPosition="0">
          <references count="5">
            <reference field="4294967294" count="5" selected="0">
              <x v="1"/>
              <x v="2"/>
              <x v="3"/>
              <x v="4"/>
              <x v="5"/>
            </reference>
            <reference field="0" count="1" selected="0">
              <x v="0"/>
            </reference>
            <reference field="6" count="1" selected="0">
              <x v="59"/>
            </reference>
            <reference field="9" count="1" selected="0">
              <x v="136"/>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0"/>
            </reference>
            <reference field="6" count="1" selected="0">
              <x v="59"/>
            </reference>
            <reference field="9" count="1">
              <x v="138"/>
            </reference>
          </references>
        </pivotArea>
        <pivotArea type="data" collapsedLevelsAreSubtotals="1" fieldPosition="0">
          <references count="5">
            <reference field="4294967294" count="5" selected="0">
              <x v="1"/>
              <x v="2"/>
              <x v="3"/>
              <x v="4"/>
              <x v="5"/>
            </reference>
            <reference field="0" count="1" selected="0">
              <x v="0"/>
            </reference>
            <reference field="6" count="1" selected="0">
              <x v="59"/>
            </reference>
            <reference field="9" count="1" selected="0">
              <x v="138"/>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0"/>
            </reference>
            <reference field="6" count="1" selected="0">
              <x v="59"/>
            </reference>
            <reference field="9" count="1">
              <x v="143"/>
            </reference>
          </references>
        </pivotArea>
        <pivotArea type="data" collapsedLevelsAreSubtotals="1" fieldPosition="0">
          <references count="5">
            <reference field="4294967294" count="5" selected="0">
              <x v="1"/>
              <x v="2"/>
              <x v="3"/>
              <x v="4"/>
              <x v="5"/>
            </reference>
            <reference field="0" count="1" selected="0">
              <x v="0"/>
            </reference>
            <reference field="6" count="1" selected="0">
              <x v="59"/>
            </reference>
            <reference field="9" count="1" selected="0">
              <x v="143"/>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0"/>
            </reference>
            <reference field="6" count="1" selected="0">
              <x v="59"/>
            </reference>
            <reference field="9" count="1">
              <x v="163"/>
            </reference>
          </references>
        </pivotArea>
        <pivotArea type="data" collapsedLevelsAreSubtotals="1" fieldPosition="0">
          <references count="5">
            <reference field="4294967294" count="5" selected="0">
              <x v="1"/>
              <x v="2"/>
              <x v="3"/>
              <x v="4"/>
              <x v="5"/>
            </reference>
            <reference field="0" count="1" selected="0">
              <x v="0"/>
            </reference>
            <reference field="6" count="1" selected="0">
              <x v="59"/>
            </reference>
            <reference field="9" count="1" selected="0">
              <x v="163"/>
            </reference>
            <reference field="12" count="6">
              <x v="0"/>
              <x v="1"/>
              <x v="2"/>
              <x v="3"/>
              <x v="4"/>
              <x v="6"/>
            </reference>
          </references>
        </pivotArea>
        <pivotArea type="data" collapsedLevelsAreSubtotals="1" fieldPosition="0">
          <references count="2">
            <reference field="4294967294" count="5" selected="0">
              <x v="1"/>
              <x v="2"/>
              <x v="3"/>
              <x v="4"/>
              <x v="5"/>
            </reference>
            <reference field="0" count="1">
              <x v="1"/>
            </reference>
          </references>
        </pivotArea>
        <pivotArea type="data" collapsedLevelsAreSubtotals="1" fieldPosition="0">
          <references count="3">
            <reference field="4294967294" count="5" selected="0">
              <x v="1"/>
              <x v="2"/>
              <x v="3"/>
              <x v="4"/>
              <x v="5"/>
            </reference>
            <reference field="0" count="1" selected="0">
              <x v="1"/>
            </reference>
            <reference field="6" count="1">
              <x v="58"/>
            </reference>
          </references>
        </pivotArea>
        <pivotArea type="data" collapsedLevelsAreSubtotals="1" fieldPosition="0">
          <references count="4">
            <reference field="4294967294" count="5" selected="0">
              <x v="1"/>
              <x v="2"/>
              <x v="3"/>
              <x v="4"/>
              <x v="5"/>
            </reference>
            <reference field="0" count="1" selected="0">
              <x v="1"/>
            </reference>
            <reference field="6" count="1" selected="0">
              <x v="58"/>
            </reference>
            <reference field="9" count="1">
              <x v="163"/>
            </reference>
          </references>
        </pivotArea>
        <pivotArea type="data" collapsedLevelsAreSubtotals="1" fieldPosition="0">
          <references count="5">
            <reference field="4294967294" count="5" selected="0">
              <x v="1"/>
              <x v="2"/>
              <x v="3"/>
              <x v="4"/>
              <x v="5"/>
            </reference>
            <reference field="0" count="1" selected="0">
              <x v="1"/>
            </reference>
            <reference field="6" count="1" selected="0">
              <x v="58"/>
            </reference>
            <reference field="9" count="1" selected="0">
              <x v="16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
            </reference>
            <reference field="6" count="1">
              <x v="96"/>
            </reference>
          </references>
        </pivotArea>
        <pivotArea type="data" collapsedLevelsAreSubtotals="1" fieldPosition="0">
          <references count="4">
            <reference field="4294967294" count="5" selected="0">
              <x v="1"/>
              <x v="2"/>
              <x v="3"/>
              <x v="4"/>
              <x v="5"/>
            </reference>
            <reference field="0" count="1" selected="0">
              <x v="1"/>
            </reference>
            <reference field="6" count="1" selected="0">
              <x v="96"/>
            </reference>
            <reference field="9" count="1">
              <x v="66"/>
            </reference>
          </references>
        </pivotArea>
        <pivotArea type="data" collapsedLevelsAreSubtotals="1" fieldPosition="0">
          <references count="5">
            <reference field="4294967294" count="5" selected="0">
              <x v="1"/>
              <x v="2"/>
              <x v="3"/>
              <x v="4"/>
              <x v="5"/>
            </reference>
            <reference field="0" count="1" selected="0">
              <x v="1"/>
            </reference>
            <reference field="6" count="1" selected="0">
              <x v="96"/>
            </reference>
            <reference field="9" count="1" selected="0">
              <x v="66"/>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
            </reference>
            <reference field="6" count="1" selected="0">
              <x v="96"/>
            </reference>
            <reference field="9" count="1">
              <x v="99"/>
            </reference>
          </references>
        </pivotArea>
        <pivotArea type="data" collapsedLevelsAreSubtotals="1" fieldPosition="0">
          <references count="5">
            <reference field="4294967294" count="5" selected="0">
              <x v="1"/>
              <x v="2"/>
              <x v="3"/>
              <x v="4"/>
              <x v="5"/>
            </reference>
            <reference field="0" count="1" selected="0">
              <x v="1"/>
            </reference>
            <reference field="6" count="1" selected="0">
              <x v="96"/>
            </reference>
            <reference field="9" count="1" selected="0">
              <x v="99"/>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
            </reference>
            <reference field="6" count="1" selected="0">
              <x v="96"/>
            </reference>
            <reference field="9" count="1">
              <x v="100"/>
            </reference>
          </references>
        </pivotArea>
        <pivotArea type="data" collapsedLevelsAreSubtotals="1" fieldPosition="0">
          <references count="5">
            <reference field="4294967294" count="5" selected="0">
              <x v="1"/>
              <x v="2"/>
              <x v="3"/>
              <x v="4"/>
              <x v="5"/>
            </reference>
            <reference field="0" count="1" selected="0">
              <x v="1"/>
            </reference>
            <reference field="6" count="1" selected="0">
              <x v="96"/>
            </reference>
            <reference field="9" count="1" selected="0">
              <x v="100"/>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
            </reference>
            <reference field="6" count="1" selected="0">
              <x v="96"/>
            </reference>
            <reference field="9" count="1">
              <x v="102"/>
            </reference>
          </references>
        </pivotArea>
        <pivotArea type="data" collapsedLevelsAreSubtotals="1" fieldPosition="0">
          <references count="5">
            <reference field="4294967294" count="5" selected="0">
              <x v="1"/>
              <x v="2"/>
              <x v="3"/>
              <x v="4"/>
              <x v="5"/>
            </reference>
            <reference field="0" count="1" selected="0">
              <x v="1"/>
            </reference>
            <reference field="6" count="1" selected="0">
              <x v="96"/>
            </reference>
            <reference field="9" count="1" selected="0">
              <x v="102"/>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
            </reference>
            <reference field="6" count="1" selected="0">
              <x v="96"/>
            </reference>
            <reference field="9" count="1">
              <x v="103"/>
            </reference>
          </references>
        </pivotArea>
        <pivotArea type="data" collapsedLevelsAreSubtotals="1" fieldPosition="0">
          <references count="5">
            <reference field="4294967294" count="5" selected="0">
              <x v="1"/>
              <x v="2"/>
              <x v="3"/>
              <x v="4"/>
              <x v="5"/>
            </reference>
            <reference field="0" count="1" selected="0">
              <x v="1"/>
            </reference>
            <reference field="6" count="1" selected="0">
              <x v="96"/>
            </reference>
            <reference field="9" count="1" selected="0">
              <x v="103"/>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
            </reference>
            <reference field="6" count="1" selected="0">
              <x v="96"/>
            </reference>
            <reference field="9" count="1">
              <x v="106"/>
            </reference>
          </references>
        </pivotArea>
        <pivotArea type="data" collapsedLevelsAreSubtotals="1" fieldPosition="0">
          <references count="5">
            <reference field="4294967294" count="5" selected="0">
              <x v="1"/>
              <x v="2"/>
              <x v="3"/>
              <x v="4"/>
              <x v="5"/>
            </reference>
            <reference field="0" count="1" selected="0">
              <x v="1"/>
            </reference>
            <reference field="6" count="1" selected="0">
              <x v="96"/>
            </reference>
            <reference field="9" count="1" selected="0">
              <x v="106"/>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
            </reference>
            <reference field="6" count="1" selected="0">
              <x v="96"/>
            </reference>
            <reference field="9" count="1">
              <x v="107"/>
            </reference>
          </references>
        </pivotArea>
        <pivotArea type="data" collapsedLevelsAreSubtotals="1" fieldPosition="0">
          <references count="5">
            <reference field="4294967294" count="5" selected="0">
              <x v="1"/>
              <x v="2"/>
              <x v="3"/>
              <x v="4"/>
              <x v="5"/>
            </reference>
            <reference field="0" count="1" selected="0">
              <x v="1"/>
            </reference>
            <reference field="6" count="1" selected="0">
              <x v="96"/>
            </reference>
            <reference field="9" count="1" selected="0">
              <x v="107"/>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
            </reference>
            <reference field="6" count="1" selected="0">
              <x v="96"/>
            </reference>
            <reference field="9" count="1">
              <x v="108"/>
            </reference>
          </references>
        </pivotArea>
        <pivotArea type="data" collapsedLevelsAreSubtotals="1" fieldPosition="0">
          <references count="5">
            <reference field="4294967294" count="5" selected="0">
              <x v="1"/>
              <x v="2"/>
              <x v="3"/>
              <x v="4"/>
              <x v="5"/>
            </reference>
            <reference field="0" count="1" selected="0">
              <x v="1"/>
            </reference>
            <reference field="6" count="1" selected="0">
              <x v="96"/>
            </reference>
            <reference field="9" count="1" selected="0">
              <x v="108"/>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
            </reference>
            <reference field="6" count="1" selected="0">
              <x v="96"/>
            </reference>
            <reference field="9" count="1">
              <x v="109"/>
            </reference>
          </references>
        </pivotArea>
        <pivotArea type="data" collapsedLevelsAreSubtotals="1" fieldPosition="0">
          <references count="5">
            <reference field="4294967294" count="5" selected="0">
              <x v="1"/>
              <x v="2"/>
              <x v="3"/>
              <x v="4"/>
              <x v="5"/>
            </reference>
            <reference field="0" count="1" selected="0">
              <x v="1"/>
            </reference>
            <reference field="6" count="1" selected="0">
              <x v="96"/>
            </reference>
            <reference field="9" count="1" selected="0">
              <x v="109"/>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
            </reference>
            <reference field="6" count="1" selected="0">
              <x v="96"/>
            </reference>
            <reference field="9" count="1">
              <x v="111"/>
            </reference>
          </references>
        </pivotArea>
        <pivotArea type="data" collapsedLevelsAreSubtotals="1" fieldPosition="0">
          <references count="5">
            <reference field="4294967294" count="5" selected="0">
              <x v="1"/>
              <x v="2"/>
              <x v="3"/>
              <x v="4"/>
              <x v="5"/>
            </reference>
            <reference field="0" count="1" selected="0">
              <x v="1"/>
            </reference>
            <reference field="6" count="1" selected="0">
              <x v="96"/>
            </reference>
            <reference field="9" count="1" selected="0">
              <x v="11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
            </reference>
            <reference field="6" count="1" selected="0">
              <x v="96"/>
            </reference>
            <reference field="9" count="1">
              <x v="112"/>
            </reference>
          </references>
        </pivotArea>
        <pivotArea type="data" collapsedLevelsAreSubtotals="1" fieldPosition="0">
          <references count="5">
            <reference field="4294967294" count="5" selected="0">
              <x v="1"/>
              <x v="2"/>
              <x v="3"/>
              <x v="4"/>
              <x v="5"/>
            </reference>
            <reference field="0" count="1" selected="0">
              <x v="1"/>
            </reference>
            <reference field="6" count="1" selected="0">
              <x v="96"/>
            </reference>
            <reference field="9" count="1" selected="0">
              <x v="112"/>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
            </reference>
            <reference field="6" count="1" selected="0">
              <x v="96"/>
            </reference>
            <reference field="9" count="1">
              <x v="117"/>
            </reference>
          </references>
        </pivotArea>
        <pivotArea type="data" collapsedLevelsAreSubtotals="1" fieldPosition="0">
          <references count="5">
            <reference field="4294967294" count="5" selected="0">
              <x v="1"/>
              <x v="2"/>
              <x v="3"/>
              <x v="4"/>
              <x v="5"/>
            </reference>
            <reference field="0" count="1" selected="0">
              <x v="1"/>
            </reference>
            <reference field="6" count="1" selected="0">
              <x v="96"/>
            </reference>
            <reference field="9" count="1" selected="0">
              <x v="117"/>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
            </reference>
            <reference field="6" count="1">
              <x v="109"/>
            </reference>
          </references>
        </pivotArea>
        <pivotArea type="data" collapsedLevelsAreSubtotals="1" fieldPosition="0">
          <references count="4">
            <reference field="4294967294" count="5" selected="0">
              <x v="1"/>
              <x v="2"/>
              <x v="3"/>
              <x v="4"/>
              <x v="5"/>
            </reference>
            <reference field="0" count="1" selected="0">
              <x v="1"/>
            </reference>
            <reference field="6" count="1" selected="0">
              <x v="109"/>
            </reference>
            <reference field="9" count="1">
              <x v="84"/>
            </reference>
          </references>
        </pivotArea>
        <pivotArea type="data" collapsedLevelsAreSubtotals="1" fieldPosition="0">
          <references count="5">
            <reference field="4294967294" count="5" selected="0">
              <x v="1"/>
              <x v="2"/>
              <x v="3"/>
              <x v="4"/>
              <x v="5"/>
            </reference>
            <reference field="0" count="1" selected="0">
              <x v="1"/>
            </reference>
            <reference field="6" count="1" selected="0">
              <x v="109"/>
            </reference>
            <reference field="9" count="1" selected="0">
              <x v="84"/>
            </reference>
            <reference field="12" count="6">
              <x v="0"/>
              <x v="1"/>
              <x v="2"/>
              <x v="3"/>
              <x v="4"/>
              <x v="6"/>
            </reference>
          </references>
        </pivotArea>
        <pivotArea type="data" collapsedLevelsAreSubtotals="1" fieldPosition="0">
          <references count="2">
            <reference field="4294967294" count="5" selected="0">
              <x v="1"/>
              <x v="2"/>
              <x v="3"/>
              <x v="4"/>
              <x v="5"/>
            </reference>
            <reference field="0" count="1">
              <x v="2"/>
            </reference>
          </references>
        </pivotArea>
        <pivotArea type="data" collapsedLevelsAreSubtotals="1" fieldPosition="0">
          <references count="3">
            <reference field="4294967294" count="5" selected="0">
              <x v="1"/>
              <x v="2"/>
              <x v="3"/>
              <x v="4"/>
              <x v="5"/>
            </reference>
            <reference field="0" count="1" selected="0">
              <x v="2"/>
            </reference>
            <reference field="6" count="1">
              <x v="164"/>
            </reference>
          </references>
        </pivotArea>
        <pivotArea type="data" collapsedLevelsAreSubtotals="1" fieldPosition="0">
          <references count="4">
            <reference field="4294967294" count="5" selected="0">
              <x v="1"/>
              <x v="2"/>
              <x v="3"/>
              <x v="4"/>
              <x v="5"/>
            </reference>
            <reference field="0" count="1" selected="0">
              <x v="2"/>
            </reference>
            <reference field="6" count="1" selected="0">
              <x v="164"/>
            </reference>
            <reference field="9" count="1">
              <x v="21"/>
            </reference>
          </references>
        </pivotArea>
        <pivotArea type="data" collapsedLevelsAreSubtotals="1" fieldPosition="0">
          <references count="5">
            <reference field="4294967294" count="5" selected="0">
              <x v="1"/>
              <x v="2"/>
              <x v="3"/>
              <x v="4"/>
              <x v="5"/>
            </reference>
            <reference field="0" count="1" selected="0">
              <x v="2"/>
            </reference>
            <reference field="6" count="1" selected="0">
              <x v="164"/>
            </reference>
            <reference field="9" count="1" selected="0">
              <x v="21"/>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2"/>
            </reference>
            <reference field="6" count="1">
              <x v="165"/>
            </reference>
          </references>
        </pivotArea>
        <pivotArea type="data" collapsedLevelsAreSubtotals="1" fieldPosition="0">
          <references count="4">
            <reference field="4294967294" count="5" selected="0">
              <x v="1"/>
              <x v="2"/>
              <x v="3"/>
              <x v="4"/>
              <x v="5"/>
            </reference>
            <reference field="0" count="1" selected="0">
              <x v="2"/>
            </reference>
            <reference field="6" count="1" selected="0">
              <x v="165"/>
            </reference>
            <reference field="9" count="1">
              <x v="2"/>
            </reference>
          </references>
        </pivotArea>
        <pivotArea type="data" collapsedLevelsAreSubtotals="1" fieldPosition="0">
          <references count="5">
            <reference field="4294967294" count="5" selected="0">
              <x v="1"/>
              <x v="2"/>
              <x v="3"/>
              <x v="4"/>
              <x v="5"/>
            </reference>
            <reference field="0" count="1" selected="0">
              <x v="2"/>
            </reference>
            <reference field="6" count="1" selected="0">
              <x v="165"/>
            </reference>
            <reference field="9" count="1" selected="0">
              <x v="2"/>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2"/>
            </reference>
            <reference field="6" count="1" selected="0">
              <x v="165"/>
            </reference>
            <reference field="9" count="1">
              <x v="3"/>
            </reference>
          </references>
        </pivotArea>
        <pivotArea type="data" collapsedLevelsAreSubtotals="1" fieldPosition="0">
          <references count="5">
            <reference field="4294967294" count="5" selected="0">
              <x v="1"/>
              <x v="2"/>
              <x v="3"/>
              <x v="4"/>
              <x v="5"/>
            </reference>
            <reference field="0" count="1" selected="0">
              <x v="2"/>
            </reference>
            <reference field="6" count="1" selected="0">
              <x v="165"/>
            </reference>
            <reference field="9" count="1" selected="0">
              <x v="3"/>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2"/>
            </reference>
            <reference field="6" count="1" selected="0">
              <x v="165"/>
            </reference>
            <reference field="9" count="1">
              <x v="21"/>
            </reference>
          </references>
        </pivotArea>
        <pivotArea type="data" collapsedLevelsAreSubtotals="1" fieldPosition="0">
          <references count="5">
            <reference field="4294967294" count="5" selected="0">
              <x v="1"/>
              <x v="2"/>
              <x v="3"/>
              <x v="4"/>
              <x v="5"/>
            </reference>
            <reference field="0" count="1" selected="0">
              <x v="2"/>
            </reference>
            <reference field="6" count="1" selected="0">
              <x v="165"/>
            </reference>
            <reference field="9" count="1" selected="0">
              <x v="2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2"/>
            </reference>
            <reference field="6" count="1" selected="0">
              <x v="165"/>
            </reference>
            <reference field="9" count="1">
              <x v="22"/>
            </reference>
          </references>
        </pivotArea>
        <pivotArea type="data" collapsedLevelsAreSubtotals="1" fieldPosition="0">
          <references count="5">
            <reference field="4294967294" count="5" selected="0">
              <x v="1"/>
              <x v="2"/>
              <x v="3"/>
              <x v="4"/>
              <x v="5"/>
            </reference>
            <reference field="0" count="1" selected="0">
              <x v="2"/>
            </reference>
            <reference field="6" count="1" selected="0">
              <x v="165"/>
            </reference>
            <reference field="9" count="1" selected="0">
              <x v="22"/>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2"/>
            </reference>
            <reference field="6" count="1" selected="0">
              <x v="165"/>
            </reference>
            <reference field="9" count="1">
              <x v="23"/>
            </reference>
          </references>
        </pivotArea>
        <pivotArea type="data" collapsedLevelsAreSubtotals="1" fieldPosition="0">
          <references count="5">
            <reference field="4294967294" count="5" selected="0">
              <x v="1"/>
              <x v="2"/>
              <x v="3"/>
              <x v="4"/>
              <x v="5"/>
            </reference>
            <reference field="0" count="1" selected="0">
              <x v="2"/>
            </reference>
            <reference field="6" count="1" selected="0">
              <x v="165"/>
            </reference>
            <reference field="9" count="1" selected="0">
              <x v="23"/>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2"/>
            </reference>
            <reference field="6" count="1" selected="0">
              <x v="165"/>
            </reference>
            <reference field="9" count="1">
              <x v="24"/>
            </reference>
          </references>
        </pivotArea>
        <pivotArea type="data" collapsedLevelsAreSubtotals="1" fieldPosition="0">
          <references count="5">
            <reference field="4294967294" count="5" selected="0">
              <x v="1"/>
              <x v="2"/>
              <x v="3"/>
              <x v="4"/>
              <x v="5"/>
            </reference>
            <reference field="0" count="1" selected="0">
              <x v="2"/>
            </reference>
            <reference field="6" count="1" selected="0">
              <x v="165"/>
            </reference>
            <reference field="9" count="1" selected="0">
              <x v="24"/>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2"/>
            </reference>
            <reference field="6" count="1" selected="0">
              <x v="165"/>
            </reference>
            <reference field="9" count="1">
              <x v="131"/>
            </reference>
          </references>
        </pivotArea>
        <pivotArea type="data" collapsedLevelsAreSubtotals="1" fieldPosition="0">
          <references count="5">
            <reference field="4294967294" count="5" selected="0">
              <x v="1"/>
              <x v="2"/>
              <x v="3"/>
              <x v="4"/>
              <x v="5"/>
            </reference>
            <reference field="0" count="1" selected="0">
              <x v="2"/>
            </reference>
            <reference field="6" count="1" selected="0">
              <x v="165"/>
            </reference>
            <reference field="9" count="1" selected="0">
              <x v="13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2"/>
            </reference>
            <reference field="6" count="1" selected="0">
              <x v="165"/>
            </reference>
            <reference field="9" count="1">
              <x v="148"/>
            </reference>
          </references>
        </pivotArea>
        <pivotArea type="data" collapsedLevelsAreSubtotals="1" fieldPosition="0">
          <references count="5">
            <reference field="4294967294" count="5" selected="0">
              <x v="1"/>
              <x v="2"/>
              <x v="3"/>
              <x v="4"/>
              <x v="5"/>
            </reference>
            <reference field="0" count="1" selected="0">
              <x v="2"/>
            </reference>
            <reference field="6" count="1" selected="0">
              <x v="165"/>
            </reference>
            <reference field="9" count="1" selected="0">
              <x v="148"/>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2"/>
            </reference>
            <reference field="6" count="1" selected="0">
              <x v="165"/>
            </reference>
            <reference field="9" count="1">
              <x v="149"/>
            </reference>
          </references>
        </pivotArea>
        <pivotArea type="data" collapsedLevelsAreSubtotals="1" fieldPosition="0">
          <references count="5">
            <reference field="4294967294" count="5" selected="0">
              <x v="1"/>
              <x v="2"/>
              <x v="3"/>
              <x v="4"/>
              <x v="5"/>
            </reference>
            <reference field="0" count="1" selected="0">
              <x v="2"/>
            </reference>
            <reference field="6" count="1" selected="0">
              <x v="165"/>
            </reference>
            <reference field="9" count="1" selected="0">
              <x v="149"/>
            </reference>
            <reference field="12" count="6">
              <x v="0"/>
              <x v="1"/>
              <x v="2"/>
              <x v="3"/>
              <x v="4"/>
              <x v="6"/>
            </reference>
          </references>
        </pivotArea>
        <pivotArea type="data" collapsedLevelsAreSubtotals="1" fieldPosition="0">
          <references count="2">
            <reference field="4294967294" count="5" selected="0">
              <x v="1"/>
              <x v="2"/>
              <x v="3"/>
              <x v="4"/>
              <x v="5"/>
            </reference>
            <reference field="0" count="1">
              <x v="3"/>
            </reference>
          </references>
        </pivotArea>
        <pivotArea type="data" collapsedLevelsAreSubtotals="1" fieldPosition="0">
          <references count="3">
            <reference field="4294967294" count="5" selected="0">
              <x v="1"/>
              <x v="2"/>
              <x v="3"/>
              <x v="4"/>
              <x v="5"/>
            </reference>
            <reference field="0" count="1" selected="0">
              <x v="3"/>
            </reference>
            <reference field="6" count="1">
              <x v="44"/>
            </reference>
          </references>
        </pivotArea>
        <pivotArea type="data" collapsedLevelsAreSubtotals="1" fieldPosition="0">
          <references count="4">
            <reference field="4294967294" count="5" selected="0">
              <x v="1"/>
              <x v="2"/>
              <x v="3"/>
              <x v="4"/>
              <x v="5"/>
            </reference>
            <reference field="0" count="1" selected="0">
              <x v="3"/>
            </reference>
            <reference field="6" count="1" selected="0">
              <x v="44"/>
            </reference>
            <reference field="9" count="1">
              <x v="67"/>
            </reference>
          </references>
        </pivotArea>
        <pivotArea type="data" collapsedLevelsAreSubtotals="1" fieldPosition="0">
          <references count="5">
            <reference field="4294967294" count="5" selected="0">
              <x v="1"/>
              <x v="2"/>
              <x v="3"/>
              <x v="4"/>
              <x v="5"/>
            </reference>
            <reference field="0" count="1" selected="0">
              <x v="3"/>
            </reference>
            <reference field="6" count="1" selected="0">
              <x v="44"/>
            </reference>
            <reference field="9" count="1" selected="0">
              <x v="67"/>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3"/>
            </reference>
            <reference field="6" count="1" selected="0">
              <x v="44"/>
            </reference>
            <reference field="9" count="1">
              <x v="101"/>
            </reference>
          </references>
        </pivotArea>
        <pivotArea type="data" collapsedLevelsAreSubtotals="1" fieldPosition="0">
          <references count="5">
            <reference field="4294967294" count="5" selected="0">
              <x v="1"/>
              <x v="2"/>
              <x v="3"/>
              <x v="4"/>
              <x v="5"/>
            </reference>
            <reference field="0" count="1" selected="0">
              <x v="3"/>
            </reference>
            <reference field="6" count="1" selected="0">
              <x v="44"/>
            </reference>
            <reference field="9" count="1" selected="0">
              <x v="10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3"/>
            </reference>
            <reference field="6" count="1" selected="0">
              <x v="44"/>
            </reference>
            <reference field="9" count="1">
              <x v="102"/>
            </reference>
          </references>
        </pivotArea>
        <pivotArea type="data" collapsedLevelsAreSubtotals="1" fieldPosition="0">
          <references count="5">
            <reference field="4294967294" count="5" selected="0">
              <x v="1"/>
              <x v="2"/>
              <x v="3"/>
              <x v="4"/>
              <x v="5"/>
            </reference>
            <reference field="0" count="1" selected="0">
              <x v="3"/>
            </reference>
            <reference field="6" count="1" selected="0">
              <x v="44"/>
            </reference>
            <reference field="9" count="1" selected="0">
              <x v="102"/>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3"/>
            </reference>
            <reference field="6" count="1" selected="0">
              <x v="44"/>
            </reference>
            <reference field="9" count="1">
              <x v="114"/>
            </reference>
          </references>
        </pivotArea>
        <pivotArea type="data" collapsedLevelsAreSubtotals="1" fieldPosition="0">
          <references count="5">
            <reference field="4294967294" count="5" selected="0">
              <x v="1"/>
              <x v="2"/>
              <x v="3"/>
              <x v="4"/>
              <x v="5"/>
            </reference>
            <reference field="0" count="1" selected="0">
              <x v="3"/>
            </reference>
            <reference field="6" count="1" selected="0">
              <x v="44"/>
            </reference>
            <reference field="9" count="1" selected="0">
              <x v="114"/>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3"/>
            </reference>
            <reference field="6" count="1" selected="0">
              <x v="44"/>
            </reference>
            <reference field="9" count="1">
              <x v="117"/>
            </reference>
          </references>
        </pivotArea>
        <pivotArea type="data" collapsedLevelsAreSubtotals="1" fieldPosition="0">
          <references count="5">
            <reference field="4294967294" count="5" selected="0">
              <x v="1"/>
              <x v="2"/>
              <x v="3"/>
              <x v="4"/>
              <x v="5"/>
            </reference>
            <reference field="0" count="1" selected="0">
              <x v="3"/>
            </reference>
            <reference field="6" count="1" selected="0">
              <x v="44"/>
            </reference>
            <reference field="9" count="1" selected="0">
              <x v="117"/>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3"/>
            </reference>
            <reference field="6" count="1" selected="0">
              <x v="44"/>
            </reference>
            <reference field="9" count="1">
              <x v="125"/>
            </reference>
          </references>
        </pivotArea>
        <pivotArea type="data" collapsedLevelsAreSubtotals="1" fieldPosition="0">
          <references count="5">
            <reference field="4294967294" count="5" selected="0">
              <x v="1"/>
              <x v="2"/>
              <x v="3"/>
              <x v="4"/>
              <x v="5"/>
            </reference>
            <reference field="0" count="1" selected="0">
              <x v="3"/>
            </reference>
            <reference field="6" count="1" selected="0">
              <x v="44"/>
            </reference>
            <reference field="9" count="1" selected="0">
              <x v="125"/>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3"/>
            </reference>
            <reference field="6" count="1">
              <x v="57"/>
            </reference>
          </references>
        </pivotArea>
        <pivotArea type="data" collapsedLevelsAreSubtotals="1" fieldPosition="0">
          <references count="4">
            <reference field="4294967294" count="5" selected="0">
              <x v="1"/>
              <x v="2"/>
              <x v="3"/>
              <x v="4"/>
              <x v="5"/>
            </reference>
            <reference field="0" count="1" selected="0">
              <x v="3"/>
            </reference>
            <reference field="6" count="1" selected="0">
              <x v="57"/>
            </reference>
            <reference field="9" count="1">
              <x v="102"/>
            </reference>
          </references>
        </pivotArea>
        <pivotArea type="data" collapsedLevelsAreSubtotals="1" fieldPosition="0">
          <references count="5">
            <reference field="4294967294" count="5" selected="0">
              <x v="1"/>
              <x v="2"/>
              <x v="3"/>
              <x v="4"/>
              <x v="5"/>
            </reference>
            <reference field="0" count="1" selected="0">
              <x v="3"/>
            </reference>
            <reference field="6" count="1" selected="0">
              <x v="57"/>
            </reference>
            <reference field="9" count="1" selected="0">
              <x v="102"/>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3"/>
            </reference>
            <reference field="6" count="1" selected="0">
              <x v="57"/>
            </reference>
            <reference field="9" count="1">
              <x v="163"/>
            </reference>
          </references>
        </pivotArea>
        <pivotArea type="data" collapsedLevelsAreSubtotals="1" fieldPosition="0">
          <references count="5">
            <reference field="4294967294" count="5" selected="0">
              <x v="1"/>
              <x v="2"/>
              <x v="3"/>
              <x v="4"/>
              <x v="5"/>
            </reference>
            <reference field="0" count="1" selected="0">
              <x v="3"/>
            </reference>
            <reference field="6" count="1" selected="0">
              <x v="57"/>
            </reference>
            <reference field="9" count="1" selected="0">
              <x v="16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3"/>
            </reference>
            <reference field="6" count="1">
              <x v="97"/>
            </reference>
          </references>
        </pivotArea>
        <pivotArea type="data" collapsedLevelsAreSubtotals="1" fieldPosition="0">
          <references count="4">
            <reference field="4294967294" count="5" selected="0">
              <x v="1"/>
              <x v="2"/>
              <x v="3"/>
              <x v="4"/>
              <x v="5"/>
            </reference>
            <reference field="0" count="1" selected="0">
              <x v="3"/>
            </reference>
            <reference field="6" count="1" selected="0">
              <x v="97"/>
            </reference>
            <reference field="9" count="1">
              <x v="102"/>
            </reference>
          </references>
        </pivotArea>
        <pivotArea type="data" collapsedLevelsAreSubtotals="1" fieldPosition="0">
          <references count="5">
            <reference field="4294967294" count="5" selected="0">
              <x v="1"/>
              <x v="2"/>
              <x v="3"/>
              <x v="4"/>
              <x v="5"/>
            </reference>
            <reference field="0" count="1" selected="0">
              <x v="3"/>
            </reference>
            <reference field="6" count="1" selected="0">
              <x v="97"/>
            </reference>
            <reference field="9" count="1" selected="0">
              <x v="10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3"/>
            </reference>
            <reference field="6" count="1">
              <x v="98"/>
            </reference>
          </references>
        </pivotArea>
        <pivotArea type="data" collapsedLevelsAreSubtotals="1" fieldPosition="0">
          <references count="4">
            <reference field="4294967294" count="5" selected="0">
              <x v="1"/>
              <x v="2"/>
              <x v="3"/>
              <x v="4"/>
              <x v="5"/>
            </reference>
            <reference field="0" count="1" selected="0">
              <x v="3"/>
            </reference>
            <reference field="6" count="1" selected="0">
              <x v="98"/>
            </reference>
            <reference field="9" count="1">
              <x v="102"/>
            </reference>
          </references>
        </pivotArea>
        <pivotArea type="data" collapsedLevelsAreSubtotals="1" fieldPosition="0">
          <references count="5">
            <reference field="4294967294" count="5" selected="0">
              <x v="1"/>
              <x v="2"/>
              <x v="3"/>
              <x v="4"/>
              <x v="5"/>
            </reference>
            <reference field="0" count="1" selected="0">
              <x v="3"/>
            </reference>
            <reference field="6" count="1" selected="0">
              <x v="98"/>
            </reference>
            <reference field="9" count="1" selected="0">
              <x v="10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3"/>
            </reference>
            <reference field="6" count="1">
              <x v="99"/>
            </reference>
          </references>
        </pivotArea>
        <pivotArea type="data" collapsedLevelsAreSubtotals="1" fieldPosition="0">
          <references count="4">
            <reference field="4294967294" count="5" selected="0">
              <x v="1"/>
              <x v="2"/>
              <x v="3"/>
              <x v="4"/>
              <x v="5"/>
            </reference>
            <reference field="0" count="1" selected="0">
              <x v="3"/>
            </reference>
            <reference field="6" count="1" selected="0">
              <x v="99"/>
            </reference>
            <reference field="9" count="1">
              <x v="102"/>
            </reference>
          </references>
        </pivotArea>
        <pivotArea type="data" collapsedLevelsAreSubtotals="1" fieldPosition="0">
          <references count="5">
            <reference field="4294967294" count="5" selected="0">
              <x v="1"/>
              <x v="2"/>
              <x v="3"/>
              <x v="4"/>
              <x v="5"/>
            </reference>
            <reference field="0" count="1" selected="0">
              <x v="3"/>
            </reference>
            <reference field="6" count="1" selected="0">
              <x v="99"/>
            </reference>
            <reference field="9" count="1" selected="0">
              <x v="10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3"/>
            </reference>
            <reference field="6" count="1">
              <x v="100"/>
            </reference>
          </references>
        </pivotArea>
        <pivotArea type="data" collapsedLevelsAreSubtotals="1" fieldPosition="0">
          <references count="4">
            <reference field="4294967294" count="5" selected="0">
              <x v="1"/>
              <x v="2"/>
              <x v="3"/>
              <x v="4"/>
              <x v="5"/>
            </reference>
            <reference field="0" count="1" selected="0">
              <x v="3"/>
            </reference>
            <reference field="6" count="1" selected="0">
              <x v="100"/>
            </reference>
            <reference field="9" count="1">
              <x v="104"/>
            </reference>
          </references>
        </pivotArea>
        <pivotArea type="data" collapsedLevelsAreSubtotals="1" fieldPosition="0">
          <references count="5">
            <reference field="4294967294" count="5" selected="0">
              <x v="1"/>
              <x v="2"/>
              <x v="3"/>
              <x v="4"/>
              <x v="5"/>
            </reference>
            <reference field="0" count="1" selected="0">
              <x v="3"/>
            </reference>
            <reference field="6" count="1" selected="0">
              <x v="100"/>
            </reference>
            <reference field="9" count="1" selected="0">
              <x v="104"/>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3"/>
            </reference>
            <reference field="6" count="1">
              <x v="102"/>
            </reference>
          </references>
        </pivotArea>
        <pivotArea type="data" collapsedLevelsAreSubtotals="1" fieldPosition="0">
          <references count="4">
            <reference field="4294967294" count="5" selected="0">
              <x v="1"/>
              <x v="2"/>
              <x v="3"/>
              <x v="4"/>
              <x v="5"/>
            </reference>
            <reference field="0" count="1" selected="0">
              <x v="3"/>
            </reference>
            <reference field="6" count="1" selected="0">
              <x v="102"/>
            </reference>
            <reference field="9" count="1">
              <x v="102"/>
            </reference>
          </references>
        </pivotArea>
        <pivotArea type="data" collapsedLevelsAreSubtotals="1" fieldPosition="0">
          <references count="5">
            <reference field="4294967294" count="5" selected="0">
              <x v="1"/>
              <x v="2"/>
              <x v="3"/>
              <x v="4"/>
              <x v="5"/>
            </reference>
            <reference field="0" count="1" selected="0">
              <x v="3"/>
            </reference>
            <reference field="6" count="1" selected="0">
              <x v="102"/>
            </reference>
            <reference field="9" count="1" selected="0">
              <x v="10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3"/>
            </reference>
            <reference field="6" count="1">
              <x v="103"/>
            </reference>
          </references>
        </pivotArea>
        <pivotArea type="data" collapsedLevelsAreSubtotals="1" fieldPosition="0">
          <references count="4">
            <reference field="4294967294" count="5" selected="0">
              <x v="1"/>
              <x v="2"/>
              <x v="3"/>
              <x v="4"/>
              <x v="5"/>
            </reference>
            <reference field="0" count="1" selected="0">
              <x v="3"/>
            </reference>
            <reference field="6" count="1" selected="0">
              <x v="103"/>
            </reference>
            <reference field="9" count="1">
              <x v="102"/>
            </reference>
          </references>
        </pivotArea>
        <pivotArea type="data" collapsedLevelsAreSubtotals="1" fieldPosition="0">
          <references count="5">
            <reference field="4294967294" count="5" selected="0">
              <x v="1"/>
              <x v="2"/>
              <x v="3"/>
              <x v="4"/>
              <x v="5"/>
            </reference>
            <reference field="0" count="1" selected="0">
              <x v="3"/>
            </reference>
            <reference field="6" count="1" selected="0">
              <x v="103"/>
            </reference>
            <reference field="9" count="1" selected="0">
              <x v="10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3"/>
            </reference>
            <reference field="6" count="1">
              <x v="108"/>
            </reference>
          </references>
        </pivotArea>
        <pivotArea type="data" collapsedLevelsAreSubtotals="1" fieldPosition="0">
          <references count="4">
            <reference field="4294967294" count="5" selected="0">
              <x v="1"/>
              <x v="2"/>
              <x v="3"/>
              <x v="4"/>
              <x v="5"/>
            </reference>
            <reference field="0" count="1" selected="0">
              <x v="3"/>
            </reference>
            <reference field="6" count="1" selected="0">
              <x v="108"/>
            </reference>
            <reference field="9" count="1">
              <x v="89"/>
            </reference>
          </references>
        </pivotArea>
        <pivotArea type="data" collapsedLevelsAreSubtotals="1" fieldPosition="0">
          <references count="5">
            <reference field="4294967294" count="5" selected="0">
              <x v="1"/>
              <x v="2"/>
              <x v="3"/>
              <x v="4"/>
              <x v="5"/>
            </reference>
            <reference field="0" count="1" selected="0">
              <x v="3"/>
            </reference>
            <reference field="6" count="1" selected="0">
              <x v="108"/>
            </reference>
            <reference field="9" count="1" selected="0">
              <x v="89"/>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3"/>
            </reference>
            <reference field="6" count="1" selected="0">
              <x v="108"/>
            </reference>
            <reference field="9" count="1">
              <x v="90"/>
            </reference>
          </references>
        </pivotArea>
        <pivotArea type="data" collapsedLevelsAreSubtotals="1" fieldPosition="0">
          <references count="5">
            <reference field="4294967294" count="5" selected="0">
              <x v="1"/>
              <x v="2"/>
              <x v="3"/>
              <x v="4"/>
              <x v="5"/>
            </reference>
            <reference field="0" count="1" selected="0">
              <x v="3"/>
            </reference>
            <reference field="6" count="1" selected="0">
              <x v="108"/>
            </reference>
            <reference field="9" count="1" selected="0">
              <x v="90"/>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3"/>
            </reference>
            <reference field="6" count="1" selected="0">
              <x v="108"/>
            </reference>
            <reference field="9" count="1">
              <x v="117"/>
            </reference>
          </references>
        </pivotArea>
        <pivotArea type="data" collapsedLevelsAreSubtotals="1" fieldPosition="0">
          <references count="5">
            <reference field="4294967294" count="5" selected="0">
              <x v="1"/>
              <x v="2"/>
              <x v="3"/>
              <x v="4"/>
              <x v="5"/>
            </reference>
            <reference field="0" count="1" selected="0">
              <x v="3"/>
            </reference>
            <reference field="6" count="1" selected="0">
              <x v="108"/>
            </reference>
            <reference field="9" count="1" selected="0">
              <x v="117"/>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3"/>
            </reference>
            <reference field="6" count="1">
              <x v="152"/>
            </reference>
          </references>
        </pivotArea>
        <pivotArea type="data" collapsedLevelsAreSubtotals="1" fieldPosition="0">
          <references count="4">
            <reference field="4294967294" count="5" selected="0">
              <x v="1"/>
              <x v="2"/>
              <x v="3"/>
              <x v="4"/>
              <x v="5"/>
            </reference>
            <reference field="0" count="1" selected="0">
              <x v="3"/>
            </reference>
            <reference field="6" count="1" selected="0">
              <x v="152"/>
            </reference>
            <reference field="9" count="1">
              <x v="102"/>
            </reference>
          </references>
        </pivotArea>
        <pivotArea type="data" collapsedLevelsAreSubtotals="1" fieldPosition="0">
          <references count="5">
            <reference field="4294967294" count="5" selected="0">
              <x v="1"/>
              <x v="2"/>
              <x v="3"/>
              <x v="4"/>
              <x v="5"/>
            </reference>
            <reference field="0" count="1" selected="0">
              <x v="3"/>
            </reference>
            <reference field="6" count="1" selected="0">
              <x v="152"/>
            </reference>
            <reference field="9" count="1" selected="0">
              <x v="102"/>
            </reference>
            <reference field="12" count="6">
              <x v="0"/>
              <x v="1"/>
              <x v="2"/>
              <x v="3"/>
              <x v="4"/>
              <x v="6"/>
            </reference>
          </references>
        </pivotArea>
        <pivotArea type="data" collapsedLevelsAreSubtotals="1" fieldPosition="0">
          <references count="2">
            <reference field="4294967294" count="5" selected="0">
              <x v="1"/>
              <x v="2"/>
              <x v="3"/>
              <x v="4"/>
              <x v="5"/>
            </reference>
            <reference field="0" count="1">
              <x v="4"/>
            </reference>
          </references>
        </pivotArea>
        <pivotArea type="data" collapsedLevelsAreSubtotals="1" fieldPosition="0">
          <references count="3">
            <reference field="4294967294" count="5" selected="0">
              <x v="1"/>
              <x v="2"/>
              <x v="3"/>
              <x v="4"/>
              <x v="5"/>
            </reference>
            <reference field="0" count="1" selected="0">
              <x v="4"/>
            </reference>
            <reference field="6" count="1">
              <x v="31"/>
            </reference>
          </references>
        </pivotArea>
        <pivotArea type="data" collapsedLevelsAreSubtotals="1" fieldPosition="0">
          <references count="4">
            <reference field="4294967294" count="5" selected="0">
              <x v="1"/>
              <x v="2"/>
              <x v="3"/>
              <x v="4"/>
              <x v="5"/>
            </reference>
            <reference field="0" count="1" selected="0">
              <x v="4"/>
            </reference>
            <reference field="6" count="1" selected="0">
              <x v="31"/>
            </reference>
            <reference field="9" count="1">
              <x v="8"/>
            </reference>
          </references>
        </pivotArea>
        <pivotArea type="data" collapsedLevelsAreSubtotals="1" fieldPosition="0">
          <references count="5">
            <reference field="4294967294" count="5" selected="0">
              <x v="1"/>
              <x v="2"/>
              <x v="3"/>
              <x v="4"/>
              <x v="5"/>
            </reference>
            <reference field="0" count="1" selected="0">
              <x v="4"/>
            </reference>
            <reference field="6" count="1" selected="0">
              <x v="31"/>
            </reference>
            <reference field="9" count="1" selected="0">
              <x v="8"/>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33"/>
            </reference>
          </references>
        </pivotArea>
        <pivotArea type="data" collapsedLevelsAreSubtotals="1" fieldPosition="0">
          <references count="4">
            <reference field="4294967294" count="5" selected="0">
              <x v="1"/>
              <x v="2"/>
              <x v="3"/>
              <x v="4"/>
              <x v="5"/>
            </reference>
            <reference field="0" count="1" selected="0">
              <x v="4"/>
            </reference>
            <reference field="6" count="1" selected="0">
              <x v="33"/>
            </reference>
            <reference field="9" count="1">
              <x v="7"/>
            </reference>
          </references>
        </pivotArea>
        <pivotArea type="data" collapsedLevelsAreSubtotals="1" fieldPosition="0">
          <references count="5">
            <reference field="4294967294" count="5" selected="0">
              <x v="1"/>
              <x v="2"/>
              <x v="3"/>
              <x v="4"/>
              <x v="5"/>
            </reference>
            <reference field="0" count="1" selected="0">
              <x v="4"/>
            </reference>
            <reference field="6" count="1" selected="0">
              <x v="33"/>
            </reference>
            <reference field="9" count="1" selected="0">
              <x v="7"/>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33"/>
            </reference>
            <reference field="9" count="1">
              <x v="8"/>
            </reference>
          </references>
        </pivotArea>
        <pivotArea type="data" collapsedLevelsAreSubtotals="1" fieldPosition="0">
          <references count="5">
            <reference field="4294967294" count="5" selected="0">
              <x v="1"/>
              <x v="2"/>
              <x v="3"/>
              <x v="4"/>
              <x v="5"/>
            </reference>
            <reference field="0" count="1" selected="0">
              <x v="4"/>
            </reference>
            <reference field="6" count="1" selected="0">
              <x v="33"/>
            </reference>
            <reference field="9" count="1" selected="0">
              <x v="8"/>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52"/>
            </reference>
          </references>
        </pivotArea>
        <pivotArea type="data" collapsedLevelsAreSubtotals="1" fieldPosition="0">
          <references count="4">
            <reference field="4294967294" count="5" selected="0">
              <x v="1"/>
              <x v="2"/>
              <x v="3"/>
              <x v="4"/>
              <x v="5"/>
            </reference>
            <reference field="0" count="1" selected="0">
              <x v="4"/>
            </reference>
            <reference field="6" count="1" selected="0">
              <x v="52"/>
            </reference>
            <reference field="9" count="1">
              <x v="163"/>
            </reference>
          </references>
        </pivotArea>
        <pivotArea type="data" collapsedLevelsAreSubtotals="1" fieldPosition="0">
          <references count="5">
            <reference field="4294967294" count="5" selected="0">
              <x v="1"/>
              <x v="2"/>
              <x v="3"/>
              <x v="4"/>
              <x v="5"/>
            </reference>
            <reference field="0" count="1" selected="0">
              <x v="4"/>
            </reference>
            <reference field="6" count="1" selected="0">
              <x v="52"/>
            </reference>
            <reference field="9" count="1" selected="0">
              <x v="16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61"/>
            </reference>
          </references>
        </pivotArea>
        <pivotArea type="data" collapsedLevelsAreSubtotals="1" fieldPosition="0">
          <references count="4">
            <reference field="4294967294" count="5" selected="0">
              <x v="1"/>
              <x v="2"/>
              <x v="3"/>
              <x v="4"/>
              <x v="5"/>
            </reference>
            <reference field="0" count="1" selected="0">
              <x v="4"/>
            </reference>
            <reference field="6" count="1" selected="0">
              <x v="61"/>
            </reference>
            <reference field="9" count="1">
              <x v="7"/>
            </reference>
          </references>
        </pivotArea>
        <pivotArea type="data" collapsedLevelsAreSubtotals="1" fieldPosition="0">
          <references count="5">
            <reference field="4294967294" count="5" selected="0">
              <x v="1"/>
              <x v="2"/>
              <x v="3"/>
              <x v="4"/>
              <x v="5"/>
            </reference>
            <reference field="0" count="1" selected="0">
              <x v="4"/>
            </reference>
            <reference field="6" count="1" selected="0">
              <x v="61"/>
            </reference>
            <reference field="9" count="1" selected="0">
              <x v="7"/>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61"/>
            </reference>
            <reference field="9" count="1">
              <x v="10"/>
            </reference>
          </references>
        </pivotArea>
        <pivotArea type="data" collapsedLevelsAreSubtotals="1" fieldPosition="0">
          <references count="5">
            <reference field="4294967294" count="5" selected="0">
              <x v="1"/>
              <x v="2"/>
              <x v="3"/>
              <x v="4"/>
              <x v="5"/>
            </reference>
            <reference field="0" count="1" selected="0">
              <x v="4"/>
            </reference>
            <reference field="6" count="1" selected="0">
              <x v="61"/>
            </reference>
            <reference field="9" count="1" selected="0">
              <x v="10"/>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64"/>
            </reference>
          </references>
        </pivotArea>
        <pivotArea type="data" collapsedLevelsAreSubtotals="1" fieldPosition="0">
          <references count="4">
            <reference field="4294967294" count="5" selected="0">
              <x v="1"/>
              <x v="2"/>
              <x v="3"/>
              <x v="4"/>
              <x v="5"/>
            </reference>
            <reference field="0" count="1" selected="0">
              <x v="4"/>
            </reference>
            <reference field="6" count="1" selected="0">
              <x v="64"/>
            </reference>
            <reference field="9" count="1">
              <x v="11"/>
            </reference>
          </references>
        </pivotArea>
        <pivotArea type="data" collapsedLevelsAreSubtotals="1" fieldPosition="0">
          <references count="5">
            <reference field="4294967294" count="5" selected="0">
              <x v="1"/>
              <x v="2"/>
              <x v="3"/>
              <x v="4"/>
              <x v="5"/>
            </reference>
            <reference field="0" count="1" selected="0">
              <x v="4"/>
            </reference>
            <reference field="6" count="1" selected="0">
              <x v="64"/>
            </reference>
            <reference field="9" count="1" selected="0">
              <x v="1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64"/>
            </reference>
            <reference field="9" count="1">
              <x v="12"/>
            </reference>
          </references>
        </pivotArea>
        <pivotArea type="data" collapsedLevelsAreSubtotals="1" fieldPosition="0">
          <references count="5">
            <reference field="4294967294" count="5" selected="0">
              <x v="1"/>
              <x v="2"/>
              <x v="3"/>
              <x v="4"/>
              <x v="5"/>
            </reference>
            <reference field="0" count="1" selected="0">
              <x v="4"/>
            </reference>
            <reference field="6" count="1" selected="0">
              <x v="64"/>
            </reference>
            <reference field="9" count="1" selected="0">
              <x v="12"/>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64"/>
            </reference>
            <reference field="9" count="1">
              <x v="13"/>
            </reference>
          </references>
        </pivotArea>
        <pivotArea type="data" collapsedLevelsAreSubtotals="1" fieldPosition="0">
          <references count="5">
            <reference field="4294967294" count="5" selected="0">
              <x v="1"/>
              <x v="2"/>
              <x v="3"/>
              <x v="4"/>
              <x v="5"/>
            </reference>
            <reference field="0" count="1" selected="0">
              <x v="4"/>
            </reference>
            <reference field="6" count="1" selected="0">
              <x v="64"/>
            </reference>
            <reference field="9" count="1" selected="0">
              <x v="13"/>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64"/>
            </reference>
            <reference field="9" count="1">
              <x v="14"/>
            </reference>
          </references>
        </pivotArea>
        <pivotArea type="data" collapsedLevelsAreSubtotals="1" fieldPosition="0">
          <references count="5">
            <reference field="4294967294" count="5" selected="0">
              <x v="1"/>
              <x v="2"/>
              <x v="3"/>
              <x v="4"/>
              <x v="5"/>
            </reference>
            <reference field="0" count="1" selected="0">
              <x v="4"/>
            </reference>
            <reference field="6" count="1" selected="0">
              <x v="64"/>
            </reference>
            <reference field="9" count="1" selected="0">
              <x v="14"/>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64"/>
            </reference>
            <reference field="9" count="1">
              <x v="15"/>
            </reference>
          </references>
        </pivotArea>
        <pivotArea type="data" collapsedLevelsAreSubtotals="1" fieldPosition="0">
          <references count="5">
            <reference field="4294967294" count="5" selected="0">
              <x v="1"/>
              <x v="2"/>
              <x v="3"/>
              <x v="4"/>
              <x v="5"/>
            </reference>
            <reference field="0" count="1" selected="0">
              <x v="4"/>
            </reference>
            <reference field="6" count="1" selected="0">
              <x v="64"/>
            </reference>
            <reference field="9" count="1" selected="0">
              <x v="15"/>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64"/>
            </reference>
            <reference field="9" count="1">
              <x v="20"/>
            </reference>
          </references>
        </pivotArea>
        <pivotArea type="data" collapsedLevelsAreSubtotals="1" fieldPosition="0">
          <references count="5">
            <reference field="4294967294" count="5" selected="0">
              <x v="1"/>
              <x v="2"/>
              <x v="3"/>
              <x v="4"/>
              <x v="5"/>
            </reference>
            <reference field="0" count="1" selected="0">
              <x v="4"/>
            </reference>
            <reference field="6" count="1" selected="0">
              <x v="64"/>
            </reference>
            <reference field="9" count="1" selected="0">
              <x v="20"/>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64"/>
            </reference>
            <reference field="9" count="1">
              <x v="116"/>
            </reference>
          </references>
        </pivotArea>
        <pivotArea type="data" collapsedLevelsAreSubtotals="1" fieldPosition="0">
          <references count="5">
            <reference field="4294967294" count="5" selected="0">
              <x v="1"/>
              <x v="2"/>
              <x v="3"/>
              <x v="4"/>
              <x v="5"/>
            </reference>
            <reference field="0" count="1" selected="0">
              <x v="4"/>
            </reference>
            <reference field="6" count="1" selected="0">
              <x v="64"/>
            </reference>
            <reference field="9" count="1" selected="0">
              <x v="116"/>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65"/>
            </reference>
          </references>
        </pivotArea>
        <pivotArea type="data" collapsedLevelsAreSubtotals="1" fieldPosition="0">
          <references count="4">
            <reference field="4294967294" count="5" selected="0">
              <x v="1"/>
              <x v="2"/>
              <x v="3"/>
              <x v="4"/>
              <x v="5"/>
            </reference>
            <reference field="0" count="1" selected="0">
              <x v="4"/>
            </reference>
            <reference field="6" count="1" selected="0">
              <x v="65"/>
            </reference>
            <reference field="9" count="1">
              <x v="5"/>
            </reference>
          </references>
        </pivotArea>
        <pivotArea type="data" collapsedLevelsAreSubtotals="1" fieldPosition="0">
          <references count="5">
            <reference field="4294967294" count="5" selected="0">
              <x v="1"/>
              <x v="2"/>
              <x v="3"/>
              <x v="4"/>
              <x v="5"/>
            </reference>
            <reference field="0" count="1" selected="0">
              <x v="4"/>
            </reference>
            <reference field="6" count="1" selected="0">
              <x v="65"/>
            </reference>
            <reference field="9" count="1" selected="0">
              <x v="5"/>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65"/>
            </reference>
            <reference field="9" count="1">
              <x v="6"/>
            </reference>
          </references>
        </pivotArea>
        <pivotArea type="data" collapsedLevelsAreSubtotals="1" fieldPosition="0">
          <references count="5">
            <reference field="4294967294" count="5" selected="0">
              <x v="1"/>
              <x v="2"/>
              <x v="3"/>
              <x v="4"/>
              <x v="5"/>
            </reference>
            <reference field="0" count="1" selected="0">
              <x v="4"/>
            </reference>
            <reference field="6" count="1" selected="0">
              <x v="65"/>
            </reference>
            <reference field="9" count="1" selected="0">
              <x v="6"/>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65"/>
            </reference>
            <reference field="9" count="1">
              <x v="7"/>
            </reference>
          </references>
        </pivotArea>
        <pivotArea type="data" collapsedLevelsAreSubtotals="1" fieldPosition="0">
          <references count="5">
            <reference field="4294967294" count="5" selected="0">
              <x v="1"/>
              <x v="2"/>
              <x v="3"/>
              <x v="4"/>
              <x v="5"/>
            </reference>
            <reference field="0" count="1" selected="0">
              <x v="4"/>
            </reference>
            <reference field="6" count="1" selected="0">
              <x v="65"/>
            </reference>
            <reference field="9" count="1" selected="0">
              <x v="7"/>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65"/>
            </reference>
            <reference field="9" count="1">
              <x v="20"/>
            </reference>
          </references>
        </pivotArea>
        <pivotArea type="data" collapsedLevelsAreSubtotals="1" fieldPosition="0">
          <references count="5">
            <reference field="4294967294" count="5" selected="0">
              <x v="1"/>
              <x v="2"/>
              <x v="3"/>
              <x v="4"/>
              <x v="5"/>
            </reference>
            <reference field="0" count="1" selected="0">
              <x v="4"/>
            </reference>
            <reference field="6" count="1" selected="0">
              <x v="65"/>
            </reference>
            <reference field="9" count="1" selected="0">
              <x v="20"/>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67"/>
            </reference>
          </references>
        </pivotArea>
        <pivotArea type="data" collapsedLevelsAreSubtotals="1" fieldPosition="0">
          <references count="4">
            <reference field="4294967294" count="5" selected="0">
              <x v="1"/>
              <x v="2"/>
              <x v="3"/>
              <x v="4"/>
              <x v="5"/>
            </reference>
            <reference field="0" count="1" selected="0">
              <x v="4"/>
            </reference>
            <reference field="6" count="1" selected="0">
              <x v="67"/>
            </reference>
            <reference field="9" count="1">
              <x v="0"/>
            </reference>
          </references>
        </pivotArea>
        <pivotArea type="data" collapsedLevelsAreSubtotals="1" fieldPosition="0">
          <references count="5">
            <reference field="4294967294" count="5" selected="0">
              <x v="1"/>
              <x v="2"/>
              <x v="3"/>
              <x v="4"/>
              <x v="5"/>
            </reference>
            <reference field="0" count="1" selected="0">
              <x v="4"/>
            </reference>
            <reference field="6" count="1" selected="0">
              <x v="67"/>
            </reference>
            <reference field="9" count="1" selected="0">
              <x v="0"/>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67"/>
            </reference>
            <reference field="9" count="1">
              <x v="1"/>
            </reference>
          </references>
        </pivotArea>
        <pivotArea type="data" collapsedLevelsAreSubtotals="1" fieldPosition="0">
          <references count="5">
            <reference field="4294967294" count="5" selected="0">
              <x v="1"/>
              <x v="2"/>
              <x v="3"/>
              <x v="4"/>
              <x v="5"/>
            </reference>
            <reference field="0" count="1" selected="0">
              <x v="4"/>
            </reference>
            <reference field="6" count="1" selected="0">
              <x v="67"/>
            </reference>
            <reference field="9" count="1" selected="0">
              <x v="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67"/>
            </reference>
            <reference field="9" count="1">
              <x v="2"/>
            </reference>
          </references>
        </pivotArea>
        <pivotArea type="data" collapsedLevelsAreSubtotals="1" fieldPosition="0">
          <references count="5">
            <reference field="4294967294" count="5" selected="0">
              <x v="1"/>
              <x v="2"/>
              <x v="3"/>
              <x v="4"/>
              <x v="5"/>
            </reference>
            <reference field="0" count="1" selected="0">
              <x v="4"/>
            </reference>
            <reference field="6" count="1" selected="0">
              <x v="67"/>
            </reference>
            <reference field="9" count="1" selected="0">
              <x v="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68"/>
            </reference>
          </references>
        </pivotArea>
        <pivotArea type="data" collapsedLevelsAreSubtotals="1" fieldPosition="0">
          <references count="4">
            <reference field="4294967294" count="5" selected="0">
              <x v="1"/>
              <x v="2"/>
              <x v="3"/>
              <x v="4"/>
              <x v="5"/>
            </reference>
            <reference field="0" count="1" selected="0">
              <x v="4"/>
            </reference>
            <reference field="6" count="1" selected="0">
              <x v="68"/>
            </reference>
            <reference field="9" count="1">
              <x v="0"/>
            </reference>
          </references>
        </pivotArea>
        <pivotArea type="data" collapsedLevelsAreSubtotals="1" fieldPosition="0">
          <references count="5">
            <reference field="4294967294" count="5" selected="0">
              <x v="1"/>
              <x v="2"/>
              <x v="3"/>
              <x v="4"/>
              <x v="5"/>
            </reference>
            <reference field="0" count="1" selected="0">
              <x v="4"/>
            </reference>
            <reference field="6" count="1" selected="0">
              <x v="68"/>
            </reference>
            <reference field="9" count="1" selected="0">
              <x v="0"/>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68"/>
            </reference>
            <reference field="9" count="1">
              <x v="1"/>
            </reference>
          </references>
        </pivotArea>
        <pivotArea type="data" collapsedLevelsAreSubtotals="1" fieldPosition="0">
          <references count="5">
            <reference field="4294967294" count="5" selected="0">
              <x v="1"/>
              <x v="2"/>
              <x v="3"/>
              <x v="4"/>
              <x v="5"/>
            </reference>
            <reference field="0" count="1" selected="0">
              <x v="4"/>
            </reference>
            <reference field="6" count="1" selected="0">
              <x v="68"/>
            </reference>
            <reference field="9" count="1" selected="0">
              <x v="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68"/>
            </reference>
            <reference field="9" count="1">
              <x v="2"/>
            </reference>
          </references>
        </pivotArea>
        <pivotArea type="data" collapsedLevelsAreSubtotals="1" fieldPosition="0">
          <references count="5">
            <reference field="4294967294" count="5" selected="0">
              <x v="1"/>
              <x v="2"/>
              <x v="3"/>
              <x v="4"/>
              <x v="5"/>
            </reference>
            <reference field="0" count="1" selected="0">
              <x v="4"/>
            </reference>
            <reference field="6" count="1" selected="0">
              <x v="68"/>
            </reference>
            <reference field="9" count="1" selected="0">
              <x v="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69"/>
            </reference>
          </references>
        </pivotArea>
        <pivotArea type="data" collapsedLevelsAreSubtotals="1" fieldPosition="0">
          <references count="4">
            <reference field="4294967294" count="5" selected="0">
              <x v="1"/>
              <x v="2"/>
              <x v="3"/>
              <x v="4"/>
              <x v="5"/>
            </reference>
            <reference field="0" count="1" selected="0">
              <x v="4"/>
            </reference>
            <reference field="6" count="1" selected="0">
              <x v="69"/>
            </reference>
            <reference field="9" count="1">
              <x v="0"/>
            </reference>
          </references>
        </pivotArea>
        <pivotArea type="data" collapsedLevelsAreSubtotals="1" fieldPosition="0">
          <references count="5">
            <reference field="4294967294" count="5" selected="0">
              <x v="1"/>
              <x v="2"/>
              <x v="3"/>
              <x v="4"/>
              <x v="5"/>
            </reference>
            <reference field="0" count="1" selected="0">
              <x v="4"/>
            </reference>
            <reference field="6" count="1" selected="0">
              <x v="69"/>
            </reference>
            <reference field="9" count="1" selected="0">
              <x v="0"/>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69"/>
            </reference>
            <reference field="9" count="1">
              <x v="1"/>
            </reference>
          </references>
        </pivotArea>
        <pivotArea type="data" collapsedLevelsAreSubtotals="1" fieldPosition="0">
          <references count="5">
            <reference field="4294967294" count="5" selected="0">
              <x v="1"/>
              <x v="2"/>
              <x v="3"/>
              <x v="4"/>
              <x v="5"/>
            </reference>
            <reference field="0" count="1" selected="0">
              <x v="4"/>
            </reference>
            <reference field="6" count="1" selected="0">
              <x v="69"/>
            </reference>
            <reference field="9" count="1" selected="0">
              <x v="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69"/>
            </reference>
            <reference field="9" count="1">
              <x v="2"/>
            </reference>
          </references>
        </pivotArea>
        <pivotArea type="data" collapsedLevelsAreSubtotals="1" fieldPosition="0">
          <references count="5">
            <reference field="4294967294" count="5" selected="0">
              <x v="1"/>
              <x v="2"/>
              <x v="3"/>
              <x v="4"/>
              <x v="5"/>
            </reference>
            <reference field="0" count="1" selected="0">
              <x v="4"/>
            </reference>
            <reference field="6" count="1" selected="0">
              <x v="69"/>
            </reference>
            <reference field="9" count="1" selected="0">
              <x v="2"/>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69"/>
            </reference>
            <reference field="9" count="1">
              <x v="4"/>
            </reference>
          </references>
        </pivotArea>
        <pivotArea type="data" collapsedLevelsAreSubtotals="1" fieldPosition="0">
          <references count="5">
            <reference field="4294967294" count="5" selected="0">
              <x v="1"/>
              <x v="2"/>
              <x v="3"/>
              <x v="4"/>
              <x v="5"/>
            </reference>
            <reference field="0" count="1" selected="0">
              <x v="4"/>
            </reference>
            <reference field="6" count="1" selected="0">
              <x v="69"/>
            </reference>
            <reference field="9" count="1" selected="0">
              <x v="4"/>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70"/>
            </reference>
          </references>
        </pivotArea>
        <pivotArea type="data" collapsedLevelsAreSubtotals="1" fieldPosition="0">
          <references count="4">
            <reference field="4294967294" count="5" selected="0">
              <x v="1"/>
              <x v="2"/>
              <x v="3"/>
              <x v="4"/>
              <x v="5"/>
            </reference>
            <reference field="0" count="1" selected="0">
              <x v="4"/>
            </reference>
            <reference field="6" count="1" selected="0">
              <x v="70"/>
            </reference>
            <reference field="9" count="1">
              <x v="54"/>
            </reference>
          </references>
        </pivotArea>
        <pivotArea type="data" collapsedLevelsAreSubtotals="1" fieldPosition="0">
          <references count="5">
            <reference field="4294967294" count="5" selected="0">
              <x v="1"/>
              <x v="2"/>
              <x v="3"/>
              <x v="4"/>
              <x v="5"/>
            </reference>
            <reference field="0" count="1" selected="0">
              <x v="4"/>
            </reference>
            <reference field="6" count="1" selected="0">
              <x v="70"/>
            </reference>
            <reference field="9" count="1" selected="0">
              <x v="54"/>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71"/>
            </reference>
          </references>
        </pivotArea>
        <pivotArea type="data" collapsedLevelsAreSubtotals="1" fieldPosition="0">
          <references count="4">
            <reference field="4294967294" count="5" selected="0">
              <x v="1"/>
              <x v="2"/>
              <x v="3"/>
              <x v="4"/>
              <x v="5"/>
            </reference>
            <reference field="0" count="1" selected="0">
              <x v="4"/>
            </reference>
            <reference field="6" count="1" selected="0">
              <x v="71"/>
            </reference>
            <reference field="9" count="1">
              <x v="0"/>
            </reference>
          </references>
        </pivotArea>
        <pivotArea type="data" collapsedLevelsAreSubtotals="1" fieldPosition="0">
          <references count="5">
            <reference field="4294967294" count="5" selected="0">
              <x v="1"/>
              <x v="2"/>
              <x v="3"/>
              <x v="4"/>
              <x v="5"/>
            </reference>
            <reference field="0" count="1" selected="0">
              <x v="4"/>
            </reference>
            <reference field="6" count="1" selected="0">
              <x v="71"/>
            </reference>
            <reference field="9" count="1" selected="0">
              <x v="0"/>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71"/>
            </reference>
            <reference field="9" count="1">
              <x v="1"/>
            </reference>
          </references>
        </pivotArea>
        <pivotArea type="data" collapsedLevelsAreSubtotals="1" fieldPosition="0">
          <references count="5">
            <reference field="4294967294" count="5" selected="0">
              <x v="1"/>
              <x v="2"/>
              <x v="3"/>
              <x v="4"/>
              <x v="5"/>
            </reference>
            <reference field="0" count="1" selected="0">
              <x v="4"/>
            </reference>
            <reference field="6" count="1" selected="0">
              <x v="71"/>
            </reference>
            <reference field="9" count="1" selected="0">
              <x v="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71"/>
            </reference>
            <reference field="9" count="1">
              <x v="4"/>
            </reference>
          </references>
        </pivotArea>
        <pivotArea type="data" collapsedLevelsAreSubtotals="1" fieldPosition="0">
          <references count="5">
            <reference field="4294967294" count="5" selected="0">
              <x v="1"/>
              <x v="2"/>
              <x v="3"/>
              <x v="4"/>
              <x v="5"/>
            </reference>
            <reference field="0" count="1" selected="0">
              <x v="4"/>
            </reference>
            <reference field="6" count="1" selected="0">
              <x v="71"/>
            </reference>
            <reference field="9" count="1" selected="0">
              <x v="4"/>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72"/>
            </reference>
          </references>
        </pivotArea>
        <pivotArea type="data" collapsedLevelsAreSubtotals="1" fieldPosition="0">
          <references count="4">
            <reference field="4294967294" count="5" selected="0">
              <x v="1"/>
              <x v="2"/>
              <x v="3"/>
              <x v="4"/>
              <x v="5"/>
            </reference>
            <reference field="0" count="1" selected="0">
              <x v="4"/>
            </reference>
            <reference field="6" count="1" selected="0">
              <x v="72"/>
            </reference>
            <reference field="9" count="1">
              <x v="0"/>
            </reference>
          </references>
        </pivotArea>
        <pivotArea type="data" collapsedLevelsAreSubtotals="1" fieldPosition="0">
          <references count="5">
            <reference field="4294967294" count="5" selected="0">
              <x v="1"/>
              <x v="2"/>
              <x v="3"/>
              <x v="4"/>
              <x v="5"/>
            </reference>
            <reference field="0" count="1" selected="0">
              <x v="4"/>
            </reference>
            <reference field="6" count="1" selected="0">
              <x v="72"/>
            </reference>
            <reference field="9" count="1" selected="0">
              <x v="0"/>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72"/>
            </reference>
            <reference field="9" count="1">
              <x v="1"/>
            </reference>
          </references>
        </pivotArea>
        <pivotArea type="data" collapsedLevelsAreSubtotals="1" fieldPosition="0">
          <references count="5">
            <reference field="4294967294" count="5" selected="0">
              <x v="1"/>
              <x v="2"/>
              <x v="3"/>
              <x v="4"/>
              <x v="5"/>
            </reference>
            <reference field="0" count="1" selected="0">
              <x v="4"/>
            </reference>
            <reference field="6" count="1" selected="0">
              <x v="72"/>
            </reference>
            <reference field="9" count="1" selected="0">
              <x v="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72"/>
            </reference>
            <reference field="9" count="1">
              <x v="2"/>
            </reference>
          </references>
        </pivotArea>
        <pivotArea type="data" collapsedLevelsAreSubtotals="1" fieldPosition="0">
          <references count="5">
            <reference field="4294967294" count="5" selected="0">
              <x v="1"/>
              <x v="2"/>
              <x v="3"/>
              <x v="4"/>
              <x v="5"/>
            </reference>
            <reference field="0" count="1" selected="0">
              <x v="4"/>
            </reference>
            <reference field="6" count="1" selected="0">
              <x v="72"/>
            </reference>
            <reference field="9" count="1" selected="0">
              <x v="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73"/>
            </reference>
          </references>
        </pivotArea>
        <pivotArea type="data" collapsedLevelsAreSubtotals="1" fieldPosition="0">
          <references count="4">
            <reference field="4294967294" count="5" selected="0">
              <x v="1"/>
              <x v="2"/>
              <x v="3"/>
              <x v="4"/>
              <x v="5"/>
            </reference>
            <reference field="0" count="1" selected="0">
              <x v="4"/>
            </reference>
            <reference field="6" count="1" selected="0">
              <x v="73"/>
            </reference>
            <reference field="9" count="1">
              <x v="0"/>
            </reference>
          </references>
        </pivotArea>
        <pivotArea type="data" collapsedLevelsAreSubtotals="1" fieldPosition="0">
          <references count="5">
            <reference field="4294967294" count="5" selected="0">
              <x v="1"/>
              <x v="2"/>
              <x v="3"/>
              <x v="4"/>
              <x v="5"/>
            </reference>
            <reference field="0" count="1" selected="0">
              <x v="4"/>
            </reference>
            <reference field="6" count="1" selected="0">
              <x v="73"/>
            </reference>
            <reference field="9" count="1" selected="0">
              <x v="0"/>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73"/>
            </reference>
            <reference field="9" count="1">
              <x v="1"/>
            </reference>
          </references>
        </pivotArea>
        <pivotArea type="data" collapsedLevelsAreSubtotals="1" fieldPosition="0">
          <references count="5">
            <reference field="4294967294" count="5" selected="0">
              <x v="1"/>
              <x v="2"/>
              <x v="3"/>
              <x v="4"/>
              <x v="5"/>
            </reference>
            <reference field="0" count="1" selected="0">
              <x v="4"/>
            </reference>
            <reference field="6" count="1" selected="0">
              <x v="73"/>
            </reference>
            <reference field="9" count="1" selected="0">
              <x v="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73"/>
            </reference>
            <reference field="9" count="1">
              <x v="2"/>
            </reference>
          </references>
        </pivotArea>
        <pivotArea type="data" collapsedLevelsAreSubtotals="1" fieldPosition="0">
          <references count="5">
            <reference field="4294967294" count="5" selected="0">
              <x v="1"/>
              <x v="2"/>
              <x v="3"/>
              <x v="4"/>
              <x v="5"/>
            </reference>
            <reference field="0" count="1" selected="0">
              <x v="4"/>
            </reference>
            <reference field="6" count="1" selected="0">
              <x v="73"/>
            </reference>
            <reference field="9" count="1" selected="0">
              <x v="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74"/>
            </reference>
          </references>
        </pivotArea>
        <pivotArea type="data" collapsedLevelsAreSubtotals="1" fieldPosition="0">
          <references count="4">
            <reference field="4294967294" count="5" selected="0">
              <x v="1"/>
              <x v="2"/>
              <x v="3"/>
              <x v="4"/>
              <x v="5"/>
            </reference>
            <reference field="0" count="1" selected="0">
              <x v="4"/>
            </reference>
            <reference field="6" count="1" selected="0">
              <x v="74"/>
            </reference>
            <reference field="9" count="1">
              <x v="0"/>
            </reference>
          </references>
        </pivotArea>
        <pivotArea type="data" collapsedLevelsAreSubtotals="1" fieldPosition="0">
          <references count="5">
            <reference field="4294967294" count="5" selected="0">
              <x v="1"/>
              <x v="2"/>
              <x v="3"/>
              <x v="4"/>
              <x v="5"/>
            </reference>
            <reference field="0" count="1" selected="0">
              <x v="4"/>
            </reference>
            <reference field="6" count="1" selected="0">
              <x v="74"/>
            </reference>
            <reference field="9" count="1" selected="0">
              <x v="0"/>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74"/>
            </reference>
            <reference field="9" count="1">
              <x v="1"/>
            </reference>
          </references>
        </pivotArea>
        <pivotArea type="data" collapsedLevelsAreSubtotals="1" fieldPosition="0">
          <references count="5">
            <reference field="4294967294" count="5" selected="0">
              <x v="1"/>
              <x v="2"/>
              <x v="3"/>
              <x v="4"/>
              <x v="5"/>
            </reference>
            <reference field="0" count="1" selected="0">
              <x v="4"/>
            </reference>
            <reference field="6" count="1" selected="0">
              <x v="74"/>
            </reference>
            <reference field="9" count="1" selected="0">
              <x v="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74"/>
            </reference>
            <reference field="9" count="1">
              <x v="2"/>
            </reference>
          </references>
        </pivotArea>
        <pivotArea type="data" collapsedLevelsAreSubtotals="1" fieldPosition="0">
          <references count="5">
            <reference field="4294967294" count="5" selected="0">
              <x v="1"/>
              <x v="2"/>
              <x v="3"/>
              <x v="4"/>
              <x v="5"/>
            </reference>
            <reference field="0" count="1" selected="0">
              <x v="4"/>
            </reference>
            <reference field="6" count="1" selected="0">
              <x v="74"/>
            </reference>
            <reference field="9" count="1" selected="0">
              <x v="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75"/>
            </reference>
          </references>
        </pivotArea>
        <pivotArea type="data" collapsedLevelsAreSubtotals="1" fieldPosition="0">
          <references count="4">
            <reference field="4294967294" count="5" selected="0">
              <x v="1"/>
              <x v="2"/>
              <x v="3"/>
              <x v="4"/>
              <x v="5"/>
            </reference>
            <reference field="0" count="1" selected="0">
              <x v="4"/>
            </reference>
            <reference field="6" count="1" selected="0">
              <x v="75"/>
            </reference>
            <reference field="9" count="1">
              <x v="0"/>
            </reference>
          </references>
        </pivotArea>
        <pivotArea type="data" collapsedLevelsAreSubtotals="1" fieldPosition="0">
          <references count="5">
            <reference field="4294967294" count="5" selected="0">
              <x v="1"/>
              <x v="2"/>
              <x v="3"/>
              <x v="4"/>
              <x v="5"/>
            </reference>
            <reference field="0" count="1" selected="0">
              <x v="4"/>
            </reference>
            <reference field="6" count="1" selected="0">
              <x v="75"/>
            </reference>
            <reference field="9" count="1" selected="0">
              <x v="0"/>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75"/>
            </reference>
            <reference field="9" count="1">
              <x v="1"/>
            </reference>
          </references>
        </pivotArea>
        <pivotArea type="data" collapsedLevelsAreSubtotals="1" fieldPosition="0">
          <references count="5">
            <reference field="4294967294" count="5" selected="0">
              <x v="1"/>
              <x v="2"/>
              <x v="3"/>
              <x v="4"/>
              <x v="5"/>
            </reference>
            <reference field="0" count="1" selected="0">
              <x v="4"/>
            </reference>
            <reference field="6" count="1" selected="0">
              <x v="75"/>
            </reference>
            <reference field="9" count="1" selected="0">
              <x v="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75"/>
            </reference>
            <reference field="9" count="1">
              <x v="2"/>
            </reference>
          </references>
        </pivotArea>
        <pivotArea type="data" collapsedLevelsAreSubtotals="1" fieldPosition="0">
          <references count="5">
            <reference field="4294967294" count="5" selected="0">
              <x v="1"/>
              <x v="2"/>
              <x v="3"/>
              <x v="4"/>
              <x v="5"/>
            </reference>
            <reference field="0" count="1" selected="0">
              <x v="4"/>
            </reference>
            <reference field="6" count="1" selected="0">
              <x v="75"/>
            </reference>
            <reference field="9" count="1" selected="0">
              <x v="2"/>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75"/>
            </reference>
            <reference field="9" count="1">
              <x v="8"/>
            </reference>
          </references>
        </pivotArea>
        <pivotArea type="data" collapsedLevelsAreSubtotals="1" fieldPosition="0">
          <references count="5">
            <reference field="4294967294" count="5" selected="0">
              <x v="1"/>
              <x v="2"/>
              <x v="3"/>
              <x v="4"/>
              <x v="5"/>
            </reference>
            <reference field="0" count="1" selected="0">
              <x v="4"/>
            </reference>
            <reference field="6" count="1" selected="0">
              <x v="75"/>
            </reference>
            <reference field="9" count="1" selected="0">
              <x v="8"/>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75"/>
            </reference>
            <reference field="9" count="1">
              <x v="20"/>
            </reference>
          </references>
        </pivotArea>
        <pivotArea type="data" collapsedLevelsAreSubtotals="1" fieldPosition="0">
          <references count="5">
            <reference field="4294967294" count="5" selected="0">
              <x v="1"/>
              <x v="2"/>
              <x v="3"/>
              <x v="4"/>
              <x v="5"/>
            </reference>
            <reference field="0" count="1" selected="0">
              <x v="4"/>
            </reference>
            <reference field="6" count="1" selected="0">
              <x v="75"/>
            </reference>
            <reference field="9" count="1" selected="0">
              <x v="20"/>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75"/>
            </reference>
            <reference field="9" count="1">
              <x v="85"/>
            </reference>
          </references>
        </pivotArea>
        <pivotArea type="data" collapsedLevelsAreSubtotals="1" fieldPosition="0">
          <references count="5">
            <reference field="4294967294" count="5" selected="0">
              <x v="1"/>
              <x v="2"/>
              <x v="3"/>
              <x v="4"/>
              <x v="5"/>
            </reference>
            <reference field="0" count="1" selected="0">
              <x v="4"/>
            </reference>
            <reference field="6" count="1" selected="0">
              <x v="75"/>
            </reference>
            <reference field="9" count="1" selected="0">
              <x v="85"/>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76"/>
            </reference>
          </references>
        </pivotArea>
        <pivotArea type="data" collapsedLevelsAreSubtotals="1" fieldPosition="0">
          <references count="4">
            <reference field="4294967294" count="5" selected="0">
              <x v="1"/>
              <x v="2"/>
              <x v="3"/>
              <x v="4"/>
              <x v="5"/>
            </reference>
            <reference field="0" count="1" selected="0">
              <x v="4"/>
            </reference>
            <reference field="6" count="1" selected="0">
              <x v="76"/>
            </reference>
            <reference field="9" count="1">
              <x v="0"/>
            </reference>
          </references>
        </pivotArea>
        <pivotArea type="data" collapsedLevelsAreSubtotals="1" fieldPosition="0">
          <references count="5">
            <reference field="4294967294" count="5" selected="0">
              <x v="1"/>
              <x v="2"/>
              <x v="3"/>
              <x v="4"/>
              <x v="5"/>
            </reference>
            <reference field="0" count="1" selected="0">
              <x v="4"/>
            </reference>
            <reference field="6" count="1" selected="0">
              <x v="76"/>
            </reference>
            <reference field="9" count="1" selected="0">
              <x v="0"/>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76"/>
            </reference>
            <reference field="9" count="1">
              <x v="1"/>
            </reference>
          </references>
        </pivotArea>
        <pivotArea type="data" collapsedLevelsAreSubtotals="1" fieldPosition="0">
          <references count="5">
            <reference field="4294967294" count="5" selected="0">
              <x v="1"/>
              <x v="2"/>
              <x v="3"/>
              <x v="4"/>
              <x v="5"/>
            </reference>
            <reference field="0" count="1" selected="0">
              <x v="4"/>
            </reference>
            <reference field="6" count="1" selected="0">
              <x v="76"/>
            </reference>
            <reference field="9" count="1" selected="0">
              <x v="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76"/>
            </reference>
            <reference field="9" count="1">
              <x v="2"/>
            </reference>
          </references>
        </pivotArea>
        <pivotArea type="data" collapsedLevelsAreSubtotals="1" fieldPosition="0">
          <references count="5">
            <reference field="4294967294" count="5" selected="0">
              <x v="1"/>
              <x v="2"/>
              <x v="3"/>
              <x v="4"/>
              <x v="5"/>
            </reference>
            <reference field="0" count="1" selected="0">
              <x v="4"/>
            </reference>
            <reference field="6" count="1" selected="0">
              <x v="76"/>
            </reference>
            <reference field="9" count="1" selected="0">
              <x v="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77"/>
            </reference>
          </references>
        </pivotArea>
        <pivotArea type="data" collapsedLevelsAreSubtotals="1" fieldPosition="0">
          <references count="4">
            <reference field="4294967294" count="5" selected="0">
              <x v="1"/>
              <x v="2"/>
              <x v="3"/>
              <x v="4"/>
              <x v="5"/>
            </reference>
            <reference field="0" count="1" selected="0">
              <x v="4"/>
            </reference>
            <reference field="6" count="1" selected="0">
              <x v="77"/>
            </reference>
            <reference field="9" count="1">
              <x v="0"/>
            </reference>
          </references>
        </pivotArea>
        <pivotArea type="data" collapsedLevelsAreSubtotals="1" fieldPosition="0">
          <references count="5">
            <reference field="4294967294" count="5" selected="0">
              <x v="1"/>
              <x v="2"/>
              <x v="3"/>
              <x v="4"/>
              <x v="5"/>
            </reference>
            <reference field="0" count="1" selected="0">
              <x v="4"/>
            </reference>
            <reference field="6" count="1" selected="0">
              <x v="77"/>
            </reference>
            <reference field="9" count="1" selected="0">
              <x v="0"/>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77"/>
            </reference>
            <reference field="9" count="1">
              <x v="1"/>
            </reference>
          </references>
        </pivotArea>
        <pivotArea type="data" collapsedLevelsAreSubtotals="1" fieldPosition="0">
          <references count="5">
            <reference field="4294967294" count="5" selected="0">
              <x v="1"/>
              <x v="2"/>
              <x v="3"/>
              <x v="4"/>
              <x v="5"/>
            </reference>
            <reference field="0" count="1" selected="0">
              <x v="4"/>
            </reference>
            <reference field="6" count="1" selected="0">
              <x v="77"/>
            </reference>
            <reference field="9" count="1" selected="0">
              <x v="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77"/>
            </reference>
            <reference field="9" count="1">
              <x v="2"/>
            </reference>
          </references>
        </pivotArea>
        <pivotArea type="data" collapsedLevelsAreSubtotals="1" fieldPosition="0">
          <references count="5">
            <reference field="4294967294" count="5" selected="0">
              <x v="1"/>
              <x v="2"/>
              <x v="3"/>
              <x v="4"/>
              <x v="5"/>
            </reference>
            <reference field="0" count="1" selected="0">
              <x v="4"/>
            </reference>
            <reference field="6" count="1" selected="0">
              <x v="77"/>
            </reference>
            <reference field="9" count="1" selected="0">
              <x v="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78"/>
            </reference>
          </references>
        </pivotArea>
        <pivotArea type="data" collapsedLevelsAreSubtotals="1" fieldPosition="0">
          <references count="4">
            <reference field="4294967294" count="5" selected="0">
              <x v="1"/>
              <x v="2"/>
              <x v="3"/>
              <x v="4"/>
              <x v="5"/>
            </reference>
            <reference field="0" count="1" selected="0">
              <x v="4"/>
            </reference>
            <reference field="6" count="1" selected="0">
              <x v="78"/>
            </reference>
            <reference field="9" count="1">
              <x v="18"/>
            </reference>
          </references>
        </pivotArea>
        <pivotArea type="data" collapsedLevelsAreSubtotals="1" fieldPosition="0">
          <references count="5">
            <reference field="4294967294" count="5" selected="0">
              <x v="1"/>
              <x v="2"/>
              <x v="3"/>
              <x v="4"/>
              <x v="5"/>
            </reference>
            <reference field="0" count="1" selected="0">
              <x v="4"/>
            </reference>
            <reference field="6" count="1" selected="0">
              <x v="78"/>
            </reference>
            <reference field="9" count="1" selected="0">
              <x v="18"/>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78"/>
            </reference>
            <reference field="9" count="1">
              <x v="19"/>
            </reference>
          </references>
        </pivotArea>
        <pivotArea type="data" collapsedLevelsAreSubtotals="1" fieldPosition="0">
          <references count="5">
            <reference field="4294967294" count="5" selected="0">
              <x v="1"/>
              <x v="2"/>
              <x v="3"/>
              <x v="4"/>
              <x v="5"/>
            </reference>
            <reference field="0" count="1" selected="0">
              <x v="4"/>
            </reference>
            <reference field="6" count="1" selected="0">
              <x v="78"/>
            </reference>
            <reference field="9" count="1" selected="0">
              <x v="19"/>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78"/>
            </reference>
            <reference field="9" count="1">
              <x v="20"/>
            </reference>
          </references>
        </pivotArea>
        <pivotArea type="data" collapsedLevelsAreSubtotals="1" fieldPosition="0">
          <references count="5">
            <reference field="4294967294" count="5" selected="0">
              <x v="1"/>
              <x v="2"/>
              <x v="3"/>
              <x v="4"/>
              <x v="5"/>
            </reference>
            <reference field="0" count="1" selected="0">
              <x v="4"/>
            </reference>
            <reference field="6" count="1" selected="0">
              <x v="78"/>
            </reference>
            <reference field="9" count="1" selected="0">
              <x v="20"/>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79"/>
            </reference>
          </references>
        </pivotArea>
        <pivotArea type="data" collapsedLevelsAreSubtotals="1" fieldPosition="0">
          <references count="4">
            <reference field="4294967294" count="5" selected="0">
              <x v="1"/>
              <x v="2"/>
              <x v="3"/>
              <x v="4"/>
              <x v="5"/>
            </reference>
            <reference field="0" count="1" selected="0">
              <x v="4"/>
            </reference>
            <reference field="6" count="1" selected="0">
              <x v="79"/>
            </reference>
            <reference field="9" count="1">
              <x v="0"/>
            </reference>
          </references>
        </pivotArea>
        <pivotArea type="data" collapsedLevelsAreSubtotals="1" fieldPosition="0">
          <references count="5">
            <reference field="4294967294" count="5" selected="0">
              <x v="1"/>
              <x v="2"/>
              <x v="3"/>
              <x v="4"/>
              <x v="5"/>
            </reference>
            <reference field="0" count="1" selected="0">
              <x v="4"/>
            </reference>
            <reference field="6" count="1" selected="0">
              <x v="79"/>
            </reference>
            <reference field="9" count="1" selected="0">
              <x v="0"/>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79"/>
            </reference>
            <reference field="9" count="1">
              <x v="1"/>
            </reference>
          </references>
        </pivotArea>
        <pivotArea type="data" collapsedLevelsAreSubtotals="1" fieldPosition="0">
          <references count="5">
            <reference field="4294967294" count="5" selected="0">
              <x v="1"/>
              <x v="2"/>
              <x v="3"/>
              <x v="4"/>
              <x v="5"/>
            </reference>
            <reference field="0" count="1" selected="0">
              <x v="4"/>
            </reference>
            <reference field="6" count="1" selected="0">
              <x v="79"/>
            </reference>
            <reference field="9" count="1" selected="0">
              <x v="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79"/>
            </reference>
            <reference field="9" count="1">
              <x v="2"/>
            </reference>
          </references>
        </pivotArea>
        <pivotArea type="data" collapsedLevelsAreSubtotals="1" fieldPosition="0">
          <references count="5">
            <reference field="4294967294" count="5" selected="0">
              <x v="1"/>
              <x v="2"/>
              <x v="3"/>
              <x v="4"/>
              <x v="5"/>
            </reference>
            <reference field="0" count="1" selected="0">
              <x v="4"/>
            </reference>
            <reference field="6" count="1" selected="0">
              <x v="79"/>
            </reference>
            <reference field="9" count="1" selected="0">
              <x v="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80"/>
            </reference>
          </references>
        </pivotArea>
        <pivotArea type="data" collapsedLevelsAreSubtotals="1" fieldPosition="0">
          <references count="4">
            <reference field="4294967294" count="5" selected="0">
              <x v="1"/>
              <x v="2"/>
              <x v="3"/>
              <x v="4"/>
              <x v="5"/>
            </reference>
            <reference field="0" count="1" selected="0">
              <x v="4"/>
            </reference>
            <reference field="6" count="1" selected="0">
              <x v="80"/>
            </reference>
            <reference field="9" count="1">
              <x v="0"/>
            </reference>
          </references>
        </pivotArea>
        <pivotArea type="data" collapsedLevelsAreSubtotals="1" fieldPosition="0">
          <references count="5">
            <reference field="4294967294" count="5" selected="0">
              <x v="1"/>
              <x v="2"/>
              <x v="3"/>
              <x v="4"/>
              <x v="5"/>
            </reference>
            <reference field="0" count="1" selected="0">
              <x v="4"/>
            </reference>
            <reference field="6" count="1" selected="0">
              <x v="80"/>
            </reference>
            <reference field="9" count="1" selected="0">
              <x v="0"/>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81"/>
            </reference>
          </references>
        </pivotArea>
        <pivotArea type="data" collapsedLevelsAreSubtotals="1" fieldPosition="0">
          <references count="4">
            <reference field="4294967294" count="5" selected="0">
              <x v="1"/>
              <x v="2"/>
              <x v="3"/>
              <x v="4"/>
              <x v="5"/>
            </reference>
            <reference field="0" count="1" selected="0">
              <x v="4"/>
            </reference>
            <reference field="6" count="1" selected="0">
              <x v="81"/>
            </reference>
            <reference field="9" count="1">
              <x v="0"/>
            </reference>
          </references>
        </pivotArea>
        <pivotArea type="data" collapsedLevelsAreSubtotals="1" fieldPosition="0">
          <references count="5">
            <reference field="4294967294" count="5" selected="0">
              <x v="1"/>
              <x v="2"/>
              <x v="3"/>
              <x v="4"/>
              <x v="5"/>
            </reference>
            <reference field="0" count="1" selected="0">
              <x v="4"/>
            </reference>
            <reference field="6" count="1" selected="0">
              <x v="81"/>
            </reference>
            <reference field="9" count="1" selected="0">
              <x v="0"/>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82"/>
            </reference>
          </references>
        </pivotArea>
        <pivotArea type="data" collapsedLevelsAreSubtotals="1" fieldPosition="0">
          <references count="4">
            <reference field="4294967294" count="5" selected="0">
              <x v="1"/>
              <x v="2"/>
              <x v="3"/>
              <x v="4"/>
              <x v="5"/>
            </reference>
            <reference field="0" count="1" selected="0">
              <x v="4"/>
            </reference>
            <reference field="6" count="1" selected="0">
              <x v="82"/>
            </reference>
            <reference field="9" count="1">
              <x v="0"/>
            </reference>
          </references>
        </pivotArea>
        <pivotArea type="data" collapsedLevelsAreSubtotals="1" fieldPosition="0">
          <references count="5">
            <reference field="4294967294" count="5" selected="0">
              <x v="1"/>
              <x v="2"/>
              <x v="3"/>
              <x v="4"/>
              <x v="5"/>
            </reference>
            <reference field="0" count="1" selected="0">
              <x v="4"/>
            </reference>
            <reference field="6" count="1" selected="0">
              <x v="82"/>
            </reference>
            <reference field="9" count="1" selected="0">
              <x v="0"/>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82"/>
            </reference>
            <reference field="9" count="1">
              <x v="1"/>
            </reference>
          </references>
        </pivotArea>
        <pivotArea type="data" collapsedLevelsAreSubtotals="1" fieldPosition="0">
          <references count="5">
            <reference field="4294967294" count="5" selected="0">
              <x v="1"/>
              <x v="2"/>
              <x v="3"/>
              <x v="4"/>
              <x v="5"/>
            </reference>
            <reference field="0" count="1" selected="0">
              <x v="4"/>
            </reference>
            <reference field="6" count="1" selected="0">
              <x v="82"/>
            </reference>
            <reference field="9" count="1" selected="0">
              <x v="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82"/>
            </reference>
            <reference field="9" count="1">
              <x v="2"/>
            </reference>
          </references>
        </pivotArea>
        <pivotArea type="data" collapsedLevelsAreSubtotals="1" fieldPosition="0">
          <references count="5">
            <reference field="4294967294" count="5" selected="0">
              <x v="1"/>
              <x v="2"/>
              <x v="3"/>
              <x v="4"/>
              <x v="5"/>
            </reference>
            <reference field="0" count="1" selected="0">
              <x v="4"/>
            </reference>
            <reference field="6" count="1" selected="0">
              <x v="82"/>
            </reference>
            <reference field="9" count="1" selected="0">
              <x v="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83"/>
            </reference>
          </references>
        </pivotArea>
        <pivotArea type="data" collapsedLevelsAreSubtotals="1" fieldPosition="0">
          <references count="4">
            <reference field="4294967294" count="5" selected="0">
              <x v="1"/>
              <x v="2"/>
              <x v="3"/>
              <x v="4"/>
              <x v="5"/>
            </reference>
            <reference field="0" count="1" selected="0">
              <x v="4"/>
            </reference>
            <reference field="6" count="1" selected="0">
              <x v="83"/>
            </reference>
            <reference field="9" count="1">
              <x v="8"/>
            </reference>
          </references>
        </pivotArea>
        <pivotArea type="data" collapsedLevelsAreSubtotals="1" fieldPosition="0">
          <references count="5">
            <reference field="4294967294" count="5" selected="0">
              <x v="1"/>
              <x v="2"/>
              <x v="3"/>
              <x v="4"/>
              <x v="5"/>
            </reference>
            <reference field="0" count="1" selected="0">
              <x v="4"/>
            </reference>
            <reference field="6" count="1" selected="0">
              <x v="83"/>
            </reference>
            <reference field="9" count="1" selected="0">
              <x v="8"/>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84"/>
            </reference>
          </references>
        </pivotArea>
        <pivotArea type="data" collapsedLevelsAreSubtotals="1" fieldPosition="0">
          <references count="4">
            <reference field="4294967294" count="5" selected="0">
              <x v="1"/>
              <x v="2"/>
              <x v="3"/>
              <x v="4"/>
              <x v="5"/>
            </reference>
            <reference field="0" count="1" selected="0">
              <x v="4"/>
            </reference>
            <reference field="6" count="1" selected="0">
              <x v="84"/>
            </reference>
            <reference field="9" count="1">
              <x v="8"/>
            </reference>
          </references>
        </pivotArea>
        <pivotArea type="data" collapsedLevelsAreSubtotals="1" fieldPosition="0">
          <references count="5">
            <reference field="4294967294" count="5" selected="0">
              <x v="1"/>
              <x v="2"/>
              <x v="3"/>
              <x v="4"/>
              <x v="5"/>
            </reference>
            <reference field="0" count="1" selected="0">
              <x v="4"/>
            </reference>
            <reference field="6" count="1" selected="0">
              <x v="84"/>
            </reference>
            <reference field="9" count="1" selected="0">
              <x v="8"/>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85"/>
            </reference>
          </references>
        </pivotArea>
        <pivotArea type="data" collapsedLevelsAreSubtotals="1" fieldPosition="0">
          <references count="4">
            <reference field="4294967294" count="5" selected="0">
              <x v="1"/>
              <x v="2"/>
              <x v="3"/>
              <x v="4"/>
              <x v="5"/>
            </reference>
            <reference field="0" count="1" selected="0">
              <x v="4"/>
            </reference>
            <reference field="6" count="1" selected="0">
              <x v="85"/>
            </reference>
            <reference field="9" count="1">
              <x v="0"/>
            </reference>
          </references>
        </pivotArea>
        <pivotArea type="data" collapsedLevelsAreSubtotals="1" fieldPosition="0">
          <references count="5">
            <reference field="4294967294" count="5" selected="0">
              <x v="1"/>
              <x v="2"/>
              <x v="3"/>
              <x v="4"/>
              <x v="5"/>
            </reference>
            <reference field="0" count="1" selected="0">
              <x v="4"/>
            </reference>
            <reference field="6" count="1" selected="0">
              <x v="85"/>
            </reference>
            <reference field="9" count="1" selected="0">
              <x v="0"/>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85"/>
            </reference>
            <reference field="9" count="1">
              <x v="1"/>
            </reference>
          </references>
        </pivotArea>
        <pivotArea type="data" collapsedLevelsAreSubtotals="1" fieldPosition="0">
          <references count="5">
            <reference field="4294967294" count="5" selected="0">
              <x v="1"/>
              <x v="2"/>
              <x v="3"/>
              <x v="4"/>
              <x v="5"/>
            </reference>
            <reference field="0" count="1" selected="0">
              <x v="4"/>
            </reference>
            <reference field="6" count="1" selected="0">
              <x v="85"/>
            </reference>
            <reference field="9" count="1" selected="0">
              <x v="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85"/>
            </reference>
            <reference field="9" count="1">
              <x v="2"/>
            </reference>
          </references>
        </pivotArea>
        <pivotArea type="data" collapsedLevelsAreSubtotals="1" fieldPosition="0">
          <references count="5">
            <reference field="4294967294" count="5" selected="0">
              <x v="1"/>
              <x v="2"/>
              <x v="3"/>
              <x v="4"/>
              <x v="5"/>
            </reference>
            <reference field="0" count="1" selected="0">
              <x v="4"/>
            </reference>
            <reference field="6" count="1" selected="0">
              <x v="85"/>
            </reference>
            <reference field="9" count="1" selected="0">
              <x v="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86"/>
            </reference>
          </references>
        </pivotArea>
        <pivotArea type="data" collapsedLevelsAreSubtotals="1" fieldPosition="0">
          <references count="4">
            <reference field="4294967294" count="5" selected="0">
              <x v="1"/>
              <x v="2"/>
              <x v="3"/>
              <x v="4"/>
              <x v="5"/>
            </reference>
            <reference field="0" count="1" selected="0">
              <x v="4"/>
            </reference>
            <reference field="6" count="1" selected="0">
              <x v="86"/>
            </reference>
            <reference field="9" count="1">
              <x v="0"/>
            </reference>
          </references>
        </pivotArea>
        <pivotArea type="data" collapsedLevelsAreSubtotals="1" fieldPosition="0">
          <references count="5">
            <reference field="4294967294" count="5" selected="0">
              <x v="1"/>
              <x v="2"/>
              <x v="3"/>
              <x v="4"/>
              <x v="5"/>
            </reference>
            <reference field="0" count="1" selected="0">
              <x v="4"/>
            </reference>
            <reference field="6" count="1" selected="0">
              <x v="86"/>
            </reference>
            <reference field="9" count="1" selected="0">
              <x v="0"/>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86"/>
            </reference>
            <reference field="9" count="1">
              <x v="1"/>
            </reference>
          </references>
        </pivotArea>
        <pivotArea type="data" collapsedLevelsAreSubtotals="1" fieldPosition="0">
          <references count="5">
            <reference field="4294967294" count="5" selected="0">
              <x v="1"/>
              <x v="2"/>
              <x v="3"/>
              <x v="4"/>
              <x v="5"/>
            </reference>
            <reference field="0" count="1" selected="0">
              <x v="4"/>
            </reference>
            <reference field="6" count="1" selected="0">
              <x v="86"/>
            </reference>
            <reference field="9" count="1" selected="0">
              <x v="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86"/>
            </reference>
            <reference field="9" count="1">
              <x v="2"/>
            </reference>
          </references>
        </pivotArea>
        <pivotArea type="data" collapsedLevelsAreSubtotals="1" fieldPosition="0">
          <references count="5">
            <reference field="4294967294" count="5" selected="0">
              <x v="1"/>
              <x v="2"/>
              <x v="3"/>
              <x v="4"/>
              <x v="5"/>
            </reference>
            <reference field="0" count="1" selected="0">
              <x v="4"/>
            </reference>
            <reference field="6" count="1" selected="0">
              <x v="86"/>
            </reference>
            <reference field="9" count="1" selected="0">
              <x v="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87"/>
            </reference>
          </references>
        </pivotArea>
        <pivotArea type="data" collapsedLevelsAreSubtotals="1" fieldPosition="0">
          <references count="4">
            <reference field="4294967294" count="5" selected="0">
              <x v="1"/>
              <x v="2"/>
              <x v="3"/>
              <x v="4"/>
              <x v="5"/>
            </reference>
            <reference field="0" count="1" selected="0">
              <x v="4"/>
            </reference>
            <reference field="6" count="1" selected="0">
              <x v="87"/>
            </reference>
            <reference field="9" count="1">
              <x v="0"/>
            </reference>
          </references>
        </pivotArea>
        <pivotArea type="data" collapsedLevelsAreSubtotals="1" fieldPosition="0">
          <references count="5">
            <reference field="4294967294" count="5" selected="0">
              <x v="1"/>
              <x v="2"/>
              <x v="3"/>
              <x v="4"/>
              <x v="5"/>
            </reference>
            <reference field="0" count="1" selected="0">
              <x v="4"/>
            </reference>
            <reference field="6" count="1" selected="0">
              <x v="87"/>
            </reference>
            <reference field="9" count="1" selected="0">
              <x v="0"/>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88"/>
            </reference>
          </references>
        </pivotArea>
        <pivotArea type="data" collapsedLevelsAreSubtotals="1" fieldPosition="0">
          <references count="4">
            <reference field="4294967294" count="5" selected="0">
              <x v="1"/>
              <x v="2"/>
              <x v="3"/>
              <x v="4"/>
              <x v="5"/>
            </reference>
            <reference field="0" count="1" selected="0">
              <x v="4"/>
            </reference>
            <reference field="6" count="1" selected="0">
              <x v="88"/>
            </reference>
            <reference field="9" count="1">
              <x v="1"/>
            </reference>
          </references>
        </pivotArea>
        <pivotArea type="data" collapsedLevelsAreSubtotals="1" fieldPosition="0">
          <references count="5">
            <reference field="4294967294" count="5" selected="0">
              <x v="1"/>
              <x v="2"/>
              <x v="3"/>
              <x v="4"/>
              <x v="5"/>
            </reference>
            <reference field="0" count="1" selected="0">
              <x v="4"/>
            </reference>
            <reference field="6" count="1" selected="0">
              <x v="88"/>
            </reference>
            <reference field="9" count="1" selected="0">
              <x v="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88"/>
            </reference>
            <reference field="9" count="1">
              <x v="2"/>
            </reference>
          </references>
        </pivotArea>
        <pivotArea type="data" collapsedLevelsAreSubtotals="1" fieldPosition="0">
          <references count="5">
            <reference field="4294967294" count="5" selected="0">
              <x v="1"/>
              <x v="2"/>
              <x v="3"/>
              <x v="4"/>
              <x v="5"/>
            </reference>
            <reference field="0" count="1" selected="0">
              <x v="4"/>
            </reference>
            <reference field="6" count="1" selected="0">
              <x v="88"/>
            </reference>
            <reference field="9" count="1" selected="0">
              <x v="2"/>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88"/>
            </reference>
            <reference field="9" count="1">
              <x v="3"/>
            </reference>
          </references>
        </pivotArea>
        <pivotArea type="data" collapsedLevelsAreSubtotals="1" fieldPosition="0">
          <references count="5">
            <reference field="4294967294" count="5" selected="0">
              <x v="1"/>
              <x v="2"/>
              <x v="3"/>
              <x v="4"/>
              <x v="5"/>
            </reference>
            <reference field="0" count="1" selected="0">
              <x v="4"/>
            </reference>
            <reference field="6" count="1" selected="0">
              <x v="88"/>
            </reference>
            <reference field="9" count="1" selected="0">
              <x v="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89"/>
            </reference>
          </references>
        </pivotArea>
        <pivotArea type="data" collapsedLevelsAreSubtotals="1" fieldPosition="0">
          <references count="4">
            <reference field="4294967294" count="5" selected="0">
              <x v="1"/>
              <x v="2"/>
              <x v="3"/>
              <x v="4"/>
              <x v="5"/>
            </reference>
            <reference field="0" count="1" selected="0">
              <x v="4"/>
            </reference>
            <reference field="6" count="1" selected="0">
              <x v="89"/>
            </reference>
            <reference field="9" count="1">
              <x v="0"/>
            </reference>
          </references>
        </pivotArea>
        <pivotArea type="data" collapsedLevelsAreSubtotals="1" fieldPosition="0">
          <references count="5">
            <reference field="4294967294" count="5" selected="0">
              <x v="1"/>
              <x v="2"/>
              <x v="3"/>
              <x v="4"/>
              <x v="5"/>
            </reference>
            <reference field="0" count="1" selected="0">
              <x v="4"/>
            </reference>
            <reference field="6" count="1" selected="0">
              <x v="89"/>
            </reference>
            <reference field="9" count="1" selected="0">
              <x v="0"/>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89"/>
            </reference>
            <reference field="9" count="1">
              <x v="1"/>
            </reference>
          </references>
        </pivotArea>
        <pivotArea type="data" collapsedLevelsAreSubtotals="1" fieldPosition="0">
          <references count="5">
            <reference field="4294967294" count="5" selected="0">
              <x v="1"/>
              <x v="2"/>
              <x v="3"/>
              <x v="4"/>
              <x v="5"/>
            </reference>
            <reference field="0" count="1" selected="0">
              <x v="4"/>
            </reference>
            <reference field="6" count="1" selected="0">
              <x v="89"/>
            </reference>
            <reference field="9" count="1" selected="0">
              <x v="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89"/>
            </reference>
            <reference field="9" count="1">
              <x v="2"/>
            </reference>
          </references>
        </pivotArea>
        <pivotArea type="data" collapsedLevelsAreSubtotals="1" fieldPosition="0">
          <references count="5">
            <reference field="4294967294" count="5" selected="0">
              <x v="1"/>
              <x v="2"/>
              <x v="3"/>
              <x v="4"/>
              <x v="5"/>
            </reference>
            <reference field="0" count="1" selected="0">
              <x v="4"/>
            </reference>
            <reference field="6" count="1" selected="0">
              <x v="89"/>
            </reference>
            <reference field="9" count="1" selected="0">
              <x v="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90"/>
            </reference>
          </references>
        </pivotArea>
        <pivotArea type="data" collapsedLevelsAreSubtotals="1" fieldPosition="0">
          <references count="4">
            <reference field="4294967294" count="5" selected="0">
              <x v="1"/>
              <x v="2"/>
              <x v="3"/>
              <x v="4"/>
              <x v="5"/>
            </reference>
            <reference field="0" count="1" selected="0">
              <x v="4"/>
            </reference>
            <reference field="6" count="1" selected="0">
              <x v="90"/>
            </reference>
            <reference field="9" count="1">
              <x v="0"/>
            </reference>
          </references>
        </pivotArea>
        <pivotArea type="data" collapsedLevelsAreSubtotals="1" fieldPosition="0">
          <references count="5">
            <reference field="4294967294" count="5" selected="0">
              <x v="1"/>
              <x v="2"/>
              <x v="3"/>
              <x v="4"/>
              <x v="5"/>
            </reference>
            <reference field="0" count="1" selected="0">
              <x v="4"/>
            </reference>
            <reference field="6" count="1" selected="0">
              <x v="90"/>
            </reference>
            <reference field="9" count="1" selected="0">
              <x v="0"/>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90"/>
            </reference>
            <reference field="9" count="1">
              <x v="1"/>
            </reference>
          </references>
        </pivotArea>
        <pivotArea type="data" collapsedLevelsAreSubtotals="1" fieldPosition="0">
          <references count="5">
            <reference field="4294967294" count="5" selected="0">
              <x v="1"/>
              <x v="2"/>
              <x v="3"/>
              <x v="4"/>
              <x v="5"/>
            </reference>
            <reference field="0" count="1" selected="0">
              <x v="4"/>
            </reference>
            <reference field="6" count="1" selected="0">
              <x v="90"/>
            </reference>
            <reference field="9" count="1" selected="0">
              <x v="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90"/>
            </reference>
            <reference field="9" count="1">
              <x v="2"/>
            </reference>
          </references>
        </pivotArea>
        <pivotArea type="data" collapsedLevelsAreSubtotals="1" fieldPosition="0">
          <references count="5">
            <reference field="4294967294" count="5" selected="0">
              <x v="1"/>
              <x v="2"/>
              <x v="3"/>
              <x v="4"/>
              <x v="5"/>
            </reference>
            <reference field="0" count="1" selected="0">
              <x v="4"/>
            </reference>
            <reference field="6" count="1" selected="0">
              <x v="90"/>
            </reference>
            <reference field="9" count="1" selected="0">
              <x v="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91"/>
            </reference>
          </references>
        </pivotArea>
        <pivotArea type="data" collapsedLevelsAreSubtotals="1" fieldPosition="0">
          <references count="4">
            <reference field="4294967294" count="5" selected="0">
              <x v="1"/>
              <x v="2"/>
              <x v="3"/>
              <x v="4"/>
              <x v="5"/>
            </reference>
            <reference field="0" count="1" selected="0">
              <x v="4"/>
            </reference>
            <reference field="6" count="1" selected="0">
              <x v="91"/>
            </reference>
            <reference field="9" count="1">
              <x v="0"/>
            </reference>
          </references>
        </pivotArea>
        <pivotArea type="data" collapsedLevelsAreSubtotals="1" fieldPosition="0">
          <references count="5">
            <reference field="4294967294" count="5" selected="0">
              <x v="1"/>
              <x v="2"/>
              <x v="3"/>
              <x v="4"/>
              <x v="5"/>
            </reference>
            <reference field="0" count="1" selected="0">
              <x v="4"/>
            </reference>
            <reference field="6" count="1" selected="0">
              <x v="91"/>
            </reference>
            <reference field="9" count="1" selected="0">
              <x v="0"/>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91"/>
            </reference>
            <reference field="9" count="1">
              <x v="1"/>
            </reference>
          </references>
        </pivotArea>
        <pivotArea type="data" collapsedLevelsAreSubtotals="1" fieldPosition="0">
          <references count="5">
            <reference field="4294967294" count="5" selected="0">
              <x v="1"/>
              <x v="2"/>
              <x v="3"/>
              <x v="4"/>
              <x v="5"/>
            </reference>
            <reference field="0" count="1" selected="0">
              <x v="4"/>
            </reference>
            <reference field="6" count="1" selected="0">
              <x v="91"/>
            </reference>
            <reference field="9" count="1" selected="0">
              <x v="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91"/>
            </reference>
            <reference field="9" count="1">
              <x v="2"/>
            </reference>
          </references>
        </pivotArea>
        <pivotArea type="data" collapsedLevelsAreSubtotals="1" fieldPosition="0">
          <references count="5">
            <reference field="4294967294" count="5" selected="0">
              <x v="1"/>
              <x v="2"/>
              <x v="3"/>
              <x v="4"/>
              <x v="5"/>
            </reference>
            <reference field="0" count="1" selected="0">
              <x v="4"/>
            </reference>
            <reference field="6" count="1" selected="0">
              <x v="91"/>
            </reference>
            <reference field="9" count="1" selected="0">
              <x v="2"/>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91"/>
            </reference>
            <reference field="9" count="1">
              <x v="102"/>
            </reference>
          </references>
        </pivotArea>
        <pivotArea type="data" collapsedLevelsAreSubtotals="1" fieldPosition="0">
          <references count="5">
            <reference field="4294967294" count="5" selected="0">
              <x v="1"/>
              <x v="2"/>
              <x v="3"/>
              <x v="4"/>
              <x v="5"/>
            </reference>
            <reference field="0" count="1" selected="0">
              <x v="4"/>
            </reference>
            <reference field="6" count="1" selected="0">
              <x v="91"/>
            </reference>
            <reference field="9" count="1" selected="0">
              <x v="10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94"/>
            </reference>
          </references>
        </pivotArea>
        <pivotArea type="data" collapsedLevelsAreSubtotals="1" fieldPosition="0">
          <references count="4">
            <reference field="4294967294" count="5" selected="0">
              <x v="1"/>
              <x v="2"/>
              <x v="3"/>
              <x v="4"/>
              <x v="5"/>
            </reference>
            <reference field="0" count="1" selected="0">
              <x v="4"/>
            </reference>
            <reference field="6" count="1" selected="0">
              <x v="94"/>
            </reference>
            <reference field="9" count="1">
              <x v="0"/>
            </reference>
          </references>
        </pivotArea>
        <pivotArea type="data" collapsedLevelsAreSubtotals="1" fieldPosition="0">
          <references count="5">
            <reference field="4294967294" count="5" selected="0">
              <x v="1"/>
              <x v="2"/>
              <x v="3"/>
              <x v="4"/>
              <x v="5"/>
            </reference>
            <reference field="0" count="1" selected="0">
              <x v="4"/>
            </reference>
            <reference field="6" count="1" selected="0">
              <x v="94"/>
            </reference>
            <reference field="9" count="1" selected="0">
              <x v="0"/>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4"/>
            </reference>
            <reference field="6" count="1" selected="0">
              <x v="94"/>
            </reference>
            <reference field="9" count="1">
              <x v="1"/>
            </reference>
          </references>
        </pivotArea>
        <pivotArea type="data" collapsedLevelsAreSubtotals="1" fieldPosition="0">
          <references count="5">
            <reference field="4294967294" count="5" selected="0">
              <x v="1"/>
              <x v="2"/>
              <x v="3"/>
              <x v="4"/>
              <x v="5"/>
            </reference>
            <reference field="0" count="1" selected="0">
              <x v="4"/>
            </reference>
            <reference field="6" count="1" selected="0">
              <x v="94"/>
            </reference>
            <reference field="9" count="1" selected="0">
              <x v="1"/>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95"/>
            </reference>
          </references>
        </pivotArea>
        <pivotArea type="data" collapsedLevelsAreSubtotals="1" fieldPosition="0">
          <references count="4">
            <reference field="4294967294" count="5" selected="0">
              <x v="1"/>
              <x v="2"/>
              <x v="3"/>
              <x v="4"/>
              <x v="5"/>
            </reference>
            <reference field="0" count="1" selected="0">
              <x v="4"/>
            </reference>
            <reference field="6" count="1" selected="0">
              <x v="95"/>
            </reference>
            <reference field="9" count="1">
              <x v="2"/>
            </reference>
          </references>
        </pivotArea>
        <pivotArea type="data" collapsedLevelsAreSubtotals="1" fieldPosition="0">
          <references count="5">
            <reference field="4294967294" count="5" selected="0">
              <x v="1"/>
              <x v="2"/>
              <x v="3"/>
              <x v="4"/>
              <x v="5"/>
            </reference>
            <reference field="0" count="1" selected="0">
              <x v="4"/>
            </reference>
            <reference field="6" count="1" selected="0">
              <x v="95"/>
            </reference>
            <reference field="9" count="1" selected="0">
              <x v="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104"/>
            </reference>
          </references>
        </pivotArea>
        <pivotArea type="data" collapsedLevelsAreSubtotals="1" fieldPosition="0">
          <references count="4">
            <reference field="4294967294" count="5" selected="0">
              <x v="1"/>
              <x v="2"/>
              <x v="3"/>
              <x v="4"/>
              <x v="5"/>
            </reference>
            <reference field="0" count="1" selected="0">
              <x v="4"/>
            </reference>
            <reference field="6" count="1" selected="0">
              <x v="104"/>
            </reference>
            <reference field="9" count="1">
              <x v="85"/>
            </reference>
          </references>
        </pivotArea>
        <pivotArea type="data" collapsedLevelsAreSubtotals="1" fieldPosition="0">
          <references count="5">
            <reference field="4294967294" count="5" selected="0">
              <x v="1"/>
              <x v="2"/>
              <x v="3"/>
              <x v="4"/>
              <x v="5"/>
            </reference>
            <reference field="0" count="1" selected="0">
              <x v="4"/>
            </reference>
            <reference field="6" count="1" selected="0">
              <x v="104"/>
            </reference>
            <reference field="9" count="1" selected="0">
              <x v="85"/>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110"/>
            </reference>
          </references>
        </pivotArea>
        <pivotArea type="data" collapsedLevelsAreSubtotals="1" fieldPosition="0">
          <references count="4">
            <reference field="4294967294" count="5" selected="0">
              <x v="1"/>
              <x v="2"/>
              <x v="3"/>
              <x v="4"/>
              <x v="5"/>
            </reference>
            <reference field="0" count="1" selected="0">
              <x v="4"/>
            </reference>
            <reference field="6" count="1" selected="0">
              <x v="110"/>
            </reference>
            <reference field="9" count="1">
              <x v="8"/>
            </reference>
          </references>
        </pivotArea>
        <pivotArea type="data" collapsedLevelsAreSubtotals="1" fieldPosition="0">
          <references count="5">
            <reference field="4294967294" count="5" selected="0">
              <x v="1"/>
              <x v="2"/>
              <x v="3"/>
              <x v="4"/>
              <x v="5"/>
            </reference>
            <reference field="0" count="1" selected="0">
              <x v="4"/>
            </reference>
            <reference field="6" count="1" selected="0">
              <x v="110"/>
            </reference>
            <reference field="9" count="1" selected="0">
              <x v="8"/>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112"/>
            </reference>
          </references>
        </pivotArea>
        <pivotArea type="data" collapsedLevelsAreSubtotals="1" fieldPosition="0">
          <references count="4">
            <reference field="4294967294" count="5" selected="0">
              <x v="1"/>
              <x v="2"/>
              <x v="3"/>
              <x v="4"/>
              <x v="5"/>
            </reference>
            <reference field="0" count="1" selected="0">
              <x v="4"/>
            </reference>
            <reference field="6" count="1" selected="0">
              <x v="112"/>
            </reference>
            <reference field="9" count="1">
              <x v="8"/>
            </reference>
          </references>
        </pivotArea>
        <pivotArea type="data" collapsedLevelsAreSubtotals="1" fieldPosition="0">
          <references count="5">
            <reference field="4294967294" count="5" selected="0">
              <x v="1"/>
              <x v="2"/>
              <x v="3"/>
              <x v="4"/>
              <x v="5"/>
            </reference>
            <reference field="0" count="1" selected="0">
              <x v="4"/>
            </reference>
            <reference field="6" count="1" selected="0">
              <x v="112"/>
            </reference>
            <reference field="9" count="1" selected="0">
              <x v="8"/>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148"/>
            </reference>
          </references>
        </pivotArea>
        <pivotArea type="data" collapsedLevelsAreSubtotals="1" fieldPosition="0">
          <references count="4">
            <reference field="4294967294" count="5" selected="0">
              <x v="1"/>
              <x v="2"/>
              <x v="3"/>
              <x v="4"/>
              <x v="5"/>
            </reference>
            <reference field="0" count="1" selected="0">
              <x v="4"/>
            </reference>
            <reference field="6" count="1" selected="0">
              <x v="148"/>
            </reference>
            <reference field="9" count="1">
              <x v="102"/>
            </reference>
          </references>
        </pivotArea>
        <pivotArea type="data" collapsedLevelsAreSubtotals="1" fieldPosition="0">
          <references count="5">
            <reference field="4294967294" count="5" selected="0">
              <x v="1"/>
              <x v="2"/>
              <x v="3"/>
              <x v="4"/>
              <x v="5"/>
            </reference>
            <reference field="0" count="1" selected="0">
              <x v="4"/>
            </reference>
            <reference field="6" count="1" selected="0">
              <x v="148"/>
            </reference>
            <reference field="9" count="1" selected="0">
              <x v="10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153"/>
            </reference>
          </references>
        </pivotArea>
        <pivotArea type="data" collapsedLevelsAreSubtotals="1" fieldPosition="0">
          <references count="4">
            <reference field="4294967294" count="5" selected="0">
              <x v="1"/>
              <x v="2"/>
              <x v="3"/>
              <x v="4"/>
              <x v="5"/>
            </reference>
            <reference field="0" count="1" selected="0">
              <x v="4"/>
            </reference>
            <reference field="6" count="1" selected="0">
              <x v="153"/>
            </reference>
            <reference field="9" count="1">
              <x v="20"/>
            </reference>
          </references>
        </pivotArea>
        <pivotArea type="data" collapsedLevelsAreSubtotals="1" fieldPosition="0">
          <references count="5">
            <reference field="4294967294" count="5" selected="0">
              <x v="1"/>
              <x v="2"/>
              <x v="3"/>
              <x v="4"/>
              <x v="5"/>
            </reference>
            <reference field="0" count="1" selected="0">
              <x v="4"/>
            </reference>
            <reference field="6" count="1" selected="0">
              <x v="153"/>
            </reference>
            <reference field="9" count="1" selected="0">
              <x v="20"/>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154"/>
            </reference>
          </references>
        </pivotArea>
        <pivotArea type="data" collapsedLevelsAreSubtotals="1" fieldPosition="0">
          <references count="4">
            <reference field="4294967294" count="5" selected="0">
              <x v="1"/>
              <x v="2"/>
              <x v="3"/>
              <x v="4"/>
              <x v="5"/>
            </reference>
            <reference field="0" count="1" selected="0">
              <x v="4"/>
            </reference>
            <reference field="6" count="1" selected="0">
              <x v="154"/>
            </reference>
            <reference field="9" count="1">
              <x v="2"/>
            </reference>
          </references>
        </pivotArea>
        <pivotArea type="data" collapsedLevelsAreSubtotals="1" fieldPosition="0">
          <references count="5">
            <reference field="4294967294" count="5" selected="0">
              <x v="1"/>
              <x v="2"/>
              <x v="3"/>
              <x v="4"/>
              <x v="5"/>
            </reference>
            <reference field="0" count="1" selected="0">
              <x v="4"/>
            </reference>
            <reference field="6" count="1" selected="0">
              <x v="154"/>
            </reference>
            <reference field="9" count="1" selected="0">
              <x v="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155"/>
            </reference>
          </references>
        </pivotArea>
        <pivotArea type="data" collapsedLevelsAreSubtotals="1" fieldPosition="0">
          <references count="4">
            <reference field="4294967294" count="5" selected="0">
              <x v="1"/>
              <x v="2"/>
              <x v="3"/>
              <x v="4"/>
              <x v="5"/>
            </reference>
            <reference field="0" count="1" selected="0">
              <x v="4"/>
            </reference>
            <reference field="6" count="1" selected="0">
              <x v="155"/>
            </reference>
            <reference field="9" count="1">
              <x v="20"/>
            </reference>
          </references>
        </pivotArea>
        <pivotArea type="data" collapsedLevelsAreSubtotals="1" fieldPosition="0">
          <references count="5">
            <reference field="4294967294" count="5" selected="0">
              <x v="1"/>
              <x v="2"/>
              <x v="3"/>
              <x v="4"/>
              <x v="5"/>
            </reference>
            <reference field="0" count="1" selected="0">
              <x v="4"/>
            </reference>
            <reference field="6" count="1" selected="0">
              <x v="155"/>
            </reference>
            <reference field="9" count="1" selected="0">
              <x v="20"/>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156"/>
            </reference>
          </references>
        </pivotArea>
        <pivotArea type="data" collapsedLevelsAreSubtotals="1" fieldPosition="0">
          <references count="4">
            <reference field="4294967294" count="5" selected="0">
              <x v="1"/>
              <x v="2"/>
              <x v="3"/>
              <x v="4"/>
              <x v="5"/>
            </reference>
            <reference field="0" count="1" selected="0">
              <x v="4"/>
            </reference>
            <reference field="6" count="1" selected="0">
              <x v="156"/>
            </reference>
            <reference field="9" count="1">
              <x v="20"/>
            </reference>
          </references>
        </pivotArea>
        <pivotArea type="data" collapsedLevelsAreSubtotals="1" fieldPosition="0">
          <references count="5">
            <reference field="4294967294" count="5" selected="0">
              <x v="1"/>
              <x v="2"/>
              <x v="3"/>
              <x v="4"/>
              <x v="5"/>
            </reference>
            <reference field="0" count="1" selected="0">
              <x v="4"/>
            </reference>
            <reference field="6" count="1" selected="0">
              <x v="156"/>
            </reference>
            <reference field="9" count="1" selected="0">
              <x v="20"/>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157"/>
            </reference>
          </references>
        </pivotArea>
        <pivotArea type="data" collapsedLevelsAreSubtotals="1" fieldPosition="0">
          <references count="4">
            <reference field="4294967294" count="5" selected="0">
              <x v="1"/>
              <x v="2"/>
              <x v="3"/>
              <x v="4"/>
              <x v="5"/>
            </reference>
            <reference field="0" count="1" selected="0">
              <x v="4"/>
            </reference>
            <reference field="6" count="1" selected="0">
              <x v="157"/>
            </reference>
            <reference field="9" count="1">
              <x v="8"/>
            </reference>
          </references>
        </pivotArea>
        <pivotArea type="data" collapsedLevelsAreSubtotals="1" fieldPosition="0">
          <references count="5">
            <reference field="4294967294" count="5" selected="0">
              <x v="1"/>
              <x v="2"/>
              <x v="3"/>
              <x v="4"/>
              <x v="5"/>
            </reference>
            <reference field="0" count="1" selected="0">
              <x v="4"/>
            </reference>
            <reference field="6" count="1" selected="0">
              <x v="157"/>
            </reference>
            <reference field="9" count="1" selected="0">
              <x v="8"/>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158"/>
            </reference>
          </references>
        </pivotArea>
        <pivotArea type="data" collapsedLevelsAreSubtotals="1" fieldPosition="0">
          <references count="4">
            <reference field="4294967294" count="5" selected="0">
              <x v="1"/>
              <x v="2"/>
              <x v="3"/>
              <x v="4"/>
              <x v="5"/>
            </reference>
            <reference field="0" count="1" selected="0">
              <x v="4"/>
            </reference>
            <reference field="6" count="1" selected="0">
              <x v="158"/>
            </reference>
            <reference field="9" count="1">
              <x v="20"/>
            </reference>
          </references>
        </pivotArea>
        <pivotArea type="data" collapsedLevelsAreSubtotals="1" fieldPosition="0">
          <references count="5">
            <reference field="4294967294" count="5" selected="0">
              <x v="1"/>
              <x v="2"/>
              <x v="3"/>
              <x v="4"/>
              <x v="5"/>
            </reference>
            <reference field="0" count="1" selected="0">
              <x v="4"/>
            </reference>
            <reference field="6" count="1" selected="0">
              <x v="158"/>
            </reference>
            <reference field="9" count="1" selected="0">
              <x v="20"/>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4"/>
            </reference>
            <reference field="6" count="1">
              <x v="163"/>
            </reference>
          </references>
        </pivotArea>
        <pivotArea type="data" collapsedLevelsAreSubtotals="1" fieldPosition="0">
          <references count="4">
            <reference field="4294967294" count="5" selected="0">
              <x v="1"/>
              <x v="2"/>
              <x v="3"/>
              <x v="4"/>
              <x v="5"/>
            </reference>
            <reference field="0" count="1" selected="0">
              <x v="4"/>
            </reference>
            <reference field="6" count="1" selected="0">
              <x v="163"/>
            </reference>
            <reference field="9" count="1">
              <x v="2"/>
            </reference>
          </references>
        </pivotArea>
        <pivotArea type="data" collapsedLevelsAreSubtotals="1" fieldPosition="0">
          <references count="5">
            <reference field="4294967294" count="5" selected="0">
              <x v="1"/>
              <x v="2"/>
              <x v="3"/>
              <x v="4"/>
              <x v="5"/>
            </reference>
            <reference field="0" count="1" selected="0">
              <x v="4"/>
            </reference>
            <reference field="6" count="1" selected="0">
              <x v="163"/>
            </reference>
            <reference field="9" count="1" selected="0">
              <x v="2"/>
            </reference>
            <reference field="12" count="6">
              <x v="0"/>
              <x v="1"/>
              <x v="2"/>
              <x v="3"/>
              <x v="4"/>
              <x v="6"/>
            </reference>
          </references>
        </pivotArea>
        <pivotArea type="data" collapsedLevelsAreSubtotals="1" fieldPosition="0">
          <references count="2">
            <reference field="4294967294" count="5" selected="0">
              <x v="1"/>
              <x v="2"/>
              <x v="3"/>
              <x v="4"/>
              <x v="5"/>
            </reference>
            <reference field="0" count="1">
              <x v="5"/>
            </reference>
          </references>
        </pivotArea>
        <pivotArea type="data" collapsedLevelsAreSubtotals="1" fieldPosition="0">
          <references count="3">
            <reference field="4294967294" count="5" selected="0">
              <x v="1"/>
              <x v="2"/>
              <x v="3"/>
              <x v="4"/>
              <x v="5"/>
            </reference>
            <reference field="0" count="1" selected="0">
              <x v="5"/>
            </reference>
            <reference field="6" count="1">
              <x v="17"/>
            </reference>
          </references>
        </pivotArea>
        <pivotArea type="data" collapsedLevelsAreSubtotals="1" fieldPosition="0">
          <references count="4">
            <reference field="4294967294" count="5" selected="0">
              <x v="1"/>
              <x v="2"/>
              <x v="3"/>
              <x v="4"/>
              <x v="5"/>
            </reference>
            <reference field="0" count="1" selected="0">
              <x v="5"/>
            </reference>
            <reference field="6" count="1" selected="0">
              <x v="17"/>
            </reference>
            <reference field="9" count="1">
              <x v="163"/>
            </reference>
          </references>
        </pivotArea>
        <pivotArea type="data" collapsedLevelsAreSubtotals="1" fieldPosition="0">
          <references count="5">
            <reference field="4294967294" count="5" selected="0">
              <x v="1"/>
              <x v="2"/>
              <x v="3"/>
              <x v="4"/>
              <x v="5"/>
            </reference>
            <reference field="0" count="1" selected="0">
              <x v="5"/>
            </reference>
            <reference field="6" count="1" selected="0">
              <x v="17"/>
            </reference>
            <reference field="9" count="1" selected="0">
              <x v="16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5"/>
            </reference>
            <reference field="6" count="1">
              <x v="18"/>
            </reference>
          </references>
        </pivotArea>
        <pivotArea type="data" collapsedLevelsAreSubtotals="1" fieldPosition="0">
          <references count="4">
            <reference field="4294967294" count="5" selected="0">
              <x v="1"/>
              <x v="2"/>
              <x v="3"/>
              <x v="4"/>
              <x v="5"/>
            </reference>
            <reference field="0" count="1" selected="0">
              <x v="5"/>
            </reference>
            <reference field="6" count="1" selected="0">
              <x v="18"/>
            </reference>
            <reference field="9" count="1">
              <x v="9"/>
            </reference>
          </references>
        </pivotArea>
        <pivotArea type="data" collapsedLevelsAreSubtotals="1" fieldPosition="0">
          <references count="5">
            <reference field="4294967294" count="5" selected="0">
              <x v="1"/>
              <x v="2"/>
              <x v="3"/>
              <x v="4"/>
              <x v="5"/>
            </reference>
            <reference field="0" count="1" selected="0">
              <x v="5"/>
            </reference>
            <reference field="6" count="1" selected="0">
              <x v="18"/>
            </reference>
            <reference field="9" count="1" selected="0">
              <x v="9"/>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5"/>
            </reference>
            <reference field="6" count="1" selected="0">
              <x v="18"/>
            </reference>
            <reference field="9" count="1">
              <x v="85"/>
            </reference>
          </references>
        </pivotArea>
        <pivotArea type="data" collapsedLevelsAreSubtotals="1" fieldPosition="0">
          <references count="5">
            <reference field="4294967294" count="5" selected="0">
              <x v="1"/>
              <x v="2"/>
              <x v="3"/>
              <x v="4"/>
              <x v="5"/>
            </reference>
            <reference field="0" count="1" selected="0">
              <x v="5"/>
            </reference>
            <reference field="6" count="1" selected="0">
              <x v="18"/>
            </reference>
            <reference field="9" count="1" selected="0">
              <x v="85"/>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5"/>
            </reference>
            <reference field="6" count="1" selected="0">
              <x v="18"/>
            </reference>
            <reference field="9" count="1">
              <x v="125"/>
            </reference>
          </references>
        </pivotArea>
        <pivotArea type="data" collapsedLevelsAreSubtotals="1" fieldPosition="0">
          <references count="5">
            <reference field="4294967294" count="5" selected="0">
              <x v="1"/>
              <x v="2"/>
              <x v="3"/>
              <x v="4"/>
              <x v="5"/>
            </reference>
            <reference field="0" count="1" selected="0">
              <x v="5"/>
            </reference>
            <reference field="6" count="1" selected="0">
              <x v="18"/>
            </reference>
            <reference field="9" count="1" selected="0">
              <x v="125"/>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5"/>
            </reference>
            <reference field="6" count="1" selected="0">
              <x v="18"/>
            </reference>
            <reference field="9" count="1">
              <x v="131"/>
            </reference>
          </references>
        </pivotArea>
        <pivotArea type="data" collapsedLevelsAreSubtotals="1" fieldPosition="0">
          <references count="5">
            <reference field="4294967294" count="5" selected="0">
              <x v="1"/>
              <x v="2"/>
              <x v="3"/>
              <x v="4"/>
              <x v="5"/>
            </reference>
            <reference field="0" count="1" selected="0">
              <x v="5"/>
            </reference>
            <reference field="6" count="1" selected="0">
              <x v="18"/>
            </reference>
            <reference field="9" count="1" selected="0">
              <x v="13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5"/>
            </reference>
            <reference field="6" count="1" selected="0">
              <x v="18"/>
            </reference>
            <reference field="9" count="1">
              <x v="163"/>
            </reference>
          </references>
        </pivotArea>
        <pivotArea type="data" collapsedLevelsAreSubtotals="1" fieldPosition="0">
          <references count="5">
            <reference field="4294967294" count="5" selected="0">
              <x v="1"/>
              <x v="2"/>
              <x v="3"/>
              <x v="4"/>
              <x v="5"/>
            </reference>
            <reference field="0" count="1" selected="0">
              <x v="5"/>
            </reference>
            <reference field="6" count="1" selected="0">
              <x v="18"/>
            </reference>
            <reference field="9" count="1" selected="0">
              <x v="16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5"/>
            </reference>
            <reference field="6" count="1">
              <x v="28"/>
            </reference>
          </references>
        </pivotArea>
        <pivotArea type="data" collapsedLevelsAreSubtotals="1" fieldPosition="0">
          <references count="4">
            <reference field="4294967294" count="5" selected="0">
              <x v="1"/>
              <x v="2"/>
              <x v="3"/>
              <x v="4"/>
              <x v="5"/>
            </reference>
            <reference field="0" count="1" selected="0">
              <x v="5"/>
            </reference>
            <reference field="6" count="1" selected="0">
              <x v="28"/>
            </reference>
            <reference field="9" count="1">
              <x v="32"/>
            </reference>
          </references>
        </pivotArea>
        <pivotArea type="data" collapsedLevelsAreSubtotals="1" fieldPosition="0">
          <references count="5">
            <reference field="4294967294" count="5" selected="0">
              <x v="1"/>
              <x v="2"/>
              <x v="3"/>
              <x v="4"/>
              <x v="5"/>
            </reference>
            <reference field="0" count="1" selected="0">
              <x v="5"/>
            </reference>
            <reference field="6" count="1" selected="0">
              <x v="28"/>
            </reference>
            <reference field="9" count="1" selected="0">
              <x v="32"/>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5"/>
            </reference>
            <reference field="6" count="1" selected="0">
              <x v="28"/>
            </reference>
            <reference field="9" count="1">
              <x v="108"/>
            </reference>
          </references>
        </pivotArea>
        <pivotArea type="data" collapsedLevelsAreSubtotals="1" fieldPosition="0">
          <references count="5">
            <reference field="4294967294" count="5" selected="0">
              <x v="1"/>
              <x v="2"/>
              <x v="3"/>
              <x v="4"/>
              <x v="5"/>
            </reference>
            <reference field="0" count="1" selected="0">
              <x v="5"/>
            </reference>
            <reference field="6" count="1" selected="0">
              <x v="28"/>
            </reference>
            <reference field="9" count="1" selected="0">
              <x v="108"/>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5"/>
            </reference>
            <reference field="6" count="1" selected="0">
              <x v="28"/>
            </reference>
            <reference field="9" count="1">
              <x v="126"/>
            </reference>
          </references>
        </pivotArea>
        <pivotArea type="data" collapsedLevelsAreSubtotals="1" fieldPosition="0">
          <references count="5">
            <reference field="4294967294" count="5" selected="0">
              <x v="1"/>
              <x v="2"/>
              <x v="3"/>
              <x v="4"/>
              <x v="5"/>
            </reference>
            <reference field="0" count="1" selected="0">
              <x v="5"/>
            </reference>
            <reference field="6" count="1" selected="0">
              <x v="28"/>
            </reference>
            <reference field="9" count="1" selected="0">
              <x v="126"/>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5"/>
            </reference>
            <reference field="6" count="1">
              <x v="32"/>
            </reference>
          </references>
        </pivotArea>
        <pivotArea type="data" collapsedLevelsAreSubtotals="1" fieldPosition="0">
          <references count="4">
            <reference field="4294967294" count="5" selected="0">
              <x v="1"/>
              <x v="2"/>
              <x v="3"/>
              <x v="4"/>
              <x v="5"/>
            </reference>
            <reference field="0" count="1" selected="0">
              <x v="5"/>
            </reference>
            <reference field="6" count="1" selected="0">
              <x v="32"/>
            </reference>
            <reference field="9" count="1">
              <x v="161"/>
            </reference>
          </references>
        </pivotArea>
        <pivotArea type="data" collapsedLevelsAreSubtotals="1" fieldPosition="0">
          <references count="5">
            <reference field="4294967294" count="5" selected="0">
              <x v="1"/>
              <x v="2"/>
              <x v="3"/>
              <x v="4"/>
              <x v="5"/>
            </reference>
            <reference field="0" count="1" selected="0">
              <x v="5"/>
            </reference>
            <reference field="6" count="1" selected="0">
              <x v="32"/>
            </reference>
            <reference field="9" count="1" selected="0">
              <x v="161"/>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5"/>
            </reference>
            <reference field="6" count="1">
              <x v="45"/>
            </reference>
          </references>
        </pivotArea>
        <pivotArea type="data" collapsedLevelsAreSubtotals="1" fieldPosition="0">
          <references count="4">
            <reference field="4294967294" count="5" selected="0">
              <x v="1"/>
              <x v="2"/>
              <x v="3"/>
              <x v="4"/>
              <x v="5"/>
            </reference>
            <reference field="0" count="1" selected="0">
              <x v="5"/>
            </reference>
            <reference field="6" count="1" selected="0">
              <x v="45"/>
            </reference>
            <reference field="9" count="1">
              <x v="142"/>
            </reference>
          </references>
        </pivotArea>
        <pivotArea type="data" collapsedLevelsAreSubtotals="1" fieldPosition="0">
          <references count="5">
            <reference field="4294967294" count="5" selected="0">
              <x v="1"/>
              <x v="2"/>
              <x v="3"/>
              <x v="4"/>
              <x v="5"/>
            </reference>
            <reference field="0" count="1" selected="0">
              <x v="5"/>
            </reference>
            <reference field="6" count="1" selected="0">
              <x v="45"/>
            </reference>
            <reference field="9" count="1" selected="0">
              <x v="14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5"/>
            </reference>
            <reference field="6" count="1">
              <x v="151"/>
            </reference>
          </references>
        </pivotArea>
        <pivotArea type="data" collapsedLevelsAreSubtotals="1" fieldPosition="0">
          <references count="4">
            <reference field="4294967294" count="5" selected="0">
              <x v="1"/>
              <x v="2"/>
              <x v="3"/>
              <x v="4"/>
              <x v="5"/>
            </reference>
            <reference field="0" count="1" selected="0">
              <x v="5"/>
            </reference>
            <reference field="6" count="1" selected="0">
              <x v="151"/>
            </reference>
            <reference field="9" count="1">
              <x v="125"/>
            </reference>
          </references>
        </pivotArea>
        <pivotArea type="data" collapsedLevelsAreSubtotals="1" fieldPosition="0">
          <references count="5">
            <reference field="4294967294" count="5" selected="0">
              <x v="1"/>
              <x v="2"/>
              <x v="3"/>
              <x v="4"/>
              <x v="5"/>
            </reference>
            <reference field="0" count="1" selected="0">
              <x v="5"/>
            </reference>
            <reference field="6" count="1" selected="0">
              <x v="151"/>
            </reference>
            <reference field="9" count="1" selected="0">
              <x v="125"/>
            </reference>
            <reference field="12" count="6">
              <x v="0"/>
              <x v="1"/>
              <x v="2"/>
              <x v="3"/>
              <x v="4"/>
              <x v="6"/>
            </reference>
          </references>
        </pivotArea>
        <pivotArea type="data" collapsedLevelsAreSubtotals="1" fieldPosition="0">
          <references count="2">
            <reference field="4294967294" count="5" selected="0">
              <x v="1"/>
              <x v="2"/>
              <x v="3"/>
              <x v="4"/>
              <x v="5"/>
            </reference>
            <reference field="0" count="1">
              <x v="6"/>
            </reference>
          </references>
        </pivotArea>
        <pivotArea type="data" collapsedLevelsAreSubtotals="1" fieldPosition="0">
          <references count="3">
            <reference field="4294967294" count="5" selected="0">
              <x v="1"/>
              <x v="2"/>
              <x v="3"/>
              <x v="4"/>
              <x v="5"/>
            </reference>
            <reference field="0" count="1" selected="0">
              <x v="6"/>
            </reference>
            <reference field="6" count="1">
              <x v="19"/>
            </reference>
          </references>
        </pivotArea>
        <pivotArea type="data" collapsedLevelsAreSubtotals="1" fieldPosition="0">
          <references count="4">
            <reference field="4294967294" count="5" selected="0">
              <x v="1"/>
              <x v="2"/>
              <x v="3"/>
              <x v="4"/>
              <x v="5"/>
            </reference>
            <reference field="0" count="1" selected="0">
              <x v="6"/>
            </reference>
            <reference field="6" count="1" selected="0">
              <x v="19"/>
            </reference>
            <reference field="9" count="1">
              <x v="128"/>
            </reference>
          </references>
        </pivotArea>
        <pivotArea type="data" collapsedLevelsAreSubtotals="1" fieldPosition="0">
          <references count="5">
            <reference field="4294967294" count="5" selected="0">
              <x v="1"/>
              <x v="2"/>
              <x v="3"/>
              <x v="4"/>
              <x v="5"/>
            </reference>
            <reference field="0" count="1" selected="0">
              <x v="6"/>
            </reference>
            <reference field="6" count="1" selected="0">
              <x v="19"/>
            </reference>
            <reference field="9" count="1" selected="0">
              <x v="128"/>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6"/>
            </reference>
            <reference field="6" count="1">
              <x v="34"/>
            </reference>
          </references>
        </pivotArea>
        <pivotArea type="data" collapsedLevelsAreSubtotals="1" fieldPosition="0">
          <references count="4">
            <reference field="4294967294" count="5" selected="0">
              <x v="1"/>
              <x v="2"/>
              <x v="3"/>
              <x v="4"/>
              <x v="5"/>
            </reference>
            <reference field="0" count="1" selected="0">
              <x v="6"/>
            </reference>
            <reference field="6" count="1" selected="0">
              <x v="34"/>
            </reference>
            <reference field="9" count="1">
              <x v="133"/>
            </reference>
          </references>
        </pivotArea>
        <pivotArea type="data" collapsedLevelsAreSubtotals="1" fieldPosition="0">
          <references count="5">
            <reference field="4294967294" count="5" selected="0">
              <x v="1"/>
              <x v="2"/>
              <x v="3"/>
              <x v="4"/>
              <x v="5"/>
            </reference>
            <reference field="0" count="1" selected="0">
              <x v="6"/>
            </reference>
            <reference field="6" count="1" selected="0">
              <x v="34"/>
            </reference>
            <reference field="9" count="1" selected="0">
              <x v="133"/>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6"/>
            </reference>
            <reference field="6" count="1" selected="0">
              <x v="34"/>
            </reference>
            <reference field="9" count="1">
              <x v="141"/>
            </reference>
          </references>
        </pivotArea>
        <pivotArea type="data" collapsedLevelsAreSubtotals="1" fieldPosition="0">
          <references count="5">
            <reference field="4294967294" count="5" selected="0">
              <x v="1"/>
              <x v="2"/>
              <x v="3"/>
              <x v="4"/>
              <x v="5"/>
            </reference>
            <reference field="0" count="1" selected="0">
              <x v="6"/>
            </reference>
            <reference field="6" count="1" selected="0">
              <x v="34"/>
            </reference>
            <reference field="9" count="1" selected="0">
              <x v="14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6"/>
            </reference>
            <reference field="6" count="1" selected="0">
              <x v="34"/>
            </reference>
            <reference field="9" count="1">
              <x v="163"/>
            </reference>
          </references>
        </pivotArea>
        <pivotArea type="data" collapsedLevelsAreSubtotals="1" fieldPosition="0">
          <references count="5">
            <reference field="4294967294" count="5" selected="0">
              <x v="1"/>
              <x v="2"/>
              <x v="3"/>
              <x v="4"/>
              <x v="5"/>
            </reference>
            <reference field="0" count="1" selected="0">
              <x v="6"/>
            </reference>
            <reference field="6" count="1" selected="0">
              <x v="34"/>
            </reference>
            <reference field="9" count="1" selected="0">
              <x v="16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6"/>
            </reference>
            <reference field="6" count="1">
              <x v="35"/>
            </reference>
          </references>
        </pivotArea>
        <pivotArea type="data" collapsedLevelsAreSubtotals="1" fieldPosition="0">
          <references count="4">
            <reference field="4294967294" count="5" selected="0">
              <x v="1"/>
              <x v="2"/>
              <x v="3"/>
              <x v="4"/>
              <x v="5"/>
            </reference>
            <reference field="0" count="1" selected="0">
              <x v="6"/>
            </reference>
            <reference field="6" count="1" selected="0">
              <x v="35"/>
            </reference>
            <reference field="9" count="1">
              <x v="134"/>
            </reference>
          </references>
        </pivotArea>
        <pivotArea type="data" collapsedLevelsAreSubtotals="1" fieldPosition="0">
          <references count="5">
            <reference field="4294967294" count="5" selected="0">
              <x v="1"/>
              <x v="2"/>
              <x v="3"/>
              <x v="4"/>
              <x v="5"/>
            </reference>
            <reference field="0" count="1" selected="0">
              <x v="6"/>
            </reference>
            <reference field="6" count="1" selected="0">
              <x v="35"/>
            </reference>
            <reference field="9" count="1" selected="0">
              <x v="134"/>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6"/>
            </reference>
            <reference field="6" count="1" selected="0">
              <x v="35"/>
            </reference>
            <reference field="9" count="1">
              <x v="139"/>
            </reference>
          </references>
        </pivotArea>
        <pivotArea type="data" collapsedLevelsAreSubtotals="1" fieldPosition="0">
          <references count="5">
            <reference field="4294967294" count="5" selected="0">
              <x v="1"/>
              <x v="2"/>
              <x v="3"/>
              <x v="4"/>
              <x v="5"/>
            </reference>
            <reference field="0" count="1" selected="0">
              <x v="6"/>
            </reference>
            <reference field="6" count="1" selected="0">
              <x v="35"/>
            </reference>
            <reference field="9" count="1" selected="0">
              <x v="139"/>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6"/>
            </reference>
            <reference field="6" count="1">
              <x v="36"/>
            </reference>
          </references>
        </pivotArea>
        <pivotArea type="data" collapsedLevelsAreSubtotals="1" fieldPosition="0">
          <references count="4">
            <reference field="4294967294" count="5" selected="0">
              <x v="1"/>
              <x v="2"/>
              <x v="3"/>
              <x v="4"/>
              <x v="5"/>
            </reference>
            <reference field="0" count="1" selected="0">
              <x v="6"/>
            </reference>
            <reference field="6" count="1" selected="0">
              <x v="36"/>
            </reference>
            <reference field="9" count="1">
              <x v="144"/>
            </reference>
          </references>
        </pivotArea>
        <pivotArea type="data" collapsedLevelsAreSubtotals="1" fieldPosition="0">
          <references count="5">
            <reference field="4294967294" count="5" selected="0">
              <x v="1"/>
              <x v="2"/>
              <x v="3"/>
              <x v="4"/>
              <x v="5"/>
            </reference>
            <reference field="0" count="1" selected="0">
              <x v="6"/>
            </reference>
            <reference field="6" count="1" selected="0">
              <x v="36"/>
            </reference>
            <reference field="9" count="1" selected="0">
              <x v="144"/>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6"/>
            </reference>
            <reference field="6" count="1">
              <x v="41"/>
            </reference>
          </references>
        </pivotArea>
        <pivotArea type="data" collapsedLevelsAreSubtotals="1" fieldPosition="0">
          <references count="4">
            <reference field="4294967294" count="5" selected="0">
              <x v="1"/>
              <x v="2"/>
              <x v="3"/>
              <x v="4"/>
              <x v="5"/>
            </reference>
            <reference field="0" count="1" selected="0">
              <x v="6"/>
            </reference>
            <reference field="6" count="1" selected="0">
              <x v="41"/>
            </reference>
            <reference field="9" count="1">
              <x v="128"/>
            </reference>
          </references>
        </pivotArea>
        <pivotArea type="data" collapsedLevelsAreSubtotals="1" fieldPosition="0">
          <references count="5">
            <reference field="4294967294" count="5" selected="0">
              <x v="1"/>
              <x v="2"/>
              <x v="3"/>
              <x v="4"/>
              <x v="5"/>
            </reference>
            <reference field="0" count="1" selected="0">
              <x v="6"/>
            </reference>
            <reference field="6" count="1" selected="0">
              <x v="41"/>
            </reference>
            <reference field="9" count="1" selected="0">
              <x v="128"/>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6"/>
            </reference>
            <reference field="6" count="1" selected="0">
              <x v="41"/>
            </reference>
            <reference field="9" count="1">
              <x v="139"/>
            </reference>
          </references>
        </pivotArea>
        <pivotArea type="data" collapsedLevelsAreSubtotals="1" fieldPosition="0">
          <references count="5">
            <reference field="4294967294" count="5" selected="0">
              <x v="1"/>
              <x v="2"/>
              <x v="3"/>
              <x v="4"/>
              <x v="5"/>
            </reference>
            <reference field="0" count="1" selected="0">
              <x v="6"/>
            </reference>
            <reference field="6" count="1" selected="0">
              <x v="41"/>
            </reference>
            <reference field="9" count="1" selected="0">
              <x v="139"/>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6"/>
            </reference>
            <reference field="6" count="1" selected="0">
              <x v="41"/>
            </reference>
            <reference field="9" count="1">
              <x v="140"/>
            </reference>
          </references>
        </pivotArea>
        <pivotArea type="data" collapsedLevelsAreSubtotals="1" fieldPosition="0">
          <references count="5">
            <reference field="4294967294" count="5" selected="0">
              <x v="1"/>
              <x v="2"/>
              <x v="3"/>
              <x v="4"/>
              <x v="5"/>
            </reference>
            <reference field="0" count="1" selected="0">
              <x v="6"/>
            </reference>
            <reference field="6" count="1" selected="0">
              <x v="41"/>
            </reference>
            <reference field="9" count="1" selected="0">
              <x v="140"/>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6"/>
            </reference>
            <reference field="6" count="1" selected="0">
              <x v="41"/>
            </reference>
            <reference field="9" count="1">
              <x v="163"/>
            </reference>
          </references>
        </pivotArea>
        <pivotArea type="data" collapsedLevelsAreSubtotals="1" fieldPosition="0">
          <references count="5">
            <reference field="4294967294" count="5" selected="0">
              <x v="1"/>
              <x v="2"/>
              <x v="3"/>
              <x v="4"/>
              <x v="5"/>
            </reference>
            <reference field="0" count="1" selected="0">
              <x v="6"/>
            </reference>
            <reference field="6" count="1" selected="0">
              <x v="41"/>
            </reference>
            <reference field="9" count="1" selected="0">
              <x v="16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6"/>
            </reference>
            <reference field="6" count="1">
              <x v="42"/>
            </reference>
          </references>
        </pivotArea>
        <pivotArea type="data" collapsedLevelsAreSubtotals="1" fieldPosition="0">
          <references count="4">
            <reference field="4294967294" count="5" selected="0">
              <x v="1"/>
              <x v="2"/>
              <x v="3"/>
              <x v="4"/>
              <x v="5"/>
            </reference>
            <reference field="0" count="1" selected="0">
              <x v="6"/>
            </reference>
            <reference field="6" count="1" selected="0">
              <x v="42"/>
            </reference>
            <reference field="9" count="1">
              <x v="23"/>
            </reference>
          </references>
        </pivotArea>
        <pivotArea type="data" collapsedLevelsAreSubtotals="1" fieldPosition="0">
          <references count="5">
            <reference field="4294967294" count="5" selected="0">
              <x v="1"/>
              <x v="2"/>
              <x v="3"/>
              <x v="4"/>
              <x v="5"/>
            </reference>
            <reference field="0" count="1" selected="0">
              <x v="6"/>
            </reference>
            <reference field="6" count="1" selected="0">
              <x v="42"/>
            </reference>
            <reference field="9" count="1" selected="0">
              <x v="23"/>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6"/>
            </reference>
            <reference field="6" count="1" selected="0">
              <x v="42"/>
            </reference>
            <reference field="9" count="1">
              <x v="126"/>
            </reference>
          </references>
        </pivotArea>
        <pivotArea type="data" collapsedLevelsAreSubtotals="1" fieldPosition="0">
          <references count="5">
            <reference field="4294967294" count="5" selected="0">
              <x v="1"/>
              <x v="2"/>
              <x v="3"/>
              <x v="4"/>
              <x v="5"/>
            </reference>
            <reference field="0" count="1" selected="0">
              <x v="6"/>
            </reference>
            <reference field="6" count="1" selected="0">
              <x v="42"/>
            </reference>
            <reference field="9" count="1" selected="0">
              <x v="126"/>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6"/>
            </reference>
            <reference field="6" count="1" selected="0">
              <x v="42"/>
            </reference>
            <reference field="9" count="1">
              <x v="137"/>
            </reference>
          </references>
        </pivotArea>
        <pivotArea type="data" collapsedLevelsAreSubtotals="1" fieldPosition="0">
          <references count="5">
            <reference field="4294967294" count="5" selected="0">
              <x v="1"/>
              <x v="2"/>
              <x v="3"/>
              <x v="4"/>
              <x v="5"/>
            </reference>
            <reference field="0" count="1" selected="0">
              <x v="6"/>
            </reference>
            <reference field="6" count="1" selected="0">
              <x v="42"/>
            </reference>
            <reference field="9" count="1" selected="0">
              <x v="137"/>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6"/>
            </reference>
            <reference field="6" count="1" selected="0">
              <x v="42"/>
            </reference>
            <reference field="9" count="1">
              <x v="146"/>
            </reference>
          </references>
        </pivotArea>
        <pivotArea type="data" collapsedLevelsAreSubtotals="1" fieldPosition="0">
          <references count="5">
            <reference field="4294967294" count="5" selected="0">
              <x v="1"/>
              <x v="2"/>
              <x v="3"/>
              <x v="4"/>
              <x v="5"/>
            </reference>
            <reference field="0" count="1" selected="0">
              <x v="6"/>
            </reference>
            <reference field="6" count="1" selected="0">
              <x v="42"/>
            </reference>
            <reference field="9" count="1" selected="0">
              <x v="146"/>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6"/>
            </reference>
            <reference field="6" count="1">
              <x v="55"/>
            </reference>
          </references>
        </pivotArea>
        <pivotArea type="data" collapsedLevelsAreSubtotals="1" fieldPosition="0">
          <references count="4">
            <reference field="4294967294" count="5" selected="0">
              <x v="1"/>
              <x v="2"/>
              <x v="3"/>
              <x v="4"/>
              <x v="5"/>
            </reference>
            <reference field="0" count="1" selected="0">
              <x v="6"/>
            </reference>
            <reference field="6" count="1" selected="0">
              <x v="55"/>
            </reference>
            <reference field="9" count="1">
              <x v="163"/>
            </reference>
          </references>
        </pivotArea>
        <pivotArea type="data" collapsedLevelsAreSubtotals="1" fieldPosition="0">
          <references count="5">
            <reference field="4294967294" count="5" selected="0">
              <x v="1"/>
              <x v="2"/>
              <x v="3"/>
              <x v="4"/>
              <x v="5"/>
            </reference>
            <reference field="0" count="1" selected="0">
              <x v="6"/>
            </reference>
            <reference field="6" count="1" selected="0">
              <x v="55"/>
            </reference>
            <reference field="9" count="1" selected="0">
              <x v="163"/>
            </reference>
            <reference field="12" count="6">
              <x v="0"/>
              <x v="1"/>
              <x v="2"/>
              <x v="3"/>
              <x v="4"/>
              <x v="6"/>
            </reference>
          </references>
        </pivotArea>
        <pivotArea type="data" collapsedLevelsAreSubtotals="1" fieldPosition="0">
          <references count="2">
            <reference field="4294967294" count="5" selected="0">
              <x v="1"/>
              <x v="2"/>
              <x v="3"/>
              <x v="4"/>
              <x v="5"/>
            </reference>
            <reference field="0" count="1">
              <x v="7"/>
            </reference>
          </references>
        </pivotArea>
        <pivotArea type="data" collapsedLevelsAreSubtotals="1" fieldPosition="0">
          <references count="3">
            <reference field="4294967294" count="5" selected="0">
              <x v="1"/>
              <x v="2"/>
              <x v="3"/>
              <x v="4"/>
              <x v="5"/>
            </reference>
            <reference field="0" count="1" selected="0">
              <x v="7"/>
            </reference>
            <reference field="6" count="1">
              <x v="54"/>
            </reference>
          </references>
        </pivotArea>
        <pivotArea type="data" collapsedLevelsAreSubtotals="1" fieldPosition="0">
          <references count="4">
            <reference field="4294967294" count="5" selected="0">
              <x v="1"/>
              <x v="2"/>
              <x v="3"/>
              <x v="4"/>
              <x v="5"/>
            </reference>
            <reference field="0" count="1" selected="0">
              <x v="7"/>
            </reference>
            <reference field="6" count="1" selected="0">
              <x v="54"/>
            </reference>
            <reference field="9" count="1">
              <x v="163"/>
            </reference>
          </references>
        </pivotArea>
        <pivotArea type="data" collapsedLevelsAreSubtotals="1" fieldPosition="0">
          <references count="5">
            <reference field="4294967294" count="5" selected="0">
              <x v="1"/>
              <x v="2"/>
              <x v="3"/>
              <x v="4"/>
              <x v="5"/>
            </reference>
            <reference field="0" count="1" selected="0">
              <x v="7"/>
            </reference>
            <reference field="6" count="1" selected="0">
              <x v="54"/>
            </reference>
            <reference field="9" count="1" selected="0">
              <x v="16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7"/>
            </reference>
            <reference field="6" count="1">
              <x v="63"/>
            </reference>
          </references>
        </pivotArea>
        <pivotArea type="data" collapsedLevelsAreSubtotals="1" fieldPosition="0">
          <references count="4">
            <reference field="4294967294" count="5" selected="0">
              <x v="1"/>
              <x v="2"/>
              <x v="3"/>
              <x v="4"/>
              <x v="5"/>
            </reference>
            <reference field="0" count="1" selected="0">
              <x v="7"/>
            </reference>
            <reference field="6" count="1" selected="0">
              <x v="63"/>
            </reference>
            <reference field="9" count="1">
              <x v="62"/>
            </reference>
          </references>
        </pivotArea>
        <pivotArea type="data" collapsedLevelsAreSubtotals="1" fieldPosition="0">
          <references count="5">
            <reference field="4294967294" count="5" selected="0">
              <x v="1"/>
              <x v="2"/>
              <x v="3"/>
              <x v="4"/>
              <x v="5"/>
            </reference>
            <reference field="0" count="1" selected="0">
              <x v="7"/>
            </reference>
            <reference field="6" count="1" selected="0">
              <x v="63"/>
            </reference>
            <reference field="9" count="1" selected="0">
              <x v="62"/>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63"/>
            </reference>
            <reference field="9" count="1">
              <x v="83"/>
            </reference>
          </references>
        </pivotArea>
        <pivotArea type="data" collapsedLevelsAreSubtotals="1" fieldPosition="0">
          <references count="5">
            <reference field="4294967294" count="5" selected="0">
              <x v="1"/>
              <x v="2"/>
              <x v="3"/>
              <x v="4"/>
              <x v="5"/>
            </reference>
            <reference field="0" count="1" selected="0">
              <x v="7"/>
            </reference>
            <reference field="6" count="1" selected="0">
              <x v="63"/>
            </reference>
            <reference field="9" count="1" selected="0">
              <x v="8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7"/>
            </reference>
            <reference field="6" count="1">
              <x v="66"/>
            </reference>
          </references>
        </pivotArea>
        <pivotArea type="data" collapsedLevelsAreSubtotals="1" fieldPosition="0">
          <references count="4">
            <reference field="4294967294" count="5" selected="0">
              <x v="1"/>
              <x v="2"/>
              <x v="3"/>
              <x v="4"/>
              <x v="5"/>
            </reference>
            <reference field="0" count="1" selected="0">
              <x v="7"/>
            </reference>
            <reference field="6" count="1" selected="0">
              <x v="66"/>
            </reference>
            <reference field="9" count="1">
              <x v="63"/>
            </reference>
          </references>
        </pivotArea>
        <pivotArea type="data" collapsedLevelsAreSubtotals="1" fieldPosition="0">
          <references count="5">
            <reference field="4294967294" count="5" selected="0">
              <x v="1"/>
              <x v="2"/>
              <x v="3"/>
              <x v="4"/>
              <x v="5"/>
            </reference>
            <reference field="0" count="1" selected="0">
              <x v="7"/>
            </reference>
            <reference field="6" count="1" selected="0">
              <x v="66"/>
            </reference>
            <reference field="9" count="1" selected="0">
              <x v="63"/>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66"/>
            </reference>
            <reference field="9" count="1">
              <x v="82"/>
            </reference>
          </references>
        </pivotArea>
        <pivotArea type="data" collapsedLevelsAreSubtotals="1" fieldPosition="0">
          <references count="5">
            <reference field="4294967294" count="5" selected="0">
              <x v="1"/>
              <x v="2"/>
              <x v="3"/>
              <x v="4"/>
              <x v="5"/>
            </reference>
            <reference field="0" count="1" selected="0">
              <x v="7"/>
            </reference>
            <reference field="6" count="1" selected="0">
              <x v="66"/>
            </reference>
            <reference field="9" count="1" selected="0">
              <x v="8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7"/>
            </reference>
            <reference field="6" count="1">
              <x v="92"/>
            </reference>
          </references>
        </pivotArea>
        <pivotArea type="data" collapsedLevelsAreSubtotals="1" fieldPosition="0">
          <references count="4">
            <reference field="4294967294" count="5" selected="0">
              <x v="1"/>
              <x v="2"/>
              <x v="3"/>
              <x v="4"/>
              <x v="5"/>
            </reference>
            <reference field="0" count="1" selected="0">
              <x v="7"/>
            </reference>
            <reference field="6" count="1" selected="0">
              <x v="92"/>
            </reference>
            <reference field="9" count="1">
              <x v="63"/>
            </reference>
          </references>
        </pivotArea>
        <pivotArea type="data" collapsedLevelsAreSubtotals="1" fieldPosition="0">
          <references count="5">
            <reference field="4294967294" count="5" selected="0">
              <x v="1"/>
              <x v="2"/>
              <x v="3"/>
              <x v="4"/>
              <x v="5"/>
            </reference>
            <reference field="0" count="1" selected="0">
              <x v="7"/>
            </reference>
            <reference field="6" count="1" selected="0">
              <x v="92"/>
            </reference>
            <reference field="9" count="1" selected="0">
              <x v="63"/>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92"/>
            </reference>
            <reference field="9" count="1">
              <x v="64"/>
            </reference>
          </references>
        </pivotArea>
        <pivotArea type="data" collapsedLevelsAreSubtotals="1" fieldPosition="0">
          <references count="5">
            <reference field="4294967294" count="5" selected="0">
              <x v="1"/>
              <x v="2"/>
              <x v="3"/>
              <x v="4"/>
              <x v="5"/>
            </reference>
            <reference field="0" count="1" selected="0">
              <x v="7"/>
            </reference>
            <reference field="6" count="1" selected="0">
              <x v="92"/>
            </reference>
            <reference field="9" count="1" selected="0">
              <x v="64"/>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92"/>
            </reference>
            <reference field="9" count="1">
              <x v="66"/>
            </reference>
          </references>
        </pivotArea>
        <pivotArea type="data" collapsedLevelsAreSubtotals="1" fieldPosition="0">
          <references count="5">
            <reference field="4294967294" count="5" selected="0">
              <x v="1"/>
              <x v="2"/>
              <x v="3"/>
              <x v="4"/>
              <x v="5"/>
            </reference>
            <reference field="0" count="1" selected="0">
              <x v="7"/>
            </reference>
            <reference field="6" count="1" selected="0">
              <x v="92"/>
            </reference>
            <reference field="9" count="1" selected="0">
              <x v="66"/>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92"/>
            </reference>
            <reference field="9" count="1">
              <x v="69"/>
            </reference>
          </references>
        </pivotArea>
        <pivotArea type="data" collapsedLevelsAreSubtotals="1" fieldPosition="0">
          <references count="5">
            <reference field="4294967294" count="5" selected="0">
              <x v="1"/>
              <x v="2"/>
              <x v="3"/>
              <x v="4"/>
              <x v="5"/>
            </reference>
            <reference field="0" count="1" selected="0">
              <x v="7"/>
            </reference>
            <reference field="6" count="1" selected="0">
              <x v="92"/>
            </reference>
            <reference field="9" count="1" selected="0">
              <x v="69"/>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92"/>
            </reference>
            <reference field="9" count="1">
              <x v="74"/>
            </reference>
          </references>
        </pivotArea>
        <pivotArea type="data" collapsedLevelsAreSubtotals="1" fieldPosition="0">
          <references count="5">
            <reference field="4294967294" count="5" selected="0">
              <x v="1"/>
              <x v="2"/>
              <x v="3"/>
              <x v="4"/>
              <x v="5"/>
            </reference>
            <reference field="0" count="1" selected="0">
              <x v="7"/>
            </reference>
            <reference field="6" count="1" selected="0">
              <x v="92"/>
            </reference>
            <reference field="9" count="1" selected="0">
              <x v="74"/>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92"/>
            </reference>
            <reference field="9" count="1">
              <x v="83"/>
            </reference>
          </references>
        </pivotArea>
        <pivotArea type="data" collapsedLevelsAreSubtotals="1" fieldPosition="0">
          <references count="5">
            <reference field="4294967294" count="5" selected="0">
              <x v="1"/>
              <x v="2"/>
              <x v="3"/>
              <x v="4"/>
              <x v="5"/>
            </reference>
            <reference field="0" count="1" selected="0">
              <x v="7"/>
            </reference>
            <reference field="6" count="1" selected="0">
              <x v="92"/>
            </reference>
            <reference field="9" count="1" selected="0">
              <x v="8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7"/>
            </reference>
            <reference field="6" count="1">
              <x v="93"/>
            </reference>
          </references>
        </pivotArea>
        <pivotArea type="data" collapsedLevelsAreSubtotals="1" fieldPosition="0">
          <references count="4">
            <reference field="4294967294" count="5" selected="0">
              <x v="1"/>
              <x v="2"/>
              <x v="3"/>
              <x v="4"/>
              <x v="5"/>
            </reference>
            <reference field="0" count="1" selected="0">
              <x v="7"/>
            </reference>
            <reference field="6" count="1" selected="0">
              <x v="93"/>
            </reference>
            <reference field="9" count="1">
              <x v="63"/>
            </reference>
          </references>
        </pivotArea>
        <pivotArea type="data" collapsedLevelsAreSubtotals="1" fieldPosition="0">
          <references count="5">
            <reference field="4294967294" count="5" selected="0">
              <x v="1"/>
              <x v="2"/>
              <x v="3"/>
              <x v="4"/>
              <x v="5"/>
            </reference>
            <reference field="0" count="1" selected="0">
              <x v="7"/>
            </reference>
            <reference field="6" count="1" selected="0">
              <x v="93"/>
            </reference>
            <reference field="9" count="1" selected="0">
              <x v="63"/>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93"/>
            </reference>
            <reference field="9" count="1">
              <x v="83"/>
            </reference>
          </references>
        </pivotArea>
        <pivotArea type="data" collapsedLevelsAreSubtotals="1" fieldPosition="0">
          <references count="5">
            <reference field="4294967294" count="5" selected="0">
              <x v="1"/>
              <x v="2"/>
              <x v="3"/>
              <x v="4"/>
              <x v="5"/>
            </reference>
            <reference field="0" count="1" selected="0">
              <x v="7"/>
            </reference>
            <reference field="6" count="1" selected="0">
              <x v="93"/>
            </reference>
            <reference field="9" count="1" selected="0">
              <x v="8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7"/>
            </reference>
            <reference field="6" count="1">
              <x v="116"/>
            </reference>
          </references>
        </pivotArea>
        <pivotArea type="data" collapsedLevelsAreSubtotals="1" fieldPosition="0">
          <references count="4">
            <reference field="4294967294" count="5" selected="0">
              <x v="1"/>
              <x v="2"/>
              <x v="3"/>
              <x v="4"/>
              <x v="5"/>
            </reference>
            <reference field="0" count="1" selected="0">
              <x v="7"/>
            </reference>
            <reference field="6" count="1" selected="0">
              <x v="116"/>
            </reference>
            <reference field="9" count="1">
              <x v="1"/>
            </reference>
          </references>
        </pivotArea>
        <pivotArea type="data" collapsedLevelsAreSubtotals="1" fieldPosition="0">
          <references count="5">
            <reference field="4294967294" count="5" selected="0">
              <x v="1"/>
              <x v="2"/>
              <x v="3"/>
              <x v="4"/>
              <x v="5"/>
            </reference>
            <reference field="0" count="1" selected="0">
              <x v="7"/>
            </reference>
            <reference field="6" count="1" selected="0">
              <x v="116"/>
            </reference>
            <reference field="9" count="1" selected="0">
              <x v="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16"/>
            </reference>
            <reference field="9" count="1">
              <x v="49"/>
            </reference>
          </references>
        </pivotArea>
        <pivotArea type="data" collapsedLevelsAreSubtotals="1" fieldPosition="0">
          <references count="5">
            <reference field="4294967294" count="5" selected="0">
              <x v="1"/>
              <x v="2"/>
              <x v="3"/>
              <x v="4"/>
              <x v="5"/>
            </reference>
            <reference field="0" count="1" selected="0">
              <x v="7"/>
            </reference>
            <reference field="6" count="1" selected="0">
              <x v="116"/>
            </reference>
            <reference field="9" count="1" selected="0">
              <x v="49"/>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16"/>
            </reference>
            <reference field="9" count="1">
              <x v="50"/>
            </reference>
          </references>
        </pivotArea>
        <pivotArea type="data" collapsedLevelsAreSubtotals="1" fieldPosition="0">
          <references count="5">
            <reference field="4294967294" count="5" selected="0">
              <x v="1"/>
              <x v="2"/>
              <x v="3"/>
              <x v="4"/>
              <x v="5"/>
            </reference>
            <reference field="0" count="1" selected="0">
              <x v="7"/>
            </reference>
            <reference field="6" count="1" selected="0">
              <x v="116"/>
            </reference>
            <reference field="9" count="1" selected="0">
              <x v="50"/>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16"/>
            </reference>
            <reference field="9" count="1">
              <x v="51"/>
            </reference>
          </references>
        </pivotArea>
        <pivotArea type="data" collapsedLevelsAreSubtotals="1" fieldPosition="0">
          <references count="5">
            <reference field="4294967294" count="5" selected="0">
              <x v="1"/>
              <x v="2"/>
              <x v="3"/>
              <x v="4"/>
              <x v="5"/>
            </reference>
            <reference field="0" count="1" selected="0">
              <x v="7"/>
            </reference>
            <reference field="6" count="1" selected="0">
              <x v="116"/>
            </reference>
            <reference field="9" count="1" selected="0">
              <x v="5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16"/>
            </reference>
            <reference field="9" count="1">
              <x v="54"/>
            </reference>
          </references>
        </pivotArea>
        <pivotArea type="data" collapsedLevelsAreSubtotals="1" fieldPosition="0">
          <references count="5">
            <reference field="4294967294" count="5" selected="0">
              <x v="1"/>
              <x v="2"/>
              <x v="3"/>
              <x v="4"/>
              <x v="5"/>
            </reference>
            <reference field="0" count="1" selected="0">
              <x v="7"/>
            </reference>
            <reference field="6" count="1" selected="0">
              <x v="116"/>
            </reference>
            <reference field="9" count="1" selected="0">
              <x v="54"/>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16"/>
            </reference>
            <reference field="9" count="1">
              <x v="55"/>
            </reference>
          </references>
        </pivotArea>
        <pivotArea type="data" collapsedLevelsAreSubtotals="1" fieldPosition="0">
          <references count="5">
            <reference field="4294967294" count="5" selected="0">
              <x v="1"/>
              <x v="2"/>
              <x v="3"/>
              <x v="4"/>
              <x v="5"/>
            </reference>
            <reference field="0" count="1" selected="0">
              <x v="7"/>
            </reference>
            <reference field="6" count="1" selected="0">
              <x v="116"/>
            </reference>
            <reference field="9" count="1" selected="0">
              <x v="55"/>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16"/>
            </reference>
            <reference field="9" count="1">
              <x v="79"/>
            </reference>
          </references>
        </pivotArea>
        <pivotArea type="data" collapsedLevelsAreSubtotals="1" fieldPosition="0">
          <references count="5">
            <reference field="4294967294" count="5" selected="0">
              <x v="1"/>
              <x v="2"/>
              <x v="3"/>
              <x v="4"/>
              <x v="5"/>
            </reference>
            <reference field="0" count="1" selected="0">
              <x v="7"/>
            </reference>
            <reference field="6" count="1" selected="0">
              <x v="116"/>
            </reference>
            <reference field="9" count="1" selected="0">
              <x v="79"/>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16"/>
            </reference>
            <reference field="9" count="1">
              <x v="83"/>
            </reference>
          </references>
        </pivotArea>
        <pivotArea type="data" collapsedLevelsAreSubtotals="1" fieldPosition="0">
          <references count="5">
            <reference field="4294967294" count="5" selected="0">
              <x v="1"/>
              <x v="2"/>
              <x v="3"/>
              <x v="4"/>
              <x v="5"/>
            </reference>
            <reference field="0" count="1" selected="0">
              <x v="7"/>
            </reference>
            <reference field="6" count="1" selected="0">
              <x v="116"/>
            </reference>
            <reference field="9" count="1" selected="0">
              <x v="83"/>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16"/>
            </reference>
            <reference field="9" count="1">
              <x v="91"/>
            </reference>
          </references>
        </pivotArea>
        <pivotArea type="data" collapsedLevelsAreSubtotals="1" fieldPosition="0">
          <references count="5">
            <reference field="4294967294" count="5" selected="0">
              <x v="1"/>
              <x v="2"/>
              <x v="3"/>
              <x v="4"/>
              <x v="5"/>
            </reference>
            <reference field="0" count="1" selected="0">
              <x v="7"/>
            </reference>
            <reference field="6" count="1" selected="0">
              <x v="116"/>
            </reference>
            <reference field="9" count="1" selected="0">
              <x v="9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16"/>
            </reference>
            <reference field="9" count="1">
              <x v="115"/>
            </reference>
          </references>
        </pivotArea>
        <pivotArea type="data" collapsedLevelsAreSubtotals="1" fieldPosition="0">
          <references count="5">
            <reference field="4294967294" count="5" selected="0">
              <x v="1"/>
              <x v="2"/>
              <x v="3"/>
              <x v="4"/>
              <x v="5"/>
            </reference>
            <reference field="0" count="1" selected="0">
              <x v="7"/>
            </reference>
            <reference field="6" count="1" selected="0">
              <x v="116"/>
            </reference>
            <reference field="9" count="1" selected="0">
              <x v="115"/>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16"/>
            </reference>
            <reference field="9" count="1">
              <x v="154"/>
            </reference>
          </references>
        </pivotArea>
        <pivotArea type="data" collapsedLevelsAreSubtotals="1" fieldPosition="0">
          <references count="5">
            <reference field="4294967294" count="5" selected="0">
              <x v="1"/>
              <x v="2"/>
              <x v="3"/>
              <x v="4"/>
              <x v="5"/>
            </reference>
            <reference field="0" count="1" selected="0">
              <x v="7"/>
            </reference>
            <reference field="6" count="1" selected="0">
              <x v="116"/>
            </reference>
            <reference field="9" count="1" selected="0">
              <x v="154"/>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7"/>
            </reference>
            <reference field="6" count="1">
              <x v="117"/>
            </reference>
          </references>
        </pivotArea>
        <pivotArea type="data" collapsedLevelsAreSubtotals="1" fieldPosition="0">
          <references count="4">
            <reference field="4294967294" count="5" selected="0">
              <x v="1"/>
              <x v="2"/>
              <x v="3"/>
              <x v="4"/>
              <x v="5"/>
            </reference>
            <reference field="0" count="1" selected="0">
              <x v="7"/>
            </reference>
            <reference field="6" count="1" selected="0">
              <x v="117"/>
            </reference>
            <reference field="9" count="1">
              <x v="33"/>
            </reference>
          </references>
        </pivotArea>
        <pivotArea type="data" collapsedLevelsAreSubtotals="1" fieldPosition="0">
          <references count="5">
            <reference field="4294967294" count="5" selected="0">
              <x v="1"/>
              <x v="2"/>
              <x v="3"/>
              <x v="4"/>
              <x v="5"/>
            </reference>
            <reference field="0" count="1" selected="0">
              <x v="7"/>
            </reference>
            <reference field="6" count="1" selected="0">
              <x v="117"/>
            </reference>
            <reference field="9" count="1" selected="0">
              <x v="33"/>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17"/>
            </reference>
            <reference field="9" count="1">
              <x v="58"/>
            </reference>
          </references>
        </pivotArea>
        <pivotArea type="data" collapsedLevelsAreSubtotals="1" fieldPosition="0">
          <references count="5">
            <reference field="4294967294" count="5" selected="0">
              <x v="1"/>
              <x v="2"/>
              <x v="3"/>
              <x v="4"/>
              <x v="5"/>
            </reference>
            <reference field="0" count="1" selected="0">
              <x v="7"/>
            </reference>
            <reference field="6" count="1" selected="0">
              <x v="117"/>
            </reference>
            <reference field="9" count="1" selected="0">
              <x v="58"/>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17"/>
            </reference>
            <reference field="9" count="1">
              <x v="65"/>
            </reference>
          </references>
        </pivotArea>
        <pivotArea type="data" collapsedLevelsAreSubtotals="1" fieldPosition="0">
          <references count="5">
            <reference field="4294967294" count="5" selected="0">
              <x v="1"/>
              <x v="2"/>
              <x v="3"/>
              <x v="4"/>
              <x v="5"/>
            </reference>
            <reference field="0" count="1" selected="0">
              <x v="7"/>
            </reference>
            <reference field="6" count="1" selected="0">
              <x v="117"/>
            </reference>
            <reference field="9" count="1" selected="0">
              <x v="65"/>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17"/>
            </reference>
            <reference field="9" count="1">
              <x v="71"/>
            </reference>
          </references>
        </pivotArea>
        <pivotArea type="data" collapsedLevelsAreSubtotals="1" fieldPosition="0">
          <references count="5">
            <reference field="4294967294" count="5" selected="0">
              <x v="1"/>
              <x v="2"/>
              <x v="3"/>
              <x v="4"/>
              <x v="5"/>
            </reference>
            <reference field="0" count="1" selected="0">
              <x v="7"/>
            </reference>
            <reference field="6" count="1" selected="0">
              <x v="117"/>
            </reference>
            <reference field="9" count="1" selected="0">
              <x v="7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17"/>
            </reference>
            <reference field="9" count="1">
              <x v="72"/>
            </reference>
          </references>
        </pivotArea>
        <pivotArea type="data" collapsedLevelsAreSubtotals="1" fieldPosition="0">
          <references count="5">
            <reference field="4294967294" count="5" selected="0">
              <x v="1"/>
              <x v="2"/>
              <x v="3"/>
              <x v="4"/>
              <x v="5"/>
            </reference>
            <reference field="0" count="1" selected="0">
              <x v="7"/>
            </reference>
            <reference field="6" count="1" selected="0">
              <x v="117"/>
            </reference>
            <reference field="9" count="1" selected="0">
              <x v="72"/>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17"/>
            </reference>
            <reference field="9" count="1">
              <x v="80"/>
            </reference>
          </references>
        </pivotArea>
        <pivotArea type="data" collapsedLevelsAreSubtotals="1" fieldPosition="0">
          <references count="5">
            <reference field="4294967294" count="5" selected="0">
              <x v="1"/>
              <x v="2"/>
              <x v="3"/>
              <x v="4"/>
              <x v="5"/>
            </reference>
            <reference field="0" count="1" selected="0">
              <x v="7"/>
            </reference>
            <reference field="6" count="1" selected="0">
              <x v="117"/>
            </reference>
            <reference field="9" count="1" selected="0">
              <x v="80"/>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17"/>
            </reference>
            <reference field="9" count="1">
              <x v="83"/>
            </reference>
          </references>
        </pivotArea>
        <pivotArea type="data" collapsedLevelsAreSubtotals="1" fieldPosition="0">
          <references count="5">
            <reference field="4294967294" count="5" selected="0">
              <x v="1"/>
              <x v="2"/>
              <x v="3"/>
              <x v="4"/>
              <x v="5"/>
            </reference>
            <reference field="0" count="1" selected="0">
              <x v="7"/>
            </reference>
            <reference field="6" count="1" selected="0">
              <x v="117"/>
            </reference>
            <reference field="9" count="1" selected="0">
              <x v="8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7"/>
            </reference>
            <reference field="6" count="1">
              <x v="118"/>
            </reference>
          </references>
        </pivotArea>
        <pivotArea type="data" collapsedLevelsAreSubtotals="1" fieldPosition="0">
          <references count="4">
            <reference field="4294967294" count="5" selected="0">
              <x v="1"/>
              <x v="2"/>
              <x v="3"/>
              <x v="4"/>
              <x v="5"/>
            </reference>
            <reference field="0" count="1" selected="0">
              <x v="7"/>
            </reference>
            <reference field="6" count="1" selected="0">
              <x v="118"/>
            </reference>
            <reference field="9" count="1">
              <x v="59"/>
            </reference>
          </references>
        </pivotArea>
        <pivotArea type="data" collapsedLevelsAreSubtotals="1" fieldPosition="0">
          <references count="5">
            <reference field="4294967294" count="5" selected="0">
              <x v="1"/>
              <x v="2"/>
              <x v="3"/>
              <x v="4"/>
              <x v="5"/>
            </reference>
            <reference field="0" count="1" selected="0">
              <x v="7"/>
            </reference>
            <reference field="6" count="1" selected="0">
              <x v="118"/>
            </reference>
            <reference field="9" count="1" selected="0">
              <x v="59"/>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18"/>
            </reference>
            <reference field="9" count="1">
              <x v="77"/>
            </reference>
          </references>
        </pivotArea>
        <pivotArea type="data" collapsedLevelsAreSubtotals="1" fieldPosition="0">
          <references count="5">
            <reference field="4294967294" count="5" selected="0">
              <x v="1"/>
              <x v="2"/>
              <x v="3"/>
              <x v="4"/>
              <x v="5"/>
            </reference>
            <reference field="0" count="1" selected="0">
              <x v="7"/>
            </reference>
            <reference field="6" count="1" selected="0">
              <x v="118"/>
            </reference>
            <reference field="9" count="1" selected="0">
              <x v="77"/>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7"/>
            </reference>
            <reference field="6" count="1">
              <x v="119"/>
            </reference>
          </references>
        </pivotArea>
        <pivotArea type="data" collapsedLevelsAreSubtotals="1" fieldPosition="0">
          <references count="4">
            <reference field="4294967294" count="5" selected="0">
              <x v="1"/>
              <x v="2"/>
              <x v="3"/>
              <x v="4"/>
              <x v="5"/>
            </reference>
            <reference field="0" count="1" selected="0">
              <x v="7"/>
            </reference>
            <reference field="6" count="1" selected="0">
              <x v="119"/>
            </reference>
            <reference field="9" count="1">
              <x v="6"/>
            </reference>
          </references>
        </pivotArea>
        <pivotArea type="data" collapsedLevelsAreSubtotals="1" fieldPosition="0">
          <references count="5">
            <reference field="4294967294" count="5" selected="0">
              <x v="1"/>
              <x v="2"/>
              <x v="3"/>
              <x v="4"/>
              <x v="5"/>
            </reference>
            <reference field="0" count="1" selected="0">
              <x v="7"/>
            </reference>
            <reference field="6" count="1" selected="0">
              <x v="119"/>
            </reference>
            <reference field="9" count="1" selected="0">
              <x v="6"/>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19"/>
            </reference>
            <reference field="9" count="1">
              <x v="17"/>
            </reference>
          </references>
        </pivotArea>
        <pivotArea type="data" collapsedLevelsAreSubtotals="1" fieldPosition="0">
          <references count="5">
            <reference field="4294967294" count="5" selected="0">
              <x v="1"/>
              <x v="2"/>
              <x v="3"/>
              <x v="4"/>
              <x v="5"/>
            </reference>
            <reference field="0" count="1" selected="0">
              <x v="7"/>
            </reference>
            <reference field="6" count="1" selected="0">
              <x v="119"/>
            </reference>
            <reference field="9" count="1" selected="0">
              <x v="17"/>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19"/>
            </reference>
            <reference field="9" count="1">
              <x v="63"/>
            </reference>
          </references>
        </pivotArea>
        <pivotArea type="data" collapsedLevelsAreSubtotals="1" fieldPosition="0">
          <references count="5">
            <reference field="4294967294" count="5" selected="0">
              <x v="1"/>
              <x v="2"/>
              <x v="3"/>
              <x v="4"/>
              <x v="5"/>
            </reference>
            <reference field="0" count="1" selected="0">
              <x v="7"/>
            </reference>
            <reference field="6" count="1" selected="0">
              <x v="119"/>
            </reference>
            <reference field="9" count="1" selected="0">
              <x v="63"/>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19"/>
            </reference>
            <reference field="9" count="1">
              <x v="81"/>
            </reference>
          </references>
        </pivotArea>
        <pivotArea type="data" collapsedLevelsAreSubtotals="1" fieldPosition="0">
          <references count="5">
            <reference field="4294967294" count="5" selected="0">
              <x v="1"/>
              <x v="2"/>
              <x v="3"/>
              <x v="4"/>
              <x v="5"/>
            </reference>
            <reference field="0" count="1" selected="0">
              <x v="7"/>
            </reference>
            <reference field="6" count="1" selected="0">
              <x v="119"/>
            </reference>
            <reference field="9" count="1" selected="0">
              <x v="8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19"/>
            </reference>
            <reference field="9" count="1">
              <x v="83"/>
            </reference>
          </references>
        </pivotArea>
        <pivotArea type="data" collapsedLevelsAreSubtotals="1" fieldPosition="0">
          <references count="5">
            <reference field="4294967294" count="5" selected="0">
              <x v="1"/>
              <x v="2"/>
              <x v="3"/>
              <x v="4"/>
              <x v="5"/>
            </reference>
            <reference field="0" count="1" selected="0">
              <x v="7"/>
            </reference>
            <reference field="6" count="1" selected="0">
              <x v="119"/>
            </reference>
            <reference field="9" count="1" selected="0">
              <x v="8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7"/>
            </reference>
            <reference field="6" count="1">
              <x v="120"/>
            </reference>
          </references>
        </pivotArea>
        <pivotArea type="data" collapsedLevelsAreSubtotals="1" fieldPosition="0">
          <references count="4">
            <reference field="4294967294" count="5" selected="0">
              <x v="1"/>
              <x v="2"/>
              <x v="3"/>
              <x v="4"/>
              <x v="5"/>
            </reference>
            <reference field="0" count="1" selected="0">
              <x v="7"/>
            </reference>
            <reference field="6" count="1" selected="0">
              <x v="120"/>
            </reference>
            <reference field="9" count="1">
              <x v="56"/>
            </reference>
          </references>
        </pivotArea>
        <pivotArea type="data" collapsedLevelsAreSubtotals="1" fieldPosition="0">
          <references count="5">
            <reference field="4294967294" count="5" selected="0">
              <x v="1"/>
              <x v="2"/>
              <x v="3"/>
              <x v="4"/>
              <x v="5"/>
            </reference>
            <reference field="0" count="1" selected="0">
              <x v="7"/>
            </reference>
            <reference field="6" count="1" selected="0">
              <x v="120"/>
            </reference>
            <reference field="9" count="1" selected="0">
              <x v="56"/>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20"/>
            </reference>
            <reference field="9" count="1">
              <x v="83"/>
            </reference>
          </references>
        </pivotArea>
        <pivotArea type="data" collapsedLevelsAreSubtotals="1" fieldPosition="0">
          <references count="5">
            <reference field="4294967294" count="5" selected="0">
              <x v="1"/>
              <x v="2"/>
              <x v="3"/>
              <x v="4"/>
              <x v="5"/>
            </reference>
            <reference field="0" count="1" selected="0">
              <x v="7"/>
            </reference>
            <reference field="6" count="1" selected="0">
              <x v="120"/>
            </reference>
            <reference field="9" count="1" selected="0">
              <x v="83"/>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20"/>
            </reference>
            <reference field="9" count="1">
              <x v="113"/>
            </reference>
          </references>
        </pivotArea>
        <pivotArea type="data" collapsedLevelsAreSubtotals="1" fieldPosition="0">
          <references count="5">
            <reference field="4294967294" count="5" selected="0">
              <x v="1"/>
              <x v="2"/>
              <x v="3"/>
              <x v="4"/>
              <x v="5"/>
            </reference>
            <reference field="0" count="1" selected="0">
              <x v="7"/>
            </reference>
            <reference field="6" count="1" selected="0">
              <x v="120"/>
            </reference>
            <reference field="9" count="1" selected="0">
              <x v="11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7"/>
            </reference>
            <reference field="6" count="1">
              <x v="121"/>
            </reference>
          </references>
        </pivotArea>
        <pivotArea type="data" collapsedLevelsAreSubtotals="1" fieldPosition="0">
          <references count="4">
            <reference field="4294967294" count="5" selected="0">
              <x v="1"/>
              <x v="2"/>
              <x v="3"/>
              <x v="4"/>
              <x v="5"/>
            </reference>
            <reference field="0" count="1" selected="0">
              <x v="7"/>
            </reference>
            <reference field="6" count="1" selected="0">
              <x v="121"/>
            </reference>
            <reference field="9" count="1">
              <x v="59"/>
            </reference>
          </references>
        </pivotArea>
        <pivotArea type="data" collapsedLevelsAreSubtotals="1" fieldPosition="0">
          <references count="5">
            <reference field="4294967294" count="5" selected="0">
              <x v="1"/>
              <x v="2"/>
              <x v="3"/>
              <x v="4"/>
              <x v="5"/>
            </reference>
            <reference field="0" count="1" selected="0">
              <x v="7"/>
            </reference>
            <reference field="6" count="1" selected="0">
              <x v="121"/>
            </reference>
            <reference field="9" count="1" selected="0">
              <x v="59"/>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7"/>
            </reference>
            <reference field="6" count="1">
              <x v="122"/>
            </reference>
          </references>
        </pivotArea>
        <pivotArea type="data" collapsedLevelsAreSubtotals="1" fieldPosition="0">
          <references count="4">
            <reference field="4294967294" count="5" selected="0">
              <x v="1"/>
              <x v="2"/>
              <x v="3"/>
              <x v="4"/>
              <x v="5"/>
            </reference>
            <reference field="0" count="1" selected="0">
              <x v="7"/>
            </reference>
            <reference field="6" count="1" selected="0">
              <x v="122"/>
            </reference>
            <reference field="9" count="1">
              <x v="60"/>
            </reference>
          </references>
        </pivotArea>
        <pivotArea type="data" collapsedLevelsAreSubtotals="1" fieldPosition="0">
          <references count="5">
            <reference field="4294967294" count="5" selected="0">
              <x v="1"/>
              <x v="2"/>
              <x v="3"/>
              <x v="4"/>
              <x v="5"/>
            </reference>
            <reference field="0" count="1" selected="0">
              <x v="7"/>
            </reference>
            <reference field="6" count="1" selected="0">
              <x v="122"/>
            </reference>
            <reference field="9" count="1" selected="0">
              <x v="60"/>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22"/>
            </reference>
            <reference field="9" count="1">
              <x v="61"/>
            </reference>
          </references>
        </pivotArea>
        <pivotArea type="data" collapsedLevelsAreSubtotals="1" fieldPosition="0">
          <references count="5">
            <reference field="4294967294" count="5" selected="0">
              <x v="1"/>
              <x v="2"/>
              <x v="3"/>
              <x v="4"/>
              <x v="5"/>
            </reference>
            <reference field="0" count="1" selected="0">
              <x v="7"/>
            </reference>
            <reference field="6" count="1" selected="0">
              <x v="122"/>
            </reference>
            <reference field="9" count="1" selected="0">
              <x v="6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22"/>
            </reference>
            <reference field="9" count="1">
              <x v="68"/>
            </reference>
          </references>
        </pivotArea>
        <pivotArea type="data" collapsedLevelsAreSubtotals="1" fieldPosition="0">
          <references count="5">
            <reference field="4294967294" count="5" selected="0">
              <x v="1"/>
              <x v="2"/>
              <x v="3"/>
              <x v="4"/>
              <x v="5"/>
            </reference>
            <reference field="0" count="1" selected="0">
              <x v="7"/>
            </reference>
            <reference field="6" count="1" selected="0">
              <x v="122"/>
            </reference>
            <reference field="9" count="1" selected="0">
              <x v="68"/>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22"/>
            </reference>
            <reference field="9" count="1">
              <x v="70"/>
            </reference>
          </references>
        </pivotArea>
        <pivotArea type="data" collapsedLevelsAreSubtotals="1" fieldPosition="0">
          <references count="5">
            <reference field="4294967294" count="5" selected="0">
              <x v="1"/>
              <x v="2"/>
              <x v="3"/>
              <x v="4"/>
              <x v="5"/>
            </reference>
            <reference field="0" count="1" selected="0">
              <x v="7"/>
            </reference>
            <reference field="6" count="1" selected="0">
              <x v="122"/>
            </reference>
            <reference field="9" count="1" selected="0">
              <x v="70"/>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22"/>
            </reference>
            <reference field="9" count="1">
              <x v="74"/>
            </reference>
          </references>
        </pivotArea>
        <pivotArea type="data" collapsedLevelsAreSubtotals="1" fieldPosition="0">
          <references count="5">
            <reference field="4294967294" count="5" selected="0">
              <x v="1"/>
              <x v="2"/>
              <x v="3"/>
              <x v="4"/>
              <x v="5"/>
            </reference>
            <reference field="0" count="1" selected="0">
              <x v="7"/>
            </reference>
            <reference field="6" count="1" selected="0">
              <x v="122"/>
            </reference>
            <reference field="9" count="1" selected="0">
              <x v="74"/>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22"/>
            </reference>
            <reference field="9" count="1">
              <x v="75"/>
            </reference>
          </references>
        </pivotArea>
        <pivotArea type="data" collapsedLevelsAreSubtotals="1" fieldPosition="0">
          <references count="5">
            <reference field="4294967294" count="5" selected="0">
              <x v="1"/>
              <x v="2"/>
              <x v="3"/>
              <x v="4"/>
              <x v="5"/>
            </reference>
            <reference field="0" count="1" selected="0">
              <x v="7"/>
            </reference>
            <reference field="6" count="1" selected="0">
              <x v="122"/>
            </reference>
            <reference field="9" count="1" selected="0">
              <x v="75"/>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22"/>
            </reference>
            <reference field="9" count="1">
              <x v="78"/>
            </reference>
          </references>
        </pivotArea>
        <pivotArea type="data" collapsedLevelsAreSubtotals="1" fieldPosition="0">
          <references count="5">
            <reference field="4294967294" count="5" selected="0">
              <x v="1"/>
              <x v="2"/>
              <x v="3"/>
              <x v="4"/>
              <x v="5"/>
            </reference>
            <reference field="0" count="1" selected="0">
              <x v="7"/>
            </reference>
            <reference field="6" count="1" selected="0">
              <x v="122"/>
            </reference>
            <reference field="9" count="1" selected="0">
              <x v="78"/>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22"/>
            </reference>
            <reference field="9" count="1">
              <x v="79"/>
            </reference>
          </references>
        </pivotArea>
        <pivotArea type="data" collapsedLevelsAreSubtotals="1" fieldPosition="0">
          <references count="5">
            <reference field="4294967294" count="5" selected="0">
              <x v="1"/>
              <x v="2"/>
              <x v="3"/>
              <x v="4"/>
              <x v="5"/>
            </reference>
            <reference field="0" count="1" selected="0">
              <x v="7"/>
            </reference>
            <reference field="6" count="1" selected="0">
              <x v="122"/>
            </reference>
            <reference field="9" count="1" selected="0">
              <x v="79"/>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22"/>
            </reference>
            <reference field="9" count="1">
              <x v="83"/>
            </reference>
          </references>
        </pivotArea>
        <pivotArea type="data" collapsedLevelsAreSubtotals="1" fieldPosition="0">
          <references count="5">
            <reference field="4294967294" count="5" selected="0">
              <x v="1"/>
              <x v="2"/>
              <x v="3"/>
              <x v="4"/>
              <x v="5"/>
            </reference>
            <reference field="0" count="1" selected="0">
              <x v="7"/>
            </reference>
            <reference field="6" count="1" selected="0">
              <x v="122"/>
            </reference>
            <reference field="9" count="1" selected="0">
              <x v="83"/>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22"/>
            </reference>
            <reference field="9" count="1">
              <x v="113"/>
            </reference>
          </references>
        </pivotArea>
        <pivotArea type="data" collapsedLevelsAreSubtotals="1" fieldPosition="0">
          <references count="5">
            <reference field="4294967294" count="5" selected="0">
              <x v="1"/>
              <x v="2"/>
              <x v="3"/>
              <x v="4"/>
              <x v="5"/>
            </reference>
            <reference field="0" count="1" selected="0">
              <x v="7"/>
            </reference>
            <reference field="6" count="1" selected="0">
              <x v="122"/>
            </reference>
            <reference field="9" count="1" selected="0">
              <x v="113"/>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22"/>
            </reference>
            <reference field="9" count="1">
              <x v="154"/>
            </reference>
          </references>
        </pivotArea>
        <pivotArea type="data" collapsedLevelsAreSubtotals="1" fieldPosition="0">
          <references count="5">
            <reference field="4294967294" count="5" selected="0">
              <x v="1"/>
              <x v="2"/>
              <x v="3"/>
              <x v="4"/>
              <x v="5"/>
            </reference>
            <reference field="0" count="1" selected="0">
              <x v="7"/>
            </reference>
            <reference field="6" count="1" selected="0">
              <x v="122"/>
            </reference>
            <reference field="9" count="1" selected="0">
              <x v="154"/>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7"/>
            </reference>
            <reference field="6" count="1">
              <x v="126"/>
            </reference>
          </references>
        </pivotArea>
        <pivotArea type="data" collapsedLevelsAreSubtotals="1" fieldPosition="0">
          <references count="4">
            <reference field="4294967294" count="5" selected="0">
              <x v="1"/>
              <x v="2"/>
              <x v="3"/>
              <x v="4"/>
              <x v="5"/>
            </reference>
            <reference field="0" count="1" selected="0">
              <x v="7"/>
            </reference>
            <reference field="6" count="1" selected="0">
              <x v="126"/>
            </reference>
            <reference field="9" count="1">
              <x v="57"/>
            </reference>
          </references>
        </pivotArea>
        <pivotArea type="data" collapsedLevelsAreSubtotals="1" fieldPosition="0">
          <references count="5">
            <reference field="4294967294" count="5" selected="0">
              <x v="1"/>
              <x v="2"/>
              <x v="3"/>
              <x v="4"/>
              <x v="5"/>
            </reference>
            <reference field="0" count="1" selected="0">
              <x v="7"/>
            </reference>
            <reference field="6" count="1" selected="0">
              <x v="126"/>
            </reference>
            <reference field="9" count="1" selected="0">
              <x v="57"/>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7"/>
            </reference>
            <reference field="6" count="1">
              <x v="127"/>
            </reference>
          </references>
        </pivotArea>
        <pivotArea type="data" collapsedLevelsAreSubtotals="1" fieldPosition="0">
          <references count="4">
            <reference field="4294967294" count="5" selected="0">
              <x v="1"/>
              <x v="2"/>
              <x v="3"/>
              <x v="4"/>
              <x v="5"/>
            </reference>
            <reference field="0" count="1" selected="0">
              <x v="7"/>
            </reference>
            <reference field="6" count="1" selected="0">
              <x v="127"/>
            </reference>
            <reference field="9" count="1">
              <x v="18"/>
            </reference>
          </references>
        </pivotArea>
        <pivotArea type="data" collapsedLevelsAreSubtotals="1" fieldPosition="0">
          <references count="5">
            <reference field="4294967294" count="5" selected="0">
              <x v="1"/>
              <x v="2"/>
              <x v="3"/>
              <x v="4"/>
              <x v="5"/>
            </reference>
            <reference field="0" count="1" selected="0">
              <x v="7"/>
            </reference>
            <reference field="6" count="1" selected="0">
              <x v="127"/>
            </reference>
            <reference field="9" count="1" selected="0">
              <x v="18"/>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27"/>
            </reference>
            <reference field="9" count="1">
              <x v="42"/>
            </reference>
          </references>
        </pivotArea>
        <pivotArea type="data" collapsedLevelsAreSubtotals="1" fieldPosition="0">
          <references count="5">
            <reference field="4294967294" count="5" selected="0">
              <x v="1"/>
              <x v="2"/>
              <x v="3"/>
              <x v="4"/>
              <x v="5"/>
            </reference>
            <reference field="0" count="1" selected="0">
              <x v="7"/>
            </reference>
            <reference field="6" count="1" selected="0">
              <x v="127"/>
            </reference>
            <reference field="9" count="1" selected="0">
              <x v="42"/>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27"/>
            </reference>
            <reference field="9" count="1">
              <x v="53"/>
            </reference>
          </references>
        </pivotArea>
        <pivotArea type="data" collapsedLevelsAreSubtotals="1" fieldPosition="0">
          <references count="5">
            <reference field="4294967294" count="5" selected="0">
              <x v="1"/>
              <x v="2"/>
              <x v="3"/>
              <x v="4"/>
              <x v="5"/>
            </reference>
            <reference field="0" count="1" selected="0">
              <x v="7"/>
            </reference>
            <reference field="6" count="1" selected="0">
              <x v="127"/>
            </reference>
            <reference field="9" count="1" selected="0">
              <x v="53"/>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27"/>
            </reference>
            <reference field="9" count="1">
              <x v="54"/>
            </reference>
          </references>
        </pivotArea>
        <pivotArea type="data" collapsedLevelsAreSubtotals="1" fieldPosition="0">
          <references count="5">
            <reference field="4294967294" count="5" selected="0">
              <x v="1"/>
              <x v="2"/>
              <x v="3"/>
              <x v="4"/>
              <x v="5"/>
            </reference>
            <reference field="0" count="1" selected="0">
              <x v="7"/>
            </reference>
            <reference field="6" count="1" selected="0">
              <x v="127"/>
            </reference>
            <reference field="9" count="1" selected="0">
              <x v="54"/>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27"/>
            </reference>
            <reference field="9" count="1">
              <x v="82"/>
            </reference>
          </references>
        </pivotArea>
        <pivotArea type="data" collapsedLevelsAreSubtotals="1" fieldPosition="0">
          <references count="5">
            <reference field="4294967294" count="5" selected="0">
              <x v="1"/>
              <x v="2"/>
              <x v="3"/>
              <x v="4"/>
              <x v="5"/>
            </reference>
            <reference field="0" count="1" selected="0">
              <x v="7"/>
            </reference>
            <reference field="6" count="1" selected="0">
              <x v="127"/>
            </reference>
            <reference field="9" count="1" selected="0">
              <x v="8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7"/>
            </reference>
            <reference field="6" count="1">
              <x v="128"/>
            </reference>
          </references>
        </pivotArea>
        <pivotArea type="data" collapsedLevelsAreSubtotals="1" fieldPosition="0">
          <references count="4">
            <reference field="4294967294" count="5" selected="0">
              <x v="1"/>
              <x v="2"/>
              <x v="3"/>
              <x v="4"/>
              <x v="5"/>
            </reference>
            <reference field="0" count="1" selected="0">
              <x v="7"/>
            </reference>
            <reference field="6" count="1" selected="0">
              <x v="128"/>
            </reference>
            <reference field="9" count="1">
              <x v="18"/>
            </reference>
          </references>
        </pivotArea>
        <pivotArea type="data" collapsedLevelsAreSubtotals="1" fieldPosition="0">
          <references count="5">
            <reference field="4294967294" count="5" selected="0">
              <x v="1"/>
              <x v="2"/>
              <x v="3"/>
              <x v="4"/>
              <x v="5"/>
            </reference>
            <reference field="0" count="1" selected="0">
              <x v="7"/>
            </reference>
            <reference field="6" count="1" selected="0">
              <x v="128"/>
            </reference>
            <reference field="9" count="1" selected="0">
              <x v="18"/>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28"/>
            </reference>
            <reference field="9" count="1">
              <x v="53"/>
            </reference>
          </references>
        </pivotArea>
        <pivotArea type="data" collapsedLevelsAreSubtotals="1" fieldPosition="0">
          <references count="5">
            <reference field="4294967294" count="5" selected="0">
              <x v="1"/>
              <x v="2"/>
              <x v="3"/>
              <x v="4"/>
              <x v="5"/>
            </reference>
            <reference field="0" count="1" selected="0">
              <x v="7"/>
            </reference>
            <reference field="6" count="1" selected="0">
              <x v="128"/>
            </reference>
            <reference field="9" count="1" selected="0">
              <x v="53"/>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28"/>
            </reference>
            <reference field="9" count="1">
              <x v="54"/>
            </reference>
          </references>
        </pivotArea>
        <pivotArea type="data" collapsedLevelsAreSubtotals="1" fieldPosition="0">
          <references count="5">
            <reference field="4294967294" count="5" selected="0">
              <x v="1"/>
              <x v="2"/>
              <x v="3"/>
              <x v="4"/>
              <x v="5"/>
            </reference>
            <reference field="0" count="1" selected="0">
              <x v="7"/>
            </reference>
            <reference field="6" count="1" selected="0">
              <x v="128"/>
            </reference>
            <reference field="9" count="1" selected="0">
              <x v="54"/>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28"/>
            </reference>
            <reference field="9" count="1">
              <x v="82"/>
            </reference>
          </references>
        </pivotArea>
        <pivotArea type="data" collapsedLevelsAreSubtotals="1" fieldPosition="0">
          <references count="5">
            <reference field="4294967294" count="5" selected="0">
              <x v="1"/>
              <x v="2"/>
              <x v="3"/>
              <x v="4"/>
              <x v="5"/>
            </reference>
            <reference field="0" count="1" selected="0">
              <x v="7"/>
            </reference>
            <reference field="6" count="1" selected="0">
              <x v="128"/>
            </reference>
            <reference field="9" count="1" selected="0">
              <x v="8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7"/>
            </reference>
            <reference field="6" count="1">
              <x v="129"/>
            </reference>
          </references>
        </pivotArea>
        <pivotArea type="data" collapsedLevelsAreSubtotals="1" fieldPosition="0">
          <references count="4">
            <reference field="4294967294" count="5" selected="0">
              <x v="1"/>
              <x v="2"/>
              <x v="3"/>
              <x v="4"/>
              <x v="5"/>
            </reference>
            <reference field="0" count="1" selected="0">
              <x v="7"/>
            </reference>
            <reference field="6" count="1" selected="0">
              <x v="129"/>
            </reference>
            <reference field="9" count="1">
              <x v="18"/>
            </reference>
          </references>
        </pivotArea>
        <pivotArea type="data" collapsedLevelsAreSubtotals="1" fieldPosition="0">
          <references count="5">
            <reference field="4294967294" count="5" selected="0">
              <x v="1"/>
              <x v="2"/>
              <x v="3"/>
              <x v="4"/>
              <x v="5"/>
            </reference>
            <reference field="0" count="1" selected="0">
              <x v="7"/>
            </reference>
            <reference field="6" count="1" selected="0">
              <x v="129"/>
            </reference>
            <reference field="9" count="1" selected="0">
              <x v="18"/>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29"/>
            </reference>
            <reference field="9" count="1">
              <x v="42"/>
            </reference>
          </references>
        </pivotArea>
        <pivotArea type="data" collapsedLevelsAreSubtotals="1" fieldPosition="0">
          <references count="5">
            <reference field="4294967294" count="5" selected="0">
              <x v="1"/>
              <x v="2"/>
              <x v="3"/>
              <x v="4"/>
              <x v="5"/>
            </reference>
            <reference field="0" count="1" selected="0">
              <x v="7"/>
            </reference>
            <reference field="6" count="1" selected="0">
              <x v="129"/>
            </reference>
            <reference field="9" count="1" selected="0">
              <x v="42"/>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29"/>
            </reference>
            <reference field="9" count="1">
              <x v="53"/>
            </reference>
          </references>
        </pivotArea>
        <pivotArea type="data" collapsedLevelsAreSubtotals="1" fieldPosition="0">
          <references count="5">
            <reference field="4294967294" count="5" selected="0">
              <x v="1"/>
              <x v="2"/>
              <x v="3"/>
              <x v="4"/>
              <x v="5"/>
            </reference>
            <reference field="0" count="1" selected="0">
              <x v="7"/>
            </reference>
            <reference field="6" count="1" selected="0">
              <x v="129"/>
            </reference>
            <reference field="9" count="1" selected="0">
              <x v="53"/>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29"/>
            </reference>
            <reference field="9" count="1">
              <x v="54"/>
            </reference>
          </references>
        </pivotArea>
        <pivotArea type="data" collapsedLevelsAreSubtotals="1" fieldPosition="0">
          <references count="5">
            <reference field="4294967294" count="5" selected="0">
              <x v="1"/>
              <x v="2"/>
              <x v="3"/>
              <x v="4"/>
              <x v="5"/>
            </reference>
            <reference field="0" count="1" selected="0">
              <x v="7"/>
            </reference>
            <reference field="6" count="1" selected="0">
              <x v="129"/>
            </reference>
            <reference field="9" count="1" selected="0">
              <x v="54"/>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7"/>
            </reference>
            <reference field="6" count="1" selected="0">
              <x v="129"/>
            </reference>
            <reference field="9" count="1">
              <x v="82"/>
            </reference>
          </references>
        </pivotArea>
        <pivotArea type="data" collapsedLevelsAreSubtotals="1" fieldPosition="0">
          <references count="5">
            <reference field="4294967294" count="5" selected="0">
              <x v="1"/>
              <x v="2"/>
              <x v="3"/>
              <x v="4"/>
              <x v="5"/>
            </reference>
            <reference field="0" count="1" selected="0">
              <x v="7"/>
            </reference>
            <reference field="6" count="1" selected="0">
              <x v="129"/>
            </reference>
            <reference field="9" count="1" selected="0">
              <x v="8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7"/>
            </reference>
            <reference field="6" count="1">
              <x v="141"/>
            </reference>
          </references>
        </pivotArea>
        <pivotArea type="data" collapsedLevelsAreSubtotals="1" fieldPosition="0">
          <references count="4">
            <reference field="4294967294" count="5" selected="0">
              <x v="1"/>
              <x v="2"/>
              <x v="3"/>
              <x v="4"/>
              <x v="5"/>
            </reference>
            <reference field="0" count="1" selected="0">
              <x v="7"/>
            </reference>
            <reference field="6" count="1" selected="0">
              <x v="141"/>
            </reference>
            <reference field="9" count="1">
              <x v="145"/>
            </reference>
          </references>
        </pivotArea>
        <pivotArea type="data" collapsedLevelsAreSubtotals="1" fieldPosition="0">
          <references count="5">
            <reference field="4294967294" count="5" selected="0">
              <x v="1"/>
              <x v="2"/>
              <x v="3"/>
              <x v="4"/>
              <x v="5"/>
            </reference>
            <reference field="0" count="1" selected="0">
              <x v="7"/>
            </reference>
            <reference field="6" count="1" selected="0">
              <x v="141"/>
            </reference>
            <reference field="9" count="1" selected="0">
              <x v="145"/>
            </reference>
            <reference field="12" count="6">
              <x v="0"/>
              <x v="1"/>
              <x v="2"/>
              <x v="3"/>
              <x v="4"/>
              <x v="6"/>
            </reference>
          </references>
        </pivotArea>
        <pivotArea type="data" collapsedLevelsAreSubtotals="1" fieldPosition="0">
          <references count="2">
            <reference field="4294967294" count="5" selected="0">
              <x v="1"/>
              <x v="2"/>
              <x v="3"/>
              <x v="4"/>
              <x v="5"/>
            </reference>
            <reference field="0" count="1">
              <x v="8"/>
            </reference>
          </references>
        </pivotArea>
        <pivotArea type="data" collapsedLevelsAreSubtotals="1" fieldPosition="0">
          <references count="3">
            <reference field="4294967294" count="5" selected="0">
              <x v="1"/>
              <x v="2"/>
              <x v="3"/>
              <x v="4"/>
              <x v="5"/>
            </reference>
            <reference field="0" count="1" selected="0">
              <x v="8"/>
            </reference>
            <reference field="6" count="1">
              <x v="39"/>
            </reference>
          </references>
        </pivotArea>
        <pivotArea type="data" collapsedLevelsAreSubtotals="1" fieldPosition="0">
          <references count="4">
            <reference field="4294967294" count="5" selected="0">
              <x v="1"/>
              <x v="2"/>
              <x v="3"/>
              <x v="4"/>
              <x v="5"/>
            </reference>
            <reference field="0" count="1" selected="0">
              <x v="8"/>
            </reference>
            <reference field="6" count="1" selected="0">
              <x v="39"/>
            </reference>
            <reference field="9" count="1">
              <x v="126"/>
            </reference>
          </references>
        </pivotArea>
        <pivotArea type="data" collapsedLevelsAreSubtotals="1" fieldPosition="0">
          <references count="5">
            <reference field="4294967294" count="5" selected="0">
              <x v="1"/>
              <x v="2"/>
              <x v="3"/>
              <x v="4"/>
              <x v="5"/>
            </reference>
            <reference field="0" count="1" selected="0">
              <x v="8"/>
            </reference>
            <reference field="6" count="1" selected="0">
              <x v="39"/>
            </reference>
            <reference field="9" count="1" selected="0">
              <x v="126"/>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8"/>
            </reference>
            <reference field="6" count="1">
              <x v="46"/>
            </reference>
          </references>
        </pivotArea>
        <pivotArea type="data" collapsedLevelsAreSubtotals="1" fieldPosition="0">
          <references count="4">
            <reference field="4294967294" count="5" selected="0">
              <x v="1"/>
              <x v="2"/>
              <x v="3"/>
              <x v="4"/>
              <x v="5"/>
            </reference>
            <reference field="0" count="1" selected="0">
              <x v="8"/>
            </reference>
            <reference field="6" count="1" selected="0">
              <x v="46"/>
            </reference>
            <reference field="9" count="1">
              <x v="52"/>
            </reference>
          </references>
        </pivotArea>
        <pivotArea type="data" collapsedLevelsAreSubtotals="1" fieldPosition="0">
          <references count="5">
            <reference field="4294967294" count="5" selected="0">
              <x v="1"/>
              <x v="2"/>
              <x v="3"/>
              <x v="4"/>
              <x v="5"/>
            </reference>
            <reference field="0" count="1" selected="0">
              <x v="8"/>
            </reference>
            <reference field="6" count="1" selected="0">
              <x v="46"/>
            </reference>
            <reference field="9" count="1" selected="0">
              <x v="5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8"/>
            </reference>
            <reference field="6" count="1">
              <x v="56"/>
            </reference>
          </references>
        </pivotArea>
        <pivotArea type="data" collapsedLevelsAreSubtotals="1" fieldPosition="0">
          <references count="4">
            <reference field="4294967294" count="5" selected="0">
              <x v="1"/>
              <x v="2"/>
              <x v="3"/>
              <x v="4"/>
              <x v="5"/>
            </reference>
            <reference field="0" count="1" selected="0">
              <x v="8"/>
            </reference>
            <reference field="6" count="1" selected="0">
              <x v="56"/>
            </reference>
            <reference field="9" count="1">
              <x v="78"/>
            </reference>
          </references>
        </pivotArea>
        <pivotArea type="data" collapsedLevelsAreSubtotals="1" fieldPosition="0">
          <references count="5">
            <reference field="4294967294" count="5" selected="0">
              <x v="1"/>
              <x v="2"/>
              <x v="3"/>
              <x v="4"/>
              <x v="5"/>
            </reference>
            <reference field="0" count="1" selected="0">
              <x v="8"/>
            </reference>
            <reference field="6" count="1" selected="0">
              <x v="56"/>
            </reference>
            <reference field="9" count="1" selected="0">
              <x v="78"/>
            </reference>
            <reference field="12" count="6">
              <x v="0"/>
              <x v="1"/>
              <x v="2"/>
              <x v="3"/>
              <x v="4"/>
              <x v="6"/>
            </reference>
          </references>
        </pivotArea>
        <pivotArea type="data" collapsedLevelsAreSubtotals="1" fieldPosition="0">
          <references count="2">
            <reference field="4294967294" count="5" selected="0">
              <x v="1"/>
              <x v="2"/>
              <x v="3"/>
              <x v="4"/>
              <x v="5"/>
            </reference>
            <reference field="0" count="1">
              <x v="9"/>
            </reference>
          </references>
        </pivotArea>
        <pivotArea type="data" collapsedLevelsAreSubtotals="1" fieldPosition="0">
          <references count="3">
            <reference field="4294967294" count="5" selected="0">
              <x v="1"/>
              <x v="2"/>
              <x v="3"/>
              <x v="4"/>
              <x v="5"/>
            </reference>
            <reference field="0" count="1" selected="0">
              <x v="9"/>
            </reference>
            <reference field="6" count="1">
              <x v="3"/>
            </reference>
          </references>
        </pivotArea>
        <pivotArea type="data" collapsedLevelsAreSubtotals="1" fieldPosition="0">
          <references count="4">
            <reference field="4294967294" count="5" selected="0">
              <x v="1"/>
              <x v="2"/>
              <x v="3"/>
              <x v="4"/>
              <x v="5"/>
            </reference>
            <reference field="0" count="1" selected="0">
              <x v="9"/>
            </reference>
            <reference field="6" count="1" selected="0">
              <x v="3"/>
            </reference>
            <reference field="9" count="1">
              <x v="33"/>
            </reference>
          </references>
        </pivotArea>
        <pivotArea type="data" collapsedLevelsAreSubtotals="1" fieldPosition="0">
          <references count="5">
            <reference field="4294967294" count="5" selected="0">
              <x v="1"/>
              <x v="2"/>
              <x v="3"/>
              <x v="4"/>
              <x v="5"/>
            </reference>
            <reference field="0" count="1" selected="0">
              <x v="9"/>
            </reference>
            <reference field="6" count="1" selected="0">
              <x v="3"/>
            </reference>
            <reference field="9" count="1" selected="0">
              <x v="3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9"/>
            </reference>
            <reference field="6" count="1">
              <x v="4"/>
            </reference>
          </references>
        </pivotArea>
        <pivotArea type="data" collapsedLevelsAreSubtotals="1" fieldPosition="0">
          <references count="4">
            <reference field="4294967294" count="5" selected="0">
              <x v="1"/>
              <x v="2"/>
              <x v="3"/>
              <x v="4"/>
              <x v="5"/>
            </reference>
            <reference field="0" count="1" selected="0">
              <x v="9"/>
            </reference>
            <reference field="6" count="1" selected="0">
              <x v="4"/>
            </reference>
            <reference field="9" count="1">
              <x v="127"/>
            </reference>
          </references>
        </pivotArea>
        <pivotArea type="data" collapsedLevelsAreSubtotals="1" fieldPosition="0">
          <references count="5">
            <reference field="4294967294" count="5" selected="0">
              <x v="1"/>
              <x v="2"/>
              <x v="3"/>
              <x v="4"/>
              <x v="5"/>
            </reference>
            <reference field="0" count="1" selected="0">
              <x v="9"/>
            </reference>
            <reference field="6" count="1" selected="0">
              <x v="4"/>
            </reference>
            <reference field="9" count="1" selected="0">
              <x v="127"/>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9"/>
            </reference>
            <reference field="6" count="1">
              <x v="10"/>
            </reference>
          </references>
        </pivotArea>
        <pivotArea type="data" collapsedLevelsAreSubtotals="1" fieldPosition="0">
          <references count="4">
            <reference field="4294967294" count="5" selected="0">
              <x v="1"/>
              <x v="2"/>
              <x v="3"/>
              <x v="4"/>
              <x v="5"/>
            </reference>
            <reference field="0" count="1" selected="0">
              <x v="9"/>
            </reference>
            <reference field="6" count="1" selected="0">
              <x v="10"/>
            </reference>
            <reference field="9" count="1">
              <x v="33"/>
            </reference>
          </references>
        </pivotArea>
        <pivotArea type="data" collapsedLevelsAreSubtotals="1" fieldPosition="0">
          <references count="5">
            <reference field="4294967294" count="5" selected="0">
              <x v="1"/>
              <x v="2"/>
              <x v="3"/>
              <x v="4"/>
              <x v="5"/>
            </reference>
            <reference field="0" count="1" selected="0">
              <x v="9"/>
            </reference>
            <reference field="6" count="1" selected="0">
              <x v="10"/>
            </reference>
            <reference field="9" count="1" selected="0">
              <x v="33"/>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9"/>
            </reference>
            <reference field="6" count="1" selected="0">
              <x v="10"/>
            </reference>
            <reference field="9" count="1">
              <x v="34"/>
            </reference>
          </references>
        </pivotArea>
        <pivotArea type="data" collapsedLevelsAreSubtotals="1" fieldPosition="0">
          <references count="5">
            <reference field="4294967294" count="5" selected="0">
              <x v="1"/>
              <x v="2"/>
              <x v="3"/>
              <x v="4"/>
              <x v="5"/>
            </reference>
            <reference field="0" count="1" selected="0">
              <x v="9"/>
            </reference>
            <reference field="6" count="1" selected="0">
              <x v="10"/>
            </reference>
            <reference field="9" count="1" selected="0">
              <x v="34"/>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9"/>
            </reference>
            <reference field="6" count="1" selected="0">
              <x v="10"/>
            </reference>
            <reference field="9" count="1">
              <x v="36"/>
            </reference>
          </references>
        </pivotArea>
        <pivotArea type="data" collapsedLevelsAreSubtotals="1" fieldPosition="0">
          <references count="5">
            <reference field="4294967294" count="5" selected="0">
              <x v="1"/>
              <x v="2"/>
              <x v="3"/>
              <x v="4"/>
              <x v="5"/>
            </reference>
            <reference field="0" count="1" selected="0">
              <x v="9"/>
            </reference>
            <reference field="6" count="1" selected="0">
              <x v="10"/>
            </reference>
            <reference field="9" count="1" selected="0">
              <x v="36"/>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9"/>
            </reference>
            <reference field="6" count="1" selected="0">
              <x v="10"/>
            </reference>
            <reference field="9" count="1">
              <x v="48"/>
            </reference>
          </references>
        </pivotArea>
        <pivotArea type="data" collapsedLevelsAreSubtotals="1" fieldPosition="0">
          <references count="5">
            <reference field="4294967294" count="5" selected="0">
              <x v="1"/>
              <x v="2"/>
              <x v="3"/>
              <x v="4"/>
              <x v="5"/>
            </reference>
            <reference field="0" count="1" selected="0">
              <x v="9"/>
            </reference>
            <reference field="6" count="1" selected="0">
              <x v="10"/>
            </reference>
            <reference field="9" count="1" selected="0">
              <x v="48"/>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9"/>
            </reference>
            <reference field="6" count="1">
              <x v="11"/>
            </reference>
          </references>
        </pivotArea>
        <pivotArea type="data" collapsedLevelsAreSubtotals="1" fieldPosition="0">
          <references count="4">
            <reference field="4294967294" count="5" selected="0">
              <x v="1"/>
              <x v="2"/>
              <x v="3"/>
              <x v="4"/>
              <x v="5"/>
            </reference>
            <reference field="0" count="1" selected="0">
              <x v="9"/>
            </reference>
            <reference field="6" count="1" selected="0">
              <x v="11"/>
            </reference>
            <reference field="9" count="1">
              <x v="36"/>
            </reference>
          </references>
        </pivotArea>
        <pivotArea type="data" collapsedLevelsAreSubtotals="1" fieldPosition="0">
          <references count="5">
            <reference field="4294967294" count="5" selected="0">
              <x v="1"/>
              <x v="2"/>
              <x v="3"/>
              <x v="4"/>
              <x v="5"/>
            </reference>
            <reference field="0" count="1" selected="0">
              <x v="9"/>
            </reference>
            <reference field="6" count="1" selected="0">
              <x v="11"/>
            </reference>
            <reference field="9" count="1" selected="0">
              <x v="36"/>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9"/>
            </reference>
            <reference field="6" count="1">
              <x v="12"/>
            </reference>
          </references>
        </pivotArea>
        <pivotArea type="data" collapsedLevelsAreSubtotals="1" fieldPosition="0">
          <references count="4">
            <reference field="4294967294" count="5" selected="0">
              <x v="1"/>
              <x v="2"/>
              <x v="3"/>
              <x v="4"/>
              <x v="5"/>
            </reference>
            <reference field="0" count="1" selected="0">
              <x v="9"/>
            </reference>
            <reference field="6" count="1" selected="0">
              <x v="12"/>
            </reference>
            <reference field="9" count="1">
              <x v="33"/>
            </reference>
          </references>
        </pivotArea>
        <pivotArea type="data" collapsedLevelsAreSubtotals="1" fieldPosition="0">
          <references count="5">
            <reference field="4294967294" count="5" selected="0">
              <x v="1"/>
              <x v="2"/>
              <x v="3"/>
              <x v="4"/>
              <x v="5"/>
            </reference>
            <reference field="0" count="1" selected="0">
              <x v="9"/>
            </reference>
            <reference field="6" count="1" selected="0">
              <x v="12"/>
            </reference>
            <reference field="9" count="1" selected="0">
              <x v="3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9"/>
            </reference>
            <reference field="6" count="1">
              <x v="13"/>
            </reference>
          </references>
        </pivotArea>
        <pivotArea type="data" collapsedLevelsAreSubtotals="1" fieldPosition="0">
          <references count="4">
            <reference field="4294967294" count="5" selected="0">
              <x v="1"/>
              <x v="2"/>
              <x v="3"/>
              <x v="4"/>
              <x v="5"/>
            </reference>
            <reference field="0" count="1" selected="0">
              <x v="9"/>
            </reference>
            <reference field="6" count="1" selected="0">
              <x v="13"/>
            </reference>
            <reference field="9" count="1">
              <x v="33"/>
            </reference>
          </references>
        </pivotArea>
        <pivotArea type="data" collapsedLevelsAreSubtotals="1" fieldPosition="0">
          <references count="5">
            <reference field="4294967294" count="5" selected="0">
              <x v="1"/>
              <x v="2"/>
              <x v="3"/>
              <x v="4"/>
              <x v="5"/>
            </reference>
            <reference field="0" count="1" selected="0">
              <x v="9"/>
            </reference>
            <reference field="6" count="1" selected="0">
              <x v="13"/>
            </reference>
            <reference field="9" count="1" selected="0">
              <x v="3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9"/>
            </reference>
            <reference field="6" count="1">
              <x v="14"/>
            </reference>
          </references>
        </pivotArea>
        <pivotArea type="data" collapsedLevelsAreSubtotals="1" fieldPosition="0">
          <references count="4">
            <reference field="4294967294" count="5" selected="0">
              <x v="1"/>
              <x v="2"/>
              <x v="3"/>
              <x v="4"/>
              <x v="5"/>
            </reference>
            <reference field="0" count="1" selected="0">
              <x v="9"/>
            </reference>
            <reference field="6" count="1" selected="0">
              <x v="14"/>
            </reference>
            <reference field="9" count="1">
              <x v="33"/>
            </reference>
          </references>
        </pivotArea>
        <pivotArea type="data" collapsedLevelsAreSubtotals="1" fieldPosition="0">
          <references count="5">
            <reference field="4294967294" count="5" selected="0">
              <x v="1"/>
              <x v="2"/>
              <x v="3"/>
              <x v="4"/>
              <x v="5"/>
            </reference>
            <reference field="0" count="1" selected="0">
              <x v="9"/>
            </reference>
            <reference field="6" count="1" selected="0">
              <x v="14"/>
            </reference>
            <reference field="9" count="1" selected="0">
              <x v="3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9"/>
            </reference>
            <reference field="6" count="1">
              <x v="15"/>
            </reference>
          </references>
        </pivotArea>
        <pivotArea type="data" collapsedLevelsAreSubtotals="1" fieldPosition="0">
          <references count="4">
            <reference field="4294967294" count="5" selected="0">
              <x v="1"/>
              <x v="2"/>
              <x v="3"/>
              <x v="4"/>
              <x v="5"/>
            </reference>
            <reference field="0" count="1" selected="0">
              <x v="9"/>
            </reference>
            <reference field="6" count="1" selected="0">
              <x v="15"/>
            </reference>
            <reference field="9" count="1">
              <x v="33"/>
            </reference>
          </references>
        </pivotArea>
        <pivotArea type="data" collapsedLevelsAreSubtotals="1" fieldPosition="0">
          <references count="5">
            <reference field="4294967294" count="5" selected="0">
              <x v="1"/>
              <x v="2"/>
              <x v="3"/>
              <x v="4"/>
              <x v="5"/>
            </reference>
            <reference field="0" count="1" selected="0">
              <x v="9"/>
            </reference>
            <reference field="6" count="1" selected="0">
              <x v="15"/>
            </reference>
            <reference field="9" count="1" selected="0">
              <x v="3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9"/>
            </reference>
            <reference field="6" count="1">
              <x v="16"/>
            </reference>
          </references>
        </pivotArea>
        <pivotArea type="data" collapsedLevelsAreSubtotals="1" fieldPosition="0">
          <references count="4">
            <reference field="4294967294" count="5" selected="0">
              <x v="1"/>
              <x v="2"/>
              <x v="3"/>
              <x v="4"/>
              <x v="5"/>
            </reference>
            <reference field="0" count="1" selected="0">
              <x v="9"/>
            </reference>
            <reference field="6" count="1" selected="0">
              <x v="16"/>
            </reference>
            <reference field="9" count="1">
              <x v="37"/>
            </reference>
          </references>
        </pivotArea>
        <pivotArea type="data" collapsedLevelsAreSubtotals="1" fieldPosition="0">
          <references count="5">
            <reference field="4294967294" count="5" selected="0">
              <x v="1"/>
              <x v="2"/>
              <x v="3"/>
              <x v="4"/>
              <x v="5"/>
            </reference>
            <reference field="0" count="1" selected="0">
              <x v="9"/>
            </reference>
            <reference field="6" count="1" selected="0">
              <x v="16"/>
            </reference>
            <reference field="9" count="1" selected="0">
              <x v="37"/>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9"/>
            </reference>
            <reference field="6" count="1">
              <x v="21"/>
            </reference>
          </references>
        </pivotArea>
        <pivotArea type="data" collapsedLevelsAreSubtotals="1" fieldPosition="0">
          <references count="4">
            <reference field="4294967294" count="5" selected="0">
              <x v="1"/>
              <x v="2"/>
              <x v="3"/>
              <x v="4"/>
              <x v="5"/>
            </reference>
            <reference field="0" count="1" selected="0">
              <x v="9"/>
            </reference>
            <reference field="6" count="1" selected="0">
              <x v="21"/>
            </reference>
            <reference field="9" count="1">
              <x v="33"/>
            </reference>
          </references>
        </pivotArea>
        <pivotArea type="data" collapsedLevelsAreSubtotals="1" fieldPosition="0">
          <references count="5">
            <reference field="4294967294" count="5" selected="0">
              <x v="1"/>
              <x v="2"/>
              <x v="3"/>
              <x v="4"/>
              <x v="5"/>
            </reference>
            <reference field="0" count="1" selected="0">
              <x v="9"/>
            </reference>
            <reference field="6" count="1" selected="0">
              <x v="21"/>
            </reference>
            <reference field="9" count="1" selected="0">
              <x v="3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9"/>
            </reference>
            <reference field="6" count="1">
              <x v="40"/>
            </reference>
          </references>
        </pivotArea>
        <pivotArea type="data" collapsedLevelsAreSubtotals="1" fieldPosition="0">
          <references count="4">
            <reference field="4294967294" count="5" selected="0">
              <x v="1"/>
              <x v="2"/>
              <x v="3"/>
              <x v="4"/>
              <x v="5"/>
            </reference>
            <reference field="0" count="1" selected="0">
              <x v="9"/>
            </reference>
            <reference field="6" count="1" selected="0">
              <x v="40"/>
            </reference>
            <reference field="9" count="1">
              <x v="35"/>
            </reference>
          </references>
        </pivotArea>
        <pivotArea type="data" collapsedLevelsAreSubtotals="1" fieldPosition="0">
          <references count="5">
            <reference field="4294967294" count="5" selected="0">
              <x v="1"/>
              <x v="2"/>
              <x v="3"/>
              <x v="4"/>
              <x v="5"/>
            </reference>
            <reference field="0" count="1" selected="0">
              <x v="9"/>
            </reference>
            <reference field="6" count="1" selected="0">
              <x v="40"/>
            </reference>
            <reference field="9" count="1" selected="0">
              <x v="35"/>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9"/>
            </reference>
            <reference field="6" count="1">
              <x v="140"/>
            </reference>
          </references>
        </pivotArea>
        <pivotArea type="data" collapsedLevelsAreSubtotals="1" fieldPosition="0">
          <references count="4">
            <reference field="4294967294" count="5" selected="0">
              <x v="1"/>
              <x v="2"/>
              <x v="3"/>
              <x v="4"/>
              <x v="5"/>
            </reference>
            <reference field="0" count="1" selected="0">
              <x v="9"/>
            </reference>
            <reference field="6" count="1" selected="0">
              <x v="140"/>
            </reference>
            <reference field="9" count="1">
              <x v="37"/>
            </reference>
          </references>
        </pivotArea>
        <pivotArea type="data" collapsedLevelsAreSubtotals="1" fieldPosition="0">
          <references count="5">
            <reference field="4294967294" count="5" selected="0">
              <x v="1"/>
              <x v="2"/>
              <x v="3"/>
              <x v="4"/>
              <x v="5"/>
            </reference>
            <reference field="0" count="1" selected="0">
              <x v="9"/>
            </reference>
            <reference field="6" count="1" selected="0">
              <x v="140"/>
            </reference>
            <reference field="9" count="1" selected="0">
              <x v="37"/>
            </reference>
            <reference field="12" count="6">
              <x v="0"/>
              <x v="1"/>
              <x v="2"/>
              <x v="3"/>
              <x v="4"/>
              <x v="6"/>
            </reference>
          </references>
        </pivotArea>
        <pivotArea type="data" collapsedLevelsAreSubtotals="1" fieldPosition="0">
          <references count="2">
            <reference field="4294967294" count="5" selected="0">
              <x v="1"/>
              <x v="2"/>
              <x v="3"/>
              <x v="4"/>
              <x v="5"/>
            </reference>
            <reference field="0" count="1">
              <x v="10"/>
            </reference>
          </references>
        </pivotArea>
        <pivotArea type="data" collapsedLevelsAreSubtotals="1" fieldPosition="0">
          <references count="3">
            <reference field="4294967294" count="5" selected="0">
              <x v="1"/>
              <x v="2"/>
              <x v="3"/>
              <x v="4"/>
              <x v="5"/>
            </reference>
            <reference field="0" count="1" selected="0">
              <x v="10"/>
            </reference>
            <reference field="6" count="1">
              <x v="48"/>
            </reference>
          </references>
        </pivotArea>
        <pivotArea type="data" collapsedLevelsAreSubtotals="1" fieldPosition="0">
          <references count="4">
            <reference field="4294967294" count="5" selected="0">
              <x v="1"/>
              <x v="2"/>
              <x v="3"/>
              <x v="4"/>
              <x v="5"/>
            </reference>
            <reference field="0" count="1" selected="0">
              <x v="10"/>
            </reference>
            <reference field="6" count="1" selected="0">
              <x v="48"/>
            </reference>
            <reference field="9" count="1">
              <x v="102"/>
            </reference>
          </references>
        </pivotArea>
        <pivotArea type="data" collapsedLevelsAreSubtotals="1" fieldPosition="0">
          <references count="5">
            <reference field="4294967294" count="5" selected="0">
              <x v="1"/>
              <x v="2"/>
              <x v="3"/>
              <x v="4"/>
              <x v="5"/>
            </reference>
            <reference field="0" count="1" selected="0">
              <x v="10"/>
            </reference>
            <reference field="6" count="1" selected="0">
              <x v="48"/>
            </reference>
            <reference field="9" count="1" selected="0">
              <x v="102"/>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0"/>
            </reference>
            <reference field="6" count="1" selected="0">
              <x v="48"/>
            </reference>
            <reference field="9" count="1">
              <x v="108"/>
            </reference>
          </references>
        </pivotArea>
        <pivotArea type="data" collapsedLevelsAreSubtotals="1" fieldPosition="0">
          <references count="5">
            <reference field="4294967294" count="5" selected="0">
              <x v="1"/>
              <x v="2"/>
              <x v="3"/>
              <x v="4"/>
              <x v="5"/>
            </reference>
            <reference field="0" count="1" selected="0">
              <x v="10"/>
            </reference>
            <reference field="6" count="1" selected="0">
              <x v="48"/>
            </reference>
            <reference field="9" count="1" selected="0">
              <x v="108"/>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0"/>
            </reference>
            <reference field="6" count="1" selected="0">
              <x v="48"/>
            </reference>
            <reference field="9" count="1">
              <x v="110"/>
            </reference>
          </references>
        </pivotArea>
        <pivotArea type="data" collapsedLevelsAreSubtotals="1" fieldPosition="0">
          <references count="5">
            <reference field="4294967294" count="5" selected="0">
              <x v="1"/>
              <x v="2"/>
              <x v="3"/>
              <x v="4"/>
              <x v="5"/>
            </reference>
            <reference field="0" count="1" selected="0">
              <x v="10"/>
            </reference>
            <reference field="6" count="1" selected="0">
              <x v="48"/>
            </reference>
            <reference field="9" count="1" selected="0">
              <x v="110"/>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0"/>
            </reference>
            <reference field="6" count="1" selected="0">
              <x v="48"/>
            </reference>
            <reference field="9" count="1">
              <x v="114"/>
            </reference>
          </references>
        </pivotArea>
        <pivotArea type="data" collapsedLevelsAreSubtotals="1" fieldPosition="0">
          <references count="5">
            <reference field="4294967294" count="5" selected="0">
              <x v="1"/>
              <x v="2"/>
              <x v="3"/>
              <x v="4"/>
              <x v="5"/>
            </reference>
            <reference field="0" count="1" selected="0">
              <x v="10"/>
            </reference>
            <reference field="6" count="1" selected="0">
              <x v="48"/>
            </reference>
            <reference field="9" count="1" selected="0">
              <x v="114"/>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0"/>
            </reference>
            <reference field="6" count="1" selected="0">
              <x v="48"/>
            </reference>
            <reference field="9" count="1">
              <x v="117"/>
            </reference>
          </references>
        </pivotArea>
        <pivotArea type="data" collapsedLevelsAreSubtotals="1" fieldPosition="0">
          <references count="5">
            <reference field="4294967294" count="5" selected="0">
              <x v="1"/>
              <x v="2"/>
              <x v="3"/>
              <x v="4"/>
              <x v="5"/>
            </reference>
            <reference field="0" count="1" selected="0">
              <x v="10"/>
            </reference>
            <reference field="6" count="1" selected="0">
              <x v="48"/>
            </reference>
            <reference field="9" count="1" selected="0">
              <x v="117"/>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0"/>
            </reference>
            <reference field="6" count="1">
              <x v="49"/>
            </reference>
          </references>
        </pivotArea>
        <pivotArea type="data" collapsedLevelsAreSubtotals="1" fieldPosition="0">
          <references count="4">
            <reference field="4294967294" count="5" selected="0">
              <x v="1"/>
              <x v="2"/>
              <x v="3"/>
              <x v="4"/>
              <x v="5"/>
            </reference>
            <reference field="0" count="1" selected="0">
              <x v="10"/>
            </reference>
            <reference field="6" count="1" selected="0">
              <x v="49"/>
            </reference>
            <reference field="9" count="1">
              <x v="76"/>
            </reference>
          </references>
        </pivotArea>
        <pivotArea type="data" collapsedLevelsAreSubtotals="1" fieldPosition="0">
          <references count="5">
            <reference field="4294967294" count="5" selected="0">
              <x v="1"/>
              <x v="2"/>
              <x v="3"/>
              <x v="4"/>
              <x v="5"/>
            </reference>
            <reference field="0" count="1" selected="0">
              <x v="10"/>
            </reference>
            <reference field="6" count="1" selected="0">
              <x v="49"/>
            </reference>
            <reference field="9" count="1" selected="0">
              <x v="76"/>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0"/>
            </reference>
            <reference field="6" count="1">
              <x v="60"/>
            </reference>
          </references>
        </pivotArea>
        <pivotArea type="data" collapsedLevelsAreSubtotals="1" fieldPosition="0">
          <references count="4">
            <reference field="4294967294" count="5" selected="0">
              <x v="1"/>
              <x v="2"/>
              <x v="3"/>
              <x v="4"/>
              <x v="5"/>
            </reference>
            <reference field="0" count="1" selected="0">
              <x v="10"/>
            </reference>
            <reference field="6" count="1" selected="0">
              <x v="60"/>
            </reference>
            <reference field="9" count="1">
              <x v="163"/>
            </reference>
          </references>
        </pivotArea>
        <pivotArea type="data" collapsedLevelsAreSubtotals="1" fieldPosition="0">
          <references count="5">
            <reference field="4294967294" count="5" selected="0">
              <x v="1"/>
              <x v="2"/>
              <x v="3"/>
              <x v="4"/>
              <x v="5"/>
            </reference>
            <reference field="0" count="1" selected="0">
              <x v="10"/>
            </reference>
            <reference field="6" count="1" selected="0">
              <x v="60"/>
            </reference>
            <reference field="9" count="1" selected="0">
              <x v="163"/>
            </reference>
            <reference field="12" count="6">
              <x v="0"/>
              <x v="1"/>
              <x v="2"/>
              <x v="3"/>
              <x v="4"/>
              <x v="6"/>
            </reference>
          </references>
        </pivotArea>
        <pivotArea type="data" collapsedLevelsAreSubtotals="1" fieldPosition="0">
          <references count="2">
            <reference field="4294967294" count="5" selected="0">
              <x v="1"/>
              <x v="2"/>
              <x v="3"/>
              <x v="4"/>
              <x v="5"/>
            </reference>
            <reference field="0" count="1">
              <x v="11"/>
            </reference>
          </references>
        </pivotArea>
        <pivotArea type="data" collapsedLevelsAreSubtotals="1" fieldPosition="0">
          <references count="3">
            <reference field="4294967294" count="5" selected="0">
              <x v="1"/>
              <x v="2"/>
              <x v="3"/>
              <x v="4"/>
              <x v="5"/>
            </reference>
            <reference field="0" count="1" selected="0">
              <x v="11"/>
            </reference>
            <reference field="6" count="1">
              <x v="0"/>
            </reference>
          </references>
        </pivotArea>
        <pivotArea type="data" collapsedLevelsAreSubtotals="1" fieldPosition="0">
          <references count="4">
            <reference field="4294967294" count="5" selected="0">
              <x v="1"/>
              <x v="2"/>
              <x v="3"/>
              <x v="4"/>
              <x v="5"/>
            </reference>
            <reference field="0" count="1" selected="0">
              <x v="11"/>
            </reference>
            <reference field="6" count="1" selected="0">
              <x v="0"/>
            </reference>
            <reference field="9" count="1">
              <x v="158"/>
            </reference>
          </references>
        </pivotArea>
        <pivotArea type="data" collapsedLevelsAreSubtotals="1" fieldPosition="0">
          <references count="5">
            <reference field="4294967294" count="5" selected="0">
              <x v="1"/>
              <x v="2"/>
              <x v="3"/>
              <x v="4"/>
              <x v="5"/>
            </reference>
            <reference field="0" count="1" selected="0">
              <x v="11"/>
            </reference>
            <reference field="6" count="1" selected="0">
              <x v="0"/>
            </reference>
            <reference field="9" count="1" selected="0">
              <x v="158"/>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1"/>
            </reference>
          </references>
        </pivotArea>
        <pivotArea type="data" collapsedLevelsAreSubtotals="1" fieldPosition="0">
          <references count="4">
            <reference field="4294967294" count="5" selected="0">
              <x v="1"/>
              <x v="2"/>
              <x v="3"/>
              <x v="4"/>
              <x v="5"/>
            </reference>
            <reference field="0" count="1" selected="0">
              <x v="11"/>
            </reference>
            <reference field="6" count="1" selected="0">
              <x v="1"/>
            </reference>
            <reference field="9" count="1">
              <x v="158"/>
            </reference>
          </references>
        </pivotArea>
        <pivotArea type="data" collapsedLevelsAreSubtotals="1" fieldPosition="0">
          <references count="5">
            <reference field="4294967294" count="5" selected="0">
              <x v="1"/>
              <x v="2"/>
              <x v="3"/>
              <x v="4"/>
              <x v="5"/>
            </reference>
            <reference field="0" count="1" selected="0">
              <x v="11"/>
            </reference>
            <reference field="6" count="1" selected="0">
              <x v="1"/>
            </reference>
            <reference field="9" count="1" selected="0">
              <x v="158"/>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2"/>
            </reference>
          </references>
        </pivotArea>
        <pivotArea type="data" collapsedLevelsAreSubtotals="1" fieldPosition="0">
          <references count="4">
            <reference field="4294967294" count="5" selected="0">
              <x v="1"/>
              <x v="2"/>
              <x v="3"/>
              <x v="4"/>
              <x v="5"/>
            </reference>
            <reference field="0" count="1" selected="0">
              <x v="11"/>
            </reference>
            <reference field="6" count="1" selected="0">
              <x v="2"/>
            </reference>
            <reference field="9" count="1">
              <x v="127"/>
            </reference>
          </references>
        </pivotArea>
        <pivotArea type="data" collapsedLevelsAreSubtotals="1" fieldPosition="0">
          <references count="5">
            <reference field="4294967294" count="5" selected="0">
              <x v="1"/>
              <x v="2"/>
              <x v="3"/>
              <x v="4"/>
              <x v="5"/>
            </reference>
            <reference field="0" count="1" selected="0">
              <x v="11"/>
            </reference>
            <reference field="6" count="1" selected="0">
              <x v="2"/>
            </reference>
            <reference field="9" count="1" selected="0">
              <x v="127"/>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1"/>
            </reference>
            <reference field="6" count="1" selected="0">
              <x v="2"/>
            </reference>
            <reference field="9" count="1">
              <x v="158"/>
            </reference>
          </references>
        </pivotArea>
        <pivotArea type="data" collapsedLevelsAreSubtotals="1" fieldPosition="0">
          <references count="5">
            <reference field="4294967294" count="5" selected="0">
              <x v="1"/>
              <x v="2"/>
              <x v="3"/>
              <x v="4"/>
              <x v="5"/>
            </reference>
            <reference field="0" count="1" selected="0">
              <x v="11"/>
            </reference>
            <reference field="6" count="1" selected="0">
              <x v="2"/>
            </reference>
            <reference field="9" count="1" selected="0">
              <x v="158"/>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5"/>
            </reference>
          </references>
        </pivotArea>
        <pivotArea type="data" collapsedLevelsAreSubtotals="1" fieldPosition="0">
          <references count="4">
            <reference field="4294967294" count="5" selected="0">
              <x v="1"/>
              <x v="2"/>
              <x v="3"/>
              <x v="4"/>
              <x v="5"/>
            </reference>
            <reference field="0" count="1" selected="0">
              <x v="11"/>
            </reference>
            <reference field="6" count="1" selected="0">
              <x v="5"/>
            </reference>
            <reference field="9" count="1">
              <x v="125"/>
            </reference>
          </references>
        </pivotArea>
        <pivotArea type="data" collapsedLevelsAreSubtotals="1" fieldPosition="0">
          <references count="5">
            <reference field="4294967294" count="5" selected="0">
              <x v="1"/>
              <x v="2"/>
              <x v="3"/>
              <x v="4"/>
              <x v="5"/>
            </reference>
            <reference field="0" count="1" selected="0">
              <x v="11"/>
            </reference>
            <reference field="6" count="1" selected="0">
              <x v="5"/>
            </reference>
            <reference field="9" count="1" selected="0">
              <x v="125"/>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6"/>
            </reference>
          </references>
        </pivotArea>
        <pivotArea type="data" collapsedLevelsAreSubtotals="1" fieldPosition="0">
          <references count="4">
            <reference field="4294967294" count="5" selected="0">
              <x v="1"/>
              <x v="2"/>
              <x v="3"/>
              <x v="4"/>
              <x v="5"/>
            </reference>
            <reference field="0" count="1" selected="0">
              <x v="11"/>
            </reference>
            <reference field="6" count="1" selected="0">
              <x v="6"/>
            </reference>
            <reference field="9" count="1">
              <x v="9"/>
            </reference>
          </references>
        </pivotArea>
        <pivotArea type="data" collapsedLevelsAreSubtotals="1" fieldPosition="0">
          <references count="5">
            <reference field="4294967294" count="5" selected="0">
              <x v="1"/>
              <x v="2"/>
              <x v="3"/>
              <x v="4"/>
              <x v="5"/>
            </reference>
            <reference field="0" count="1" selected="0">
              <x v="11"/>
            </reference>
            <reference field="6" count="1" selected="0">
              <x v="6"/>
            </reference>
            <reference field="9" count="1" selected="0">
              <x v="9"/>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1"/>
            </reference>
            <reference field="6" count="1" selected="0">
              <x v="6"/>
            </reference>
            <reference field="9" count="1">
              <x v="51"/>
            </reference>
          </references>
        </pivotArea>
        <pivotArea type="data" collapsedLevelsAreSubtotals="1" fieldPosition="0">
          <references count="5">
            <reference field="4294967294" count="5" selected="0">
              <x v="1"/>
              <x v="2"/>
              <x v="3"/>
              <x v="4"/>
              <x v="5"/>
            </reference>
            <reference field="0" count="1" selected="0">
              <x v="11"/>
            </reference>
            <reference field="6" count="1" selected="0">
              <x v="6"/>
            </reference>
            <reference field="9" count="1" selected="0">
              <x v="5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1"/>
            </reference>
            <reference field="6" count="1" selected="0">
              <x v="6"/>
            </reference>
            <reference field="9" count="1">
              <x v="59"/>
            </reference>
          </references>
        </pivotArea>
        <pivotArea type="data" collapsedLevelsAreSubtotals="1" fieldPosition="0">
          <references count="5">
            <reference field="4294967294" count="5" selected="0">
              <x v="1"/>
              <x v="2"/>
              <x v="3"/>
              <x v="4"/>
              <x v="5"/>
            </reference>
            <reference field="0" count="1" selected="0">
              <x v="11"/>
            </reference>
            <reference field="6" count="1" selected="0">
              <x v="6"/>
            </reference>
            <reference field="9" count="1" selected="0">
              <x v="59"/>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1"/>
            </reference>
            <reference field="6" count="1" selected="0">
              <x v="6"/>
            </reference>
            <reference field="9" count="1">
              <x v="90"/>
            </reference>
          </references>
        </pivotArea>
        <pivotArea type="data" collapsedLevelsAreSubtotals="1" fieldPosition="0">
          <references count="5">
            <reference field="4294967294" count="5" selected="0">
              <x v="1"/>
              <x v="2"/>
              <x v="3"/>
              <x v="4"/>
              <x v="5"/>
            </reference>
            <reference field="0" count="1" selected="0">
              <x v="11"/>
            </reference>
            <reference field="6" count="1" selected="0">
              <x v="6"/>
            </reference>
            <reference field="9" count="1" selected="0">
              <x v="90"/>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1"/>
            </reference>
            <reference field="6" count="1" selected="0">
              <x v="6"/>
            </reference>
            <reference field="9" count="1">
              <x v="98"/>
            </reference>
          </references>
        </pivotArea>
        <pivotArea type="data" collapsedLevelsAreSubtotals="1" fieldPosition="0">
          <references count="5">
            <reference field="4294967294" count="5" selected="0">
              <x v="1"/>
              <x v="2"/>
              <x v="3"/>
              <x v="4"/>
              <x v="5"/>
            </reference>
            <reference field="0" count="1" selected="0">
              <x v="11"/>
            </reference>
            <reference field="6" count="1" selected="0">
              <x v="6"/>
            </reference>
            <reference field="9" count="1" selected="0">
              <x v="98"/>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1"/>
            </reference>
            <reference field="6" count="1" selected="0">
              <x v="6"/>
            </reference>
            <reference field="9" count="1">
              <x v="102"/>
            </reference>
          </references>
        </pivotArea>
        <pivotArea type="data" collapsedLevelsAreSubtotals="1" fieldPosition="0">
          <references count="5">
            <reference field="4294967294" count="5" selected="0">
              <x v="1"/>
              <x v="2"/>
              <x v="3"/>
              <x v="4"/>
              <x v="5"/>
            </reference>
            <reference field="0" count="1" selected="0">
              <x v="11"/>
            </reference>
            <reference field="6" count="1" selected="0">
              <x v="6"/>
            </reference>
            <reference field="9" count="1" selected="0">
              <x v="102"/>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1"/>
            </reference>
            <reference field="6" count="1" selected="0">
              <x v="6"/>
            </reference>
            <reference field="9" count="1">
              <x v="107"/>
            </reference>
          </references>
        </pivotArea>
        <pivotArea type="data" collapsedLevelsAreSubtotals="1" fieldPosition="0">
          <references count="5">
            <reference field="4294967294" count="5" selected="0">
              <x v="1"/>
              <x v="2"/>
              <x v="3"/>
              <x v="4"/>
              <x v="5"/>
            </reference>
            <reference field="0" count="1" selected="0">
              <x v="11"/>
            </reference>
            <reference field="6" count="1" selected="0">
              <x v="6"/>
            </reference>
            <reference field="9" count="1" selected="0">
              <x v="107"/>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1"/>
            </reference>
            <reference field="6" count="1" selected="0">
              <x v="6"/>
            </reference>
            <reference field="9" count="1">
              <x v="118"/>
            </reference>
          </references>
        </pivotArea>
        <pivotArea type="data" collapsedLevelsAreSubtotals="1" fieldPosition="0">
          <references count="5">
            <reference field="4294967294" count="5" selected="0">
              <x v="1"/>
              <x v="2"/>
              <x v="3"/>
              <x v="4"/>
              <x v="5"/>
            </reference>
            <reference field="0" count="1" selected="0">
              <x v="11"/>
            </reference>
            <reference field="6" count="1" selected="0">
              <x v="6"/>
            </reference>
            <reference field="9" count="1" selected="0">
              <x v="118"/>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1"/>
            </reference>
            <reference field="6" count="1" selected="0">
              <x v="6"/>
            </reference>
            <reference field="9" count="1">
              <x v="125"/>
            </reference>
          </references>
        </pivotArea>
        <pivotArea type="data" collapsedLevelsAreSubtotals="1" fieldPosition="0">
          <references count="5">
            <reference field="4294967294" count="5" selected="0">
              <x v="1"/>
              <x v="2"/>
              <x v="3"/>
              <x v="4"/>
              <x v="5"/>
            </reference>
            <reference field="0" count="1" selected="0">
              <x v="11"/>
            </reference>
            <reference field="6" count="1" selected="0">
              <x v="6"/>
            </reference>
            <reference field="9" count="1" selected="0">
              <x v="125"/>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1"/>
            </reference>
            <reference field="6" count="1" selected="0">
              <x v="6"/>
            </reference>
            <reference field="9" count="1">
              <x v="160"/>
            </reference>
          </references>
        </pivotArea>
        <pivotArea type="data" collapsedLevelsAreSubtotals="1" fieldPosition="0">
          <references count="5">
            <reference field="4294967294" count="5" selected="0">
              <x v="1"/>
              <x v="2"/>
              <x v="3"/>
              <x v="4"/>
              <x v="5"/>
            </reference>
            <reference field="0" count="1" selected="0">
              <x v="11"/>
            </reference>
            <reference field="6" count="1" selected="0">
              <x v="6"/>
            </reference>
            <reference field="9" count="1" selected="0">
              <x v="160"/>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1"/>
            </reference>
            <reference field="6" count="1" selected="0">
              <x v="6"/>
            </reference>
            <reference field="9" count="1">
              <x v="162"/>
            </reference>
          </references>
        </pivotArea>
        <pivotArea type="data" collapsedLevelsAreSubtotals="1" fieldPosition="0">
          <references count="5">
            <reference field="4294967294" count="5" selected="0">
              <x v="1"/>
              <x v="2"/>
              <x v="3"/>
              <x v="4"/>
              <x v="5"/>
            </reference>
            <reference field="0" count="1" selected="0">
              <x v="11"/>
            </reference>
            <reference field="6" count="1" selected="0">
              <x v="6"/>
            </reference>
            <reference field="9" count="1" selected="0">
              <x v="16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7"/>
            </reference>
          </references>
        </pivotArea>
        <pivotArea type="data" collapsedLevelsAreSubtotals="1" fieldPosition="0">
          <references count="4">
            <reference field="4294967294" count="5" selected="0">
              <x v="1"/>
              <x v="2"/>
              <x v="3"/>
              <x v="4"/>
              <x v="5"/>
            </reference>
            <reference field="0" count="1" selected="0">
              <x v="11"/>
            </reference>
            <reference field="6" count="1" selected="0">
              <x v="7"/>
            </reference>
            <reference field="9" count="1">
              <x v="158"/>
            </reference>
          </references>
        </pivotArea>
        <pivotArea type="data" collapsedLevelsAreSubtotals="1" fieldPosition="0">
          <references count="5">
            <reference field="4294967294" count="5" selected="0">
              <x v="1"/>
              <x v="2"/>
              <x v="3"/>
              <x v="4"/>
              <x v="5"/>
            </reference>
            <reference field="0" count="1" selected="0">
              <x v="11"/>
            </reference>
            <reference field="6" count="1" selected="0">
              <x v="7"/>
            </reference>
            <reference field="9" count="1" selected="0">
              <x v="158"/>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8"/>
            </reference>
          </references>
        </pivotArea>
        <pivotArea type="data" collapsedLevelsAreSubtotals="1" fieldPosition="0">
          <references count="4">
            <reference field="4294967294" count="5" selected="0">
              <x v="1"/>
              <x v="2"/>
              <x v="3"/>
              <x v="4"/>
              <x v="5"/>
            </reference>
            <reference field="0" count="1" selected="0">
              <x v="11"/>
            </reference>
            <reference field="6" count="1" selected="0">
              <x v="8"/>
            </reference>
            <reference field="9" count="1">
              <x v="164"/>
            </reference>
          </references>
        </pivotArea>
        <pivotArea type="data" collapsedLevelsAreSubtotals="1" fieldPosition="0">
          <references count="5">
            <reference field="4294967294" count="5" selected="0">
              <x v="1"/>
              <x v="2"/>
              <x v="3"/>
              <x v="4"/>
              <x v="5"/>
            </reference>
            <reference field="0" count="1" selected="0">
              <x v="11"/>
            </reference>
            <reference field="6" count="1" selected="0">
              <x v="8"/>
            </reference>
            <reference field="9" count="1" selected="0">
              <x v="164"/>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9"/>
            </reference>
          </references>
        </pivotArea>
        <pivotArea type="data" collapsedLevelsAreSubtotals="1" fieldPosition="0">
          <references count="4">
            <reference field="4294967294" count="5" selected="0">
              <x v="1"/>
              <x v="2"/>
              <x v="3"/>
              <x v="4"/>
              <x v="5"/>
            </reference>
            <reference field="0" count="1" selected="0">
              <x v="11"/>
            </reference>
            <reference field="6" count="1" selected="0">
              <x v="9"/>
            </reference>
            <reference field="9" count="1">
              <x v="159"/>
            </reference>
          </references>
        </pivotArea>
        <pivotArea type="data" collapsedLevelsAreSubtotals="1" fieldPosition="0">
          <references count="5">
            <reference field="4294967294" count="5" selected="0">
              <x v="1"/>
              <x v="2"/>
              <x v="3"/>
              <x v="4"/>
              <x v="5"/>
            </reference>
            <reference field="0" count="1" selected="0">
              <x v="11"/>
            </reference>
            <reference field="6" count="1" selected="0">
              <x v="9"/>
            </reference>
            <reference field="9" count="1" selected="0">
              <x v="159"/>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25"/>
            </reference>
          </references>
        </pivotArea>
        <pivotArea type="data" collapsedLevelsAreSubtotals="1" fieldPosition="0">
          <references count="4">
            <reference field="4294967294" count="5" selected="0">
              <x v="1"/>
              <x v="2"/>
              <x v="3"/>
              <x v="4"/>
              <x v="5"/>
            </reference>
            <reference field="0" count="1" selected="0">
              <x v="11"/>
            </reference>
            <reference field="6" count="1" selected="0">
              <x v="25"/>
            </reference>
            <reference field="9" count="1">
              <x v="159"/>
            </reference>
          </references>
        </pivotArea>
        <pivotArea type="data" collapsedLevelsAreSubtotals="1" fieldPosition="0">
          <references count="5">
            <reference field="4294967294" count="5" selected="0">
              <x v="1"/>
              <x v="2"/>
              <x v="3"/>
              <x v="4"/>
              <x v="5"/>
            </reference>
            <reference field="0" count="1" selected="0">
              <x v="11"/>
            </reference>
            <reference field="6" count="1" selected="0">
              <x v="25"/>
            </reference>
            <reference field="9" count="1" selected="0">
              <x v="159"/>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29"/>
            </reference>
          </references>
        </pivotArea>
        <pivotArea type="data" collapsedLevelsAreSubtotals="1" fieldPosition="0">
          <references count="4">
            <reference field="4294967294" count="5" selected="0">
              <x v="1"/>
              <x v="2"/>
              <x v="3"/>
              <x v="4"/>
              <x v="5"/>
            </reference>
            <reference field="0" count="1" selected="0">
              <x v="11"/>
            </reference>
            <reference field="6" count="1" selected="0">
              <x v="29"/>
            </reference>
            <reference field="9" count="1">
              <x v="27"/>
            </reference>
          </references>
        </pivotArea>
        <pivotArea type="data" collapsedLevelsAreSubtotals="1" fieldPosition="0">
          <references count="5">
            <reference field="4294967294" count="5" selected="0">
              <x v="1"/>
              <x v="2"/>
              <x v="3"/>
              <x v="4"/>
              <x v="5"/>
            </reference>
            <reference field="0" count="1" selected="0">
              <x v="11"/>
            </reference>
            <reference field="6" count="1" selected="0">
              <x v="29"/>
            </reference>
            <reference field="9" count="1" selected="0">
              <x v="27"/>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30"/>
            </reference>
          </references>
        </pivotArea>
        <pivotArea type="data" collapsedLevelsAreSubtotals="1" fieldPosition="0">
          <references count="4">
            <reference field="4294967294" count="5" selected="0">
              <x v="1"/>
              <x v="2"/>
              <x v="3"/>
              <x v="4"/>
              <x v="5"/>
            </reference>
            <reference field="0" count="1" selected="0">
              <x v="11"/>
            </reference>
            <reference field="6" count="1" selected="0">
              <x v="30"/>
            </reference>
            <reference field="9" count="1">
              <x v="125"/>
            </reference>
          </references>
        </pivotArea>
        <pivotArea type="data" collapsedLevelsAreSubtotals="1" fieldPosition="0">
          <references count="5">
            <reference field="4294967294" count="5" selected="0">
              <x v="1"/>
              <x v="2"/>
              <x v="3"/>
              <x v="4"/>
              <x v="5"/>
            </reference>
            <reference field="0" count="1" selected="0">
              <x v="11"/>
            </reference>
            <reference field="6" count="1" selected="0">
              <x v="30"/>
            </reference>
            <reference field="9" count="1" selected="0">
              <x v="125"/>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101"/>
            </reference>
          </references>
        </pivotArea>
        <pivotArea type="data" collapsedLevelsAreSubtotals="1" fieldPosition="0">
          <references count="4">
            <reference field="4294967294" count="5" selected="0">
              <x v="1"/>
              <x v="2"/>
              <x v="3"/>
              <x v="4"/>
              <x v="5"/>
            </reference>
            <reference field="0" count="1" selected="0">
              <x v="11"/>
            </reference>
            <reference field="6" count="1" selected="0">
              <x v="101"/>
            </reference>
            <reference field="9" count="1">
              <x v="102"/>
            </reference>
          </references>
        </pivotArea>
        <pivotArea type="data" collapsedLevelsAreSubtotals="1" fieldPosition="0">
          <references count="5">
            <reference field="4294967294" count="5" selected="0">
              <x v="1"/>
              <x v="2"/>
              <x v="3"/>
              <x v="4"/>
              <x v="5"/>
            </reference>
            <reference field="0" count="1" selected="0">
              <x v="11"/>
            </reference>
            <reference field="6" count="1" selected="0">
              <x v="101"/>
            </reference>
            <reference field="9" count="1" selected="0">
              <x v="10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131"/>
            </reference>
          </references>
        </pivotArea>
        <pivotArea type="data" collapsedLevelsAreSubtotals="1" fieldPosition="0">
          <references count="4">
            <reference field="4294967294" count="5" selected="0">
              <x v="1"/>
              <x v="2"/>
              <x v="3"/>
              <x v="4"/>
              <x v="5"/>
            </reference>
            <reference field="0" count="1" selected="0">
              <x v="11"/>
            </reference>
            <reference field="6" count="1" selected="0">
              <x v="131"/>
            </reference>
            <reference field="9" count="1">
              <x v="147"/>
            </reference>
          </references>
        </pivotArea>
        <pivotArea type="data" collapsedLevelsAreSubtotals="1" fieldPosition="0">
          <references count="5">
            <reference field="4294967294" count="5" selected="0">
              <x v="1"/>
              <x v="2"/>
              <x v="3"/>
              <x v="4"/>
              <x v="5"/>
            </reference>
            <reference field="0" count="1" selected="0">
              <x v="11"/>
            </reference>
            <reference field="6" count="1" selected="0">
              <x v="131"/>
            </reference>
            <reference field="9" count="1" selected="0">
              <x v="147"/>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132"/>
            </reference>
          </references>
        </pivotArea>
        <pivotArea type="data" collapsedLevelsAreSubtotals="1" fieldPosition="0">
          <references count="4">
            <reference field="4294967294" count="5" selected="0">
              <x v="1"/>
              <x v="2"/>
              <x v="3"/>
              <x v="4"/>
              <x v="5"/>
            </reference>
            <reference field="0" count="1" selected="0">
              <x v="11"/>
            </reference>
            <reference field="6" count="1" selected="0">
              <x v="132"/>
            </reference>
            <reference field="9" count="1">
              <x v="125"/>
            </reference>
          </references>
        </pivotArea>
        <pivotArea type="data" collapsedLevelsAreSubtotals="1" fieldPosition="0">
          <references count="5">
            <reference field="4294967294" count="5" selected="0">
              <x v="1"/>
              <x v="2"/>
              <x v="3"/>
              <x v="4"/>
              <x v="5"/>
            </reference>
            <reference field="0" count="1" selected="0">
              <x v="11"/>
            </reference>
            <reference field="6" count="1" selected="0">
              <x v="132"/>
            </reference>
            <reference field="9" count="1" selected="0">
              <x v="125"/>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133"/>
            </reference>
          </references>
        </pivotArea>
        <pivotArea type="data" collapsedLevelsAreSubtotals="1" fieldPosition="0">
          <references count="4">
            <reference field="4294967294" count="5" selected="0">
              <x v="1"/>
              <x v="2"/>
              <x v="3"/>
              <x v="4"/>
              <x v="5"/>
            </reference>
            <reference field="0" count="1" selected="0">
              <x v="11"/>
            </reference>
            <reference field="6" count="1" selected="0">
              <x v="133"/>
            </reference>
            <reference field="9" count="1">
              <x v="59"/>
            </reference>
          </references>
        </pivotArea>
        <pivotArea type="data" collapsedLevelsAreSubtotals="1" fieldPosition="0">
          <references count="5">
            <reference field="4294967294" count="5" selected="0">
              <x v="1"/>
              <x v="2"/>
              <x v="3"/>
              <x v="4"/>
              <x v="5"/>
            </reference>
            <reference field="0" count="1" selected="0">
              <x v="11"/>
            </reference>
            <reference field="6" count="1" selected="0">
              <x v="133"/>
            </reference>
            <reference field="9" count="1" selected="0">
              <x v="59"/>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134"/>
            </reference>
          </references>
        </pivotArea>
        <pivotArea type="data" collapsedLevelsAreSubtotals="1" fieldPosition="0">
          <references count="4">
            <reference field="4294967294" count="5" selected="0">
              <x v="1"/>
              <x v="2"/>
              <x v="3"/>
              <x v="4"/>
              <x v="5"/>
            </reference>
            <reference field="0" count="1" selected="0">
              <x v="11"/>
            </reference>
            <reference field="6" count="1" selected="0">
              <x v="134"/>
            </reference>
            <reference field="9" count="1">
              <x v="67"/>
            </reference>
          </references>
        </pivotArea>
        <pivotArea type="data" collapsedLevelsAreSubtotals="1" fieldPosition="0">
          <references count="5">
            <reference field="4294967294" count="5" selected="0">
              <x v="1"/>
              <x v="2"/>
              <x v="3"/>
              <x v="4"/>
              <x v="5"/>
            </reference>
            <reference field="0" count="1" selected="0">
              <x v="11"/>
            </reference>
            <reference field="6" count="1" selected="0">
              <x v="134"/>
            </reference>
            <reference field="9" count="1" selected="0">
              <x v="67"/>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136"/>
            </reference>
          </references>
        </pivotArea>
        <pivotArea type="data" collapsedLevelsAreSubtotals="1" fieldPosition="0">
          <references count="4">
            <reference field="4294967294" count="5" selected="0">
              <x v="1"/>
              <x v="2"/>
              <x v="3"/>
              <x v="4"/>
              <x v="5"/>
            </reference>
            <reference field="0" count="1" selected="0">
              <x v="11"/>
            </reference>
            <reference field="6" count="1" selected="0">
              <x v="136"/>
            </reference>
            <reference field="9" count="1">
              <x v="90"/>
            </reference>
          </references>
        </pivotArea>
        <pivotArea type="data" collapsedLevelsAreSubtotals="1" fieldPosition="0">
          <references count="5">
            <reference field="4294967294" count="5" selected="0">
              <x v="1"/>
              <x v="2"/>
              <x v="3"/>
              <x v="4"/>
              <x v="5"/>
            </reference>
            <reference field="0" count="1" selected="0">
              <x v="11"/>
            </reference>
            <reference field="6" count="1" selected="0">
              <x v="136"/>
            </reference>
            <reference field="9" count="1" selected="0">
              <x v="90"/>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137"/>
            </reference>
          </references>
        </pivotArea>
        <pivotArea type="data" collapsedLevelsAreSubtotals="1" fieldPosition="0">
          <references count="4">
            <reference field="4294967294" count="5" selected="0">
              <x v="1"/>
              <x v="2"/>
              <x v="3"/>
              <x v="4"/>
              <x v="5"/>
            </reference>
            <reference field="0" count="1" selected="0">
              <x v="11"/>
            </reference>
            <reference field="6" count="1" selected="0">
              <x v="137"/>
            </reference>
            <reference field="9" count="1">
              <x v="51"/>
            </reference>
          </references>
        </pivotArea>
        <pivotArea type="data" collapsedLevelsAreSubtotals="1" fieldPosition="0">
          <references count="5">
            <reference field="4294967294" count="5" selected="0">
              <x v="1"/>
              <x v="2"/>
              <x v="3"/>
              <x v="4"/>
              <x v="5"/>
            </reference>
            <reference field="0" count="1" selected="0">
              <x v="11"/>
            </reference>
            <reference field="6" count="1" selected="0">
              <x v="137"/>
            </reference>
            <reference field="9" count="1" selected="0">
              <x v="51"/>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138"/>
            </reference>
          </references>
        </pivotArea>
        <pivotArea type="data" collapsedLevelsAreSubtotals="1" fieldPosition="0">
          <references count="4">
            <reference field="4294967294" count="5" selected="0">
              <x v="1"/>
              <x v="2"/>
              <x v="3"/>
              <x v="4"/>
              <x v="5"/>
            </reference>
            <reference field="0" count="1" selected="0">
              <x v="11"/>
            </reference>
            <reference field="6" count="1" selected="0">
              <x v="138"/>
            </reference>
            <reference field="9" count="1">
              <x v="9"/>
            </reference>
          </references>
        </pivotArea>
        <pivotArea type="data" collapsedLevelsAreSubtotals="1" fieldPosition="0">
          <references count="5">
            <reference field="4294967294" count="5" selected="0">
              <x v="1"/>
              <x v="2"/>
              <x v="3"/>
              <x v="4"/>
              <x v="5"/>
            </reference>
            <reference field="0" count="1" selected="0">
              <x v="11"/>
            </reference>
            <reference field="6" count="1" selected="0">
              <x v="138"/>
            </reference>
            <reference field="9" count="1" selected="0">
              <x v="9"/>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139"/>
            </reference>
          </references>
        </pivotArea>
        <pivotArea type="data" collapsedLevelsAreSubtotals="1" fieldPosition="0">
          <references count="4">
            <reference field="4294967294" count="5" selected="0">
              <x v="1"/>
              <x v="2"/>
              <x v="3"/>
              <x v="4"/>
              <x v="5"/>
            </reference>
            <reference field="0" count="1" selected="0">
              <x v="11"/>
            </reference>
            <reference field="6" count="1" selected="0">
              <x v="139"/>
            </reference>
            <reference field="9" count="1">
              <x v="105"/>
            </reference>
          </references>
        </pivotArea>
        <pivotArea type="data" collapsedLevelsAreSubtotals="1" fieldPosition="0">
          <references count="5">
            <reference field="4294967294" count="5" selected="0">
              <x v="1"/>
              <x v="2"/>
              <x v="3"/>
              <x v="4"/>
              <x v="5"/>
            </reference>
            <reference field="0" count="1" selected="0">
              <x v="11"/>
            </reference>
            <reference field="6" count="1" selected="0">
              <x v="139"/>
            </reference>
            <reference field="9" count="1" selected="0">
              <x v="105"/>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142"/>
            </reference>
          </references>
        </pivotArea>
        <pivotArea type="data" collapsedLevelsAreSubtotals="1" fieldPosition="0">
          <references count="4">
            <reference field="4294967294" count="5" selected="0">
              <x v="1"/>
              <x v="2"/>
              <x v="3"/>
              <x v="4"/>
              <x v="5"/>
            </reference>
            <reference field="0" count="1" selected="0">
              <x v="11"/>
            </reference>
            <reference field="6" count="1" selected="0">
              <x v="142"/>
            </reference>
            <reference field="9" count="1">
              <x v="9"/>
            </reference>
          </references>
        </pivotArea>
        <pivotArea type="data" collapsedLevelsAreSubtotals="1" fieldPosition="0">
          <references count="5">
            <reference field="4294967294" count="5" selected="0">
              <x v="1"/>
              <x v="2"/>
              <x v="3"/>
              <x v="4"/>
              <x v="5"/>
            </reference>
            <reference field="0" count="1" selected="0">
              <x v="11"/>
            </reference>
            <reference field="6" count="1" selected="0">
              <x v="142"/>
            </reference>
            <reference field="9" count="1" selected="0">
              <x v="9"/>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143"/>
            </reference>
          </references>
        </pivotArea>
        <pivotArea type="data" collapsedLevelsAreSubtotals="1" fieldPosition="0">
          <references count="4">
            <reference field="4294967294" count="5" selected="0">
              <x v="1"/>
              <x v="2"/>
              <x v="3"/>
              <x v="4"/>
              <x v="5"/>
            </reference>
            <reference field="0" count="1" selected="0">
              <x v="11"/>
            </reference>
            <reference field="6" count="1" selected="0">
              <x v="143"/>
            </reference>
            <reference field="9" count="1">
              <x v="9"/>
            </reference>
          </references>
        </pivotArea>
        <pivotArea type="data" collapsedLevelsAreSubtotals="1" fieldPosition="0">
          <references count="5">
            <reference field="4294967294" count="5" selected="0">
              <x v="1"/>
              <x v="2"/>
              <x v="3"/>
              <x v="4"/>
              <x v="5"/>
            </reference>
            <reference field="0" count="1" selected="0">
              <x v="11"/>
            </reference>
            <reference field="6" count="1" selected="0">
              <x v="143"/>
            </reference>
            <reference field="9" count="1" selected="0">
              <x v="9"/>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144"/>
            </reference>
          </references>
        </pivotArea>
        <pivotArea type="data" collapsedLevelsAreSubtotals="1" fieldPosition="0">
          <references count="4">
            <reference field="4294967294" count="5" selected="0">
              <x v="1"/>
              <x v="2"/>
              <x v="3"/>
              <x v="4"/>
              <x v="5"/>
            </reference>
            <reference field="0" count="1" selected="0">
              <x v="11"/>
            </reference>
            <reference field="6" count="1" selected="0">
              <x v="144"/>
            </reference>
            <reference field="9" count="1">
              <x v="126"/>
            </reference>
          </references>
        </pivotArea>
        <pivotArea type="data" collapsedLevelsAreSubtotals="1" fieldPosition="0">
          <references count="5">
            <reference field="4294967294" count="5" selected="0">
              <x v="1"/>
              <x v="2"/>
              <x v="3"/>
              <x v="4"/>
              <x v="5"/>
            </reference>
            <reference field="0" count="1" selected="0">
              <x v="11"/>
            </reference>
            <reference field="6" count="1" selected="0">
              <x v="144"/>
            </reference>
            <reference field="9" count="1" selected="0">
              <x v="126"/>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145"/>
            </reference>
          </references>
        </pivotArea>
        <pivotArea type="data" collapsedLevelsAreSubtotals="1" fieldPosition="0">
          <references count="4">
            <reference field="4294967294" count="5" selected="0">
              <x v="1"/>
              <x v="2"/>
              <x v="3"/>
              <x v="4"/>
              <x v="5"/>
            </reference>
            <reference field="0" count="1" selected="0">
              <x v="11"/>
            </reference>
            <reference field="6" count="1" selected="0">
              <x v="145"/>
            </reference>
            <reference field="9" count="1">
              <x v="162"/>
            </reference>
          </references>
        </pivotArea>
        <pivotArea type="data" collapsedLevelsAreSubtotals="1" fieldPosition="0">
          <references count="5">
            <reference field="4294967294" count="5" selected="0">
              <x v="1"/>
              <x v="2"/>
              <x v="3"/>
              <x v="4"/>
              <x v="5"/>
            </reference>
            <reference field="0" count="1" selected="0">
              <x v="11"/>
            </reference>
            <reference field="6" count="1" selected="0">
              <x v="145"/>
            </reference>
            <reference field="9" count="1" selected="0">
              <x v="16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146"/>
            </reference>
          </references>
        </pivotArea>
        <pivotArea type="data" collapsedLevelsAreSubtotals="1" fieldPosition="0">
          <references count="4">
            <reference field="4294967294" count="5" selected="0">
              <x v="1"/>
              <x v="2"/>
              <x v="3"/>
              <x v="4"/>
              <x v="5"/>
            </reference>
            <reference field="0" count="1" selected="0">
              <x v="11"/>
            </reference>
            <reference field="6" count="1" selected="0">
              <x v="146"/>
            </reference>
            <reference field="9" count="1">
              <x v="162"/>
            </reference>
          </references>
        </pivotArea>
        <pivotArea type="data" collapsedLevelsAreSubtotals="1" fieldPosition="0">
          <references count="5">
            <reference field="4294967294" count="5" selected="0">
              <x v="1"/>
              <x v="2"/>
              <x v="3"/>
              <x v="4"/>
              <x v="5"/>
            </reference>
            <reference field="0" count="1" selected="0">
              <x v="11"/>
            </reference>
            <reference field="6" count="1" selected="0">
              <x v="146"/>
            </reference>
            <reference field="9" count="1" selected="0">
              <x v="16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147"/>
            </reference>
          </references>
        </pivotArea>
        <pivotArea type="data" collapsedLevelsAreSubtotals="1" fieldPosition="0">
          <references count="4">
            <reference field="4294967294" count="5" selected="0">
              <x v="1"/>
              <x v="2"/>
              <x v="3"/>
              <x v="4"/>
              <x v="5"/>
            </reference>
            <reference field="0" count="1" selected="0">
              <x v="11"/>
            </reference>
            <reference field="6" count="1" selected="0">
              <x v="147"/>
            </reference>
            <reference field="9" count="1">
              <x v="51"/>
            </reference>
          </references>
        </pivotArea>
        <pivotArea type="data" collapsedLevelsAreSubtotals="1" fieldPosition="0">
          <references count="5">
            <reference field="4294967294" count="5" selected="0">
              <x v="1"/>
              <x v="2"/>
              <x v="3"/>
              <x v="4"/>
              <x v="5"/>
            </reference>
            <reference field="0" count="1" selected="0">
              <x v="11"/>
            </reference>
            <reference field="6" count="1" selected="0">
              <x v="147"/>
            </reference>
            <reference field="9" count="1" selected="0">
              <x v="51"/>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1"/>
            </reference>
            <reference field="6" count="1">
              <x v="161"/>
            </reference>
          </references>
        </pivotArea>
        <pivotArea type="data" collapsedLevelsAreSubtotals="1" fieldPosition="0">
          <references count="4">
            <reference field="4294967294" count="5" selected="0">
              <x v="1"/>
              <x v="2"/>
              <x v="3"/>
              <x v="4"/>
              <x v="5"/>
            </reference>
            <reference field="0" count="1" selected="0">
              <x v="11"/>
            </reference>
            <reference field="6" count="1" selected="0">
              <x v="161"/>
            </reference>
            <reference field="9" count="1">
              <x v="48"/>
            </reference>
          </references>
        </pivotArea>
        <pivotArea type="data" collapsedLevelsAreSubtotals="1" fieldPosition="0">
          <references count="5">
            <reference field="4294967294" count="5" selected="0">
              <x v="1"/>
              <x v="2"/>
              <x v="3"/>
              <x v="4"/>
              <x v="5"/>
            </reference>
            <reference field="0" count="1" selected="0">
              <x v="11"/>
            </reference>
            <reference field="6" count="1" selected="0">
              <x v="161"/>
            </reference>
            <reference field="9" count="1" selected="0">
              <x v="48"/>
            </reference>
            <reference field="12" count="6">
              <x v="0"/>
              <x v="1"/>
              <x v="2"/>
              <x v="3"/>
              <x v="4"/>
              <x v="6"/>
            </reference>
          </references>
        </pivotArea>
        <pivotArea type="data" collapsedLevelsAreSubtotals="1" fieldPosition="0">
          <references count="2">
            <reference field="4294967294" count="5" selected="0">
              <x v="1"/>
              <x v="2"/>
              <x v="3"/>
              <x v="4"/>
              <x v="5"/>
            </reference>
            <reference field="0" count="1">
              <x v="12"/>
            </reference>
          </references>
        </pivotArea>
        <pivotArea type="data" collapsedLevelsAreSubtotals="1" fieldPosition="0">
          <references count="3">
            <reference field="4294967294" count="5" selected="0">
              <x v="1"/>
              <x v="2"/>
              <x v="3"/>
              <x v="4"/>
              <x v="5"/>
            </reference>
            <reference field="0" count="1" selected="0">
              <x v="12"/>
            </reference>
            <reference field="6" count="1">
              <x v="50"/>
            </reference>
          </references>
        </pivotArea>
        <pivotArea type="data" collapsedLevelsAreSubtotals="1" fieldPosition="0">
          <references count="4">
            <reference field="4294967294" count="5" selected="0">
              <x v="1"/>
              <x v="2"/>
              <x v="3"/>
              <x v="4"/>
              <x v="5"/>
            </reference>
            <reference field="0" count="1" selected="0">
              <x v="12"/>
            </reference>
            <reference field="6" count="1" selected="0">
              <x v="50"/>
            </reference>
            <reference field="9" count="1">
              <x v="163"/>
            </reference>
          </references>
        </pivotArea>
        <pivotArea type="data" collapsedLevelsAreSubtotals="1" fieldPosition="0">
          <references count="5">
            <reference field="4294967294" count="5" selected="0">
              <x v="1"/>
              <x v="2"/>
              <x v="3"/>
              <x v="4"/>
              <x v="5"/>
            </reference>
            <reference field="0" count="1" selected="0">
              <x v="12"/>
            </reference>
            <reference field="6" count="1" selected="0">
              <x v="50"/>
            </reference>
            <reference field="9" count="1" selected="0">
              <x v="16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2"/>
            </reference>
            <reference field="6" count="1">
              <x v="62"/>
            </reference>
          </references>
        </pivotArea>
        <pivotArea type="data" collapsedLevelsAreSubtotals="1" fieldPosition="0">
          <references count="4">
            <reference field="4294967294" count="5" selected="0">
              <x v="1"/>
              <x v="2"/>
              <x v="3"/>
              <x v="4"/>
              <x v="5"/>
            </reference>
            <reference field="0" count="1" selected="0">
              <x v="12"/>
            </reference>
            <reference field="6" count="1" selected="0">
              <x v="62"/>
            </reference>
            <reference field="9" count="1">
              <x v="86"/>
            </reference>
          </references>
        </pivotArea>
        <pivotArea type="data" collapsedLevelsAreSubtotals="1" fieldPosition="0">
          <references count="5">
            <reference field="4294967294" count="5" selected="0">
              <x v="1"/>
              <x v="2"/>
              <x v="3"/>
              <x v="4"/>
              <x v="5"/>
            </reference>
            <reference field="0" count="1" selected="0">
              <x v="12"/>
            </reference>
            <reference field="6" count="1" selected="0">
              <x v="62"/>
            </reference>
            <reference field="9" count="1" selected="0">
              <x v="86"/>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2"/>
            </reference>
            <reference field="6" count="1" selected="0">
              <x v="62"/>
            </reference>
            <reference field="9" count="1">
              <x v="87"/>
            </reference>
          </references>
        </pivotArea>
        <pivotArea type="data" collapsedLevelsAreSubtotals="1" fieldPosition="0">
          <references count="5">
            <reference field="4294967294" count="5" selected="0">
              <x v="1"/>
              <x v="2"/>
              <x v="3"/>
              <x v="4"/>
              <x v="5"/>
            </reference>
            <reference field="0" count="1" selected="0">
              <x v="12"/>
            </reference>
            <reference field="6" count="1" selected="0">
              <x v="62"/>
            </reference>
            <reference field="9" count="1" selected="0">
              <x v="87"/>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2"/>
            </reference>
            <reference field="6" count="1" selected="0">
              <x v="62"/>
            </reference>
            <reference field="9" count="1">
              <x v="117"/>
            </reference>
          </references>
        </pivotArea>
        <pivotArea type="data" collapsedLevelsAreSubtotals="1" fieldPosition="0">
          <references count="5">
            <reference field="4294967294" count="5" selected="0">
              <x v="1"/>
              <x v="2"/>
              <x v="3"/>
              <x v="4"/>
              <x v="5"/>
            </reference>
            <reference field="0" count="1" selected="0">
              <x v="12"/>
            </reference>
            <reference field="6" count="1" selected="0">
              <x v="62"/>
            </reference>
            <reference field="9" count="1" selected="0">
              <x v="117"/>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2"/>
            </reference>
            <reference field="6" count="1">
              <x v="105"/>
            </reference>
          </references>
        </pivotArea>
        <pivotArea type="data" collapsedLevelsAreSubtotals="1" fieldPosition="0">
          <references count="4">
            <reference field="4294967294" count="5" selected="0">
              <x v="1"/>
              <x v="2"/>
              <x v="3"/>
              <x v="4"/>
              <x v="5"/>
            </reference>
            <reference field="0" count="1" selected="0">
              <x v="12"/>
            </reference>
            <reference field="6" count="1" selected="0">
              <x v="105"/>
            </reference>
            <reference field="9" count="1">
              <x v="88"/>
            </reference>
          </references>
        </pivotArea>
        <pivotArea type="data" collapsedLevelsAreSubtotals="1" fieldPosition="0">
          <references count="5">
            <reference field="4294967294" count="5" selected="0">
              <x v="1"/>
              <x v="2"/>
              <x v="3"/>
              <x v="4"/>
              <x v="5"/>
            </reference>
            <reference field="0" count="1" selected="0">
              <x v="12"/>
            </reference>
            <reference field="6" count="1" selected="0">
              <x v="105"/>
            </reference>
            <reference field="9" count="1" selected="0">
              <x v="88"/>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2"/>
            </reference>
            <reference field="6" count="1" selected="0">
              <x v="105"/>
            </reference>
            <reference field="9" count="1">
              <x v="93"/>
            </reference>
          </references>
        </pivotArea>
        <pivotArea type="data" collapsedLevelsAreSubtotals="1" fieldPosition="0">
          <references count="5">
            <reference field="4294967294" count="5" selected="0">
              <x v="1"/>
              <x v="2"/>
              <x v="3"/>
              <x v="4"/>
              <x v="5"/>
            </reference>
            <reference field="0" count="1" selected="0">
              <x v="12"/>
            </reference>
            <reference field="6" count="1" selected="0">
              <x v="105"/>
            </reference>
            <reference field="9" count="1" selected="0">
              <x v="93"/>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2"/>
            </reference>
            <reference field="6" count="1" selected="0">
              <x v="105"/>
            </reference>
            <reference field="9" count="1">
              <x v="117"/>
            </reference>
          </references>
        </pivotArea>
        <pivotArea type="data" collapsedLevelsAreSubtotals="1" fieldPosition="0">
          <references count="5">
            <reference field="4294967294" count="5" selected="0">
              <x v="1"/>
              <x v="2"/>
              <x v="3"/>
              <x v="4"/>
              <x v="5"/>
            </reference>
            <reference field="0" count="1" selected="0">
              <x v="12"/>
            </reference>
            <reference field="6" count="1" selected="0">
              <x v="105"/>
            </reference>
            <reference field="9" count="1" selected="0">
              <x v="117"/>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2"/>
            </reference>
            <reference field="6" count="1">
              <x v="106"/>
            </reference>
          </references>
        </pivotArea>
        <pivotArea type="data" collapsedLevelsAreSubtotals="1" fieldPosition="0">
          <references count="4">
            <reference field="4294967294" count="5" selected="0">
              <x v="1"/>
              <x v="2"/>
              <x v="3"/>
              <x v="4"/>
              <x v="5"/>
            </reference>
            <reference field="0" count="1" selected="0">
              <x v="12"/>
            </reference>
            <reference field="6" count="1" selected="0">
              <x v="106"/>
            </reference>
            <reference field="9" count="1">
              <x v="94"/>
            </reference>
          </references>
        </pivotArea>
        <pivotArea type="data" collapsedLevelsAreSubtotals="1" fieldPosition="0">
          <references count="5">
            <reference field="4294967294" count="5" selected="0">
              <x v="1"/>
              <x v="2"/>
              <x v="3"/>
              <x v="4"/>
              <x v="5"/>
            </reference>
            <reference field="0" count="1" selected="0">
              <x v="12"/>
            </reference>
            <reference field="6" count="1" selected="0">
              <x v="106"/>
            </reference>
            <reference field="9" count="1" selected="0">
              <x v="94"/>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2"/>
            </reference>
            <reference field="6" count="1">
              <x v="111"/>
            </reference>
          </references>
        </pivotArea>
        <pivotArea type="data" collapsedLevelsAreSubtotals="1" fieldPosition="0">
          <references count="4">
            <reference field="4294967294" count="5" selected="0">
              <x v="1"/>
              <x v="2"/>
              <x v="3"/>
              <x v="4"/>
              <x v="5"/>
            </reference>
            <reference field="0" count="1" selected="0">
              <x v="12"/>
            </reference>
            <reference field="6" count="1" selected="0">
              <x v="111"/>
            </reference>
            <reference field="9" count="1">
              <x v="85"/>
            </reference>
          </references>
        </pivotArea>
        <pivotArea type="data" collapsedLevelsAreSubtotals="1" fieldPosition="0">
          <references count="5">
            <reference field="4294967294" count="5" selected="0">
              <x v="1"/>
              <x v="2"/>
              <x v="3"/>
              <x v="4"/>
              <x v="5"/>
            </reference>
            <reference field="0" count="1" selected="0">
              <x v="12"/>
            </reference>
            <reference field="6" count="1" selected="0">
              <x v="111"/>
            </reference>
            <reference field="9" count="1" selected="0">
              <x v="85"/>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2"/>
            </reference>
            <reference field="6" count="1" selected="0">
              <x v="111"/>
            </reference>
            <reference field="9" count="1">
              <x v="117"/>
            </reference>
          </references>
        </pivotArea>
        <pivotArea type="data" collapsedLevelsAreSubtotals="1" fieldPosition="0">
          <references count="5">
            <reference field="4294967294" count="5" selected="0">
              <x v="1"/>
              <x v="2"/>
              <x v="3"/>
              <x v="4"/>
              <x v="5"/>
            </reference>
            <reference field="0" count="1" selected="0">
              <x v="12"/>
            </reference>
            <reference field="6" count="1" selected="0">
              <x v="111"/>
            </reference>
            <reference field="9" count="1" selected="0">
              <x v="117"/>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2"/>
            </reference>
            <reference field="6" count="1">
              <x v="113"/>
            </reference>
          </references>
        </pivotArea>
        <pivotArea type="data" collapsedLevelsAreSubtotals="1" fieldPosition="0">
          <references count="4">
            <reference field="4294967294" count="5" selected="0">
              <x v="1"/>
              <x v="2"/>
              <x v="3"/>
              <x v="4"/>
              <x v="5"/>
            </reference>
            <reference field="0" count="1" selected="0">
              <x v="12"/>
            </reference>
            <reference field="6" count="1" selected="0">
              <x v="113"/>
            </reference>
            <reference field="9" count="1">
              <x v="92"/>
            </reference>
          </references>
        </pivotArea>
        <pivotArea type="data" collapsedLevelsAreSubtotals="1" fieldPosition="0">
          <references count="5">
            <reference field="4294967294" count="5" selected="0">
              <x v="1"/>
              <x v="2"/>
              <x v="3"/>
              <x v="4"/>
              <x v="5"/>
            </reference>
            <reference field="0" count="1" selected="0">
              <x v="12"/>
            </reference>
            <reference field="6" count="1" selected="0">
              <x v="113"/>
            </reference>
            <reference field="9" count="1" selected="0">
              <x v="92"/>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2"/>
            </reference>
            <reference field="6" count="1" selected="0">
              <x v="113"/>
            </reference>
            <reference field="9" count="1">
              <x v="95"/>
            </reference>
          </references>
        </pivotArea>
        <pivotArea type="data" collapsedLevelsAreSubtotals="1" fieldPosition="0">
          <references count="5">
            <reference field="4294967294" count="5" selected="0">
              <x v="1"/>
              <x v="2"/>
              <x v="3"/>
              <x v="4"/>
              <x v="5"/>
            </reference>
            <reference field="0" count="1" selected="0">
              <x v="12"/>
            </reference>
            <reference field="6" count="1" selected="0">
              <x v="113"/>
            </reference>
            <reference field="9" count="1" selected="0">
              <x v="95"/>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2"/>
            </reference>
            <reference field="6" count="1" selected="0">
              <x v="113"/>
            </reference>
            <reference field="9" count="1">
              <x v="96"/>
            </reference>
          </references>
        </pivotArea>
        <pivotArea type="data" collapsedLevelsAreSubtotals="1" fieldPosition="0">
          <references count="5">
            <reference field="4294967294" count="5" selected="0">
              <x v="1"/>
              <x v="2"/>
              <x v="3"/>
              <x v="4"/>
              <x v="5"/>
            </reference>
            <reference field="0" count="1" selected="0">
              <x v="12"/>
            </reference>
            <reference field="6" count="1" selected="0">
              <x v="113"/>
            </reference>
            <reference field="9" count="1" selected="0">
              <x v="96"/>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2"/>
            </reference>
            <reference field="6" count="1" selected="0">
              <x v="113"/>
            </reference>
            <reference field="9" count="1">
              <x v="97"/>
            </reference>
          </references>
        </pivotArea>
        <pivotArea type="data" collapsedLevelsAreSubtotals="1" fieldPosition="0">
          <references count="5">
            <reference field="4294967294" count="5" selected="0">
              <x v="1"/>
              <x v="2"/>
              <x v="3"/>
              <x v="4"/>
              <x v="5"/>
            </reference>
            <reference field="0" count="1" selected="0">
              <x v="12"/>
            </reference>
            <reference field="6" count="1" selected="0">
              <x v="113"/>
            </reference>
            <reference field="9" count="1" selected="0">
              <x v="97"/>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2"/>
            </reference>
            <reference field="6" count="1" selected="0">
              <x v="113"/>
            </reference>
            <reference field="9" count="1">
              <x v="117"/>
            </reference>
          </references>
        </pivotArea>
        <pivotArea type="data" collapsedLevelsAreSubtotals="1" fieldPosition="0">
          <references count="5">
            <reference field="4294967294" count="5" selected="0">
              <x v="1"/>
              <x v="2"/>
              <x v="3"/>
              <x v="4"/>
              <x v="5"/>
            </reference>
            <reference field="0" count="1" selected="0">
              <x v="12"/>
            </reference>
            <reference field="6" count="1" selected="0">
              <x v="113"/>
            </reference>
            <reference field="9" count="1" selected="0">
              <x v="117"/>
            </reference>
            <reference field="12" count="6">
              <x v="0"/>
              <x v="1"/>
              <x v="2"/>
              <x v="3"/>
              <x v="4"/>
              <x v="6"/>
            </reference>
          </references>
        </pivotArea>
        <pivotArea type="data" collapsedLevelsAreSubtotals="1" fieldPosition="0">
          <references count="2">
            <reference field="4294967294" count="5" selected="0">
              <x v="1"/>
              <x v="2"/>
              <x v="3"/>
              <x v="4"/>
              <x v="5"/>
            </reference>
            <reference field="0" count="1">
              <x v="13"/>
            </reference>
          </references>
        </pivotArea>
        <pivotArea type="data" collapsedLevelsAreSubtotals="1" fieldPosition="0">
          <references count="3">
            <reference field="4294967294" count="5" selected="0">
              <x v="1"/>
              <x v="2"/>
              <x v="3"/>
              <x v="4"/>
              <x v="5"/>
            </reference>
            <reference field="0" count="1" selected="0">
              <x v="13"/>
            </reference>
            <reference field="6" count="1">
              <x v="22"/>
            </reference>
          </references>
        </pivotArea>
        <pivotArea type="data" collapsedLevelsAreSubtotals="1" fieldPosition="0">
          <references count="4">
            <reference field="4294967294" count="5" selected="0">
              <x v="1"/>
              <x v="2"/>
              <x v="3"/>
              <x v="4"/>
              <x v="5"/>
            </reference>
            <reference field="0" count="1" selected="0">
              <x v="13"/>
            </reference>
            <reference field="6" count="1" selected="0">
              <x v="22"/>
            </reference>
            <reference field="9" count="1">
              <x v="154"/>
            </reference>
          </references>
        </pivotArea>
        <pivotArea type="data" collapsedLevelsAreSubtotals="1" fieldPosition="0">
          <references count="5">
            <reference field="4294967294" count="5" selected="0">
              <x v="1"/>
              <x v="2"/>
              <x v="3"/>
              <x v="4"/>
              <x v="5"/>
            </reference>
            <reference field="0" count="1" selected="0">
              <x v="13"/>
            </reference>
            <reference field="6" count="1" selected="0">
              <x v="22"/>
            </reference>
            <reference field="9" count="1" selected="0">
              <x v="154"/>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3"/>
            </reference>
            <reference field="6" count="1" selected="0">
              <x v="22"/>
            </reference>
            <reference field="9" count="1">
              <x v="155"/>
            </reference>
          </references>
        </pivotArea>
        <pivotArea type="data" collapsedLevelsAreSubtotals="1" fieldPosition="0">
          <references count="5">
            <reference field="4294967294" count="5" selected="0">
              <x v="1"/>
              <x v="2"/>
              <x v="3"/>
              <x v="4"/>
              <x v="5"/>
            </reference>
            <reference field="0" count="1" selected="0">
              <x v="13"/>
            </reference>
            <reference field="6" count="1" selected="0">
              <x v="22"/>
            </reference>
            <reference field="9" count="1" selected="0">
              <x v="155"/>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3"/>
            </reference>
            <reference field="6" count="1" selected="0">
              <x v="22"/>
            </reference>
            <reference field="9" count="1">
              <x v="156"/>
            </reference>
          </references>
        </pivotArea>
        <pivotArea type="data" collapsedLevelsAreSubtotals="1" fieldPosition="0">
          <references count="5">
            <reference field="4294967294" count="5" selected="0">
              <x v="1"/>
              <x v="2"/>
              <x v="3"/>
              <x v="4"/>
              <x v="5"/>
            </reference>
            <reference field="0" count="1" selected="0">
              <x v="13"/>
            </reference>
            <reference field="6" count="1" selected="0">
              <x v="22"/>
            </reference>
            <reference field="9" count="1" selected="0">
              <x v="156"/>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3"/>
            </reference>
            <reference field="6" count="1" selected="0">
              <x v="22"/>
            </reference>
            <reference field="9" count="1">
              <x v="163"/>
            </reference>
          </references>
        </pivotArea>
        <pivotArea type="data" collapsedLevelsAreSubtotals="1" fieldPosition="0">
          <references count="5">
            <reference field="4294967294" count="5" selected="0">
              <x v="1"/>
              <x v="2"/>
              <x v="3"/>
              <x v="4"/>
              <x v="5"/>
            </reference>
            <reference field="0" count="1" selected="0">
              <x v="13"/>
            </reference>
            <reference field="6" count="1" selected="0">
              <x v="22"/>
            </reference>
            <reference field="9" count="1" selected="0">
              <x v="16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3"/>
            </reference>
            <reference field="6" count="1">
              <x v="27"/>
            </reference>
          </references>
        </pivotArea>
        <pivotArea type="data" collapsedLevelsAreSubtotals="1" fieldPosition="0">
          <references count="4">
            <reference field="4294967294" count="5" selected="0">
              <x v="1"/>
              <x v="2"/>
              <x v="3"/>
              <x v="4"/>
              <x v="5"/>
            </reference>
            <reference field="0" count="1" selected="0">
              <x v="13"/>
            </reference>
            <reference field="6" count="1" selected="0">
              <x v="27"/>
            </reference>
            <reference field="9" count="1">
              <x v="26"/>
            </reference>
          </references>
        </pivotArea>
        <pivotArea type="data" collapsedLevelsAreSubtotals="1" fieldPosition="0">
          <references count="5">
            <reference field="4294967294" count="5" selected="0">
              <x v="1"/>
              <x v="2"/>
              <x v="3"/>
              <x v="4"/>
              <x v="5"/>
            </reference>
            <reference field="0" count="1" selected="0">
              <x v="13"/>
            </reference>
            <reference field="6" count="1" selected="0">
              <x v="27"/>
            </reference>
            <reference field="9" count="1" selected="0">
              <x v="26"/>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3"/>
            </reference>
            <reference field="6" count="1" selected="0">
              <x v="27"/>
            </reference>
            <reference field="9" count="1">
              <x v="27"/>
            </reference>
          </references>
        </pivotArea>
        <pivotArea type="data" collapsedLevelsAreSubtotals="1" fieldPosition="0">
          <references count="5">
            <reference field="4294967294" count="5" selected="0">
              <x v="1"/>
              <x v="2"/>
              <x v="3"/>
              <x v="4"/>
              <x v="5"/>
            </reference>
            <reference field="0" count="1" selected="0">
              <x v="13"/>
            </reference>
            <reference field="6" count="1" selected="0">
              <x v="27"/>
            </reference>
            <reference field="9" count="1" selected="0">
              <x v="27"/>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3"/>
            </reference>
            <reference field="6" count="1" selected="0">
              <x v="27"/>
            </reference>
            <reference field="9" count="1">
              <x v="45"/>
            </reference>
          </references>
        </pivotArea>
        <pivotArea type="data" collapsedLevelsAreSubtotals="1" fieldPosition="0">
          <references count="5">
            <reference field="4294967294" count="5" selected="0">
              <x v="1"/>
              <x v="2"/>
              <x v="3"/>
              <x v="4"/>
              <x v="5"/>
            </reference>
            <reference field="0" count="1" selected="0">
              <x v="13"/>
            </reference>
            <reference field="6" count="1" selected="0">
              <x v="27"/>
            </reference>
            <reference field="9" count="1" selected="0">
              <x v="45"/>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3"/>
            </reference>
            <reference field="6" count="1" selected="0">
              <x v="27"/>
            </reference>
            <reference field="9" count="1">
              <x v="48"/>
            </reference>
          </references>
        </pivotArea>
        <pivotArea type="data" collapsedLevelsAreSubtotals="1" fieldPosition="0">
          <references count="5">
            <reference field="4294967294" count="5" selected="0">
              <x v="1"/>
              <x v="2"/>
              <x v="3"/>
              <x v="4"/>
              <x v="5"/>
            </reference>
            <reference field="0" count="1" selected="0">
              <x v="13"/>
            </reference>
            <reference field="6" count="1" selected="0">
              <x v="27"/>
            </reference>
            <reference field="9" count="1" selected="0">
              <x v="48"/>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3"/>
            </reference>
            <reference field="6" count="1" selected="0">
              <x v="27"/>
            </reference>
            <reference field="9" count="1">
              <x v="137"/>
            </reference>
          </references>
        </pivotArea>
        <pivotArea type="data" collapsedLevelsAreSubtotals="1" fieldPosition="0">
          <references count="5">
            <reference field="4294967294" count="5" selected="0">
              <x v="1"/>
              <x v="2"/>
              <x v="3"/>
              <x v="4"/>
              <x v="5"/>
            </reference>
            <reference field="0" count="1" selected="0">
              <x v="13"/>
            </reference>
            <reference field="6" count="1" selected="0">
              <x v="27"/>
            </reference>
            <reference field="9" count="1" selected="0">
              <x v="137"/>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3"/>
            </reference>
            <reference field="6" count="1">
              <x v="37"/>
            </reference>
          </references>
        </pivotArea>
        <pivotArea type="data" collapsedLevelsAreSubtotals="1" fieldPosition="0">
          <references count="4">
            <reference field="4294967294" count="5" selected="0">
              <x v="1"/>
              <x v="2"/>
              <x v="3"/>
              <x v="4"/>
              <x v="5"/>
            </reference>
            <reference field="0" count="1" selected="0">
              <x v="13"/>
            </reference>
            <reference field="6" count="1" selected="0">
              <x v="37"/>
            </reference>
            <reference field="9" count="1">
              <x v="25"/>
            </reference>
          </references>
        </pivotArea>
        <pivotArea type="data" collapsedLevelsAreSubtotals="1" fieldPosition="0">
          <references count="5">
            <reference field="4294967294" count="5" selected="0">
              <x v="1"/>
              <x v="2"/>
              <x v="3"/>
              <x v="4"/>
              <x v="5"/>
            </reference>
            <reference field="0" count="1" selected="0">
              <x v="13"/>
            </reference>
            <reference field="6" count="1" selected="0">
              <x v="37"/>
            </reference>
            <reference field="9" count="1" selected="0">
              <x v="25"/>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3"/>
            </reference>
            <reference field="6" count="1" selected="0">
              <x v="37"/>
            </reference>
            <reference field="9" count="1">
              <x v="31"/>
            </reference>
          </references>
        </pivotArea>
        <pivotArea type="data" collapsedLevelsAreSubtotals="1" fieldPosition="0">
          <references count="5">
            <reference field="4294967294" count="5" selected="0">
              <x v="1"/>
              <x v="2"/>
              <x v="3"/>
              <x v="4"/>
              <x v="5"/>
            </reference>
            <reference field="0" count="1" selected="0">
              <x v="13"/>
            </reference>
            <reference field="6" count="1" selected="0">
              <x v="37"/>
            </reference>
            <reference field="9" count="1" selected="0">
              <x v="3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3"/>
            </reference>
            <reference field="6" count="1" selected="0">
              <x v="37"/>
            </reference>
            <reference field="9" count="1">
              <x v="48"/>
            </reference>
          </references>
        </pivotArea>
        <pivotArea type="data" collapsedLevelsAreSubtotals="1" fieldPosition="0">
          <references count="5">
            <reference field="4294967294" count="5" selected="0">
              <x v="1"/>
              <x v="2"/>
              <x v="3"/>
              <x v="4"/>
              <x v="5"/>
            </reference>
            <reference field="0" count="1" selected="0">
              <x v="13"/>
            </reference>
            <reference field="6" count="1" selected="0">
              <x v="37"/>
            </reference>
            <reference field="9" count="1" selected="0">
              <x v="48"/>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3"/>
            </reference>
            <reference field="6" count="1">
              <x v="53"/>
            </reference>
          </references>
        </pivotArea>
        <pivotArea type="data" collapsedLevelsAreSubtotals="1" fieldPosition="0">
          <references count="4">
            <reference field="4294967294" count="5" selected="0">
              <x v="1"/>
              <x v="2"/>
              <x v="3"/>
              <x v="4"/>
              <x v="5"/>
            </reference>
            <reference field="0" count="1" selected="0">
              <x v="13"/>
            </reference>
            <reference field="6" count="1" selected="0">
              <x v="53"/>
            </reference>
            <reference field="9" count="1">
              <x v="163"/>
            </reference>
          </references>
        </pivotArea>
        <pivotArea type="data" collapsedLevelsAreSubtotals="1" fieldPosition="0">
          <references count="5">
            <reference field="4294967294" count="5" selected="0">
              <x v="1"/>
              <x v="2"/>
              <x v="3"/>
              <x v="4"/>
              <x v="5"/>
            </reference>
            <reference field="0" count="1" selected="0">
              <x v="13"/>
            </reference>
            <reference field="6" count="1" selected="0">
              <x v="53"/>
            </reference>
            <reference field="9" count="1" selected="0">
              <x v="16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3"/>
            </reference>
            <reference field="6" count="1">
              <x v="123"/>
            </reference>
          </references>
        </pivotArea>
        <pivotArea type="data" collapsedLevelsAreSubtotals="1" fieldPosition="0">
          <references count="4">
            <reference field="4294967294" count="5" selected="0">
              <x v="1"/>
              <x v="2"/>
              <x v="3"/>
              <x v="4"/>
              <x v="5"/>
            </reference>
            <reference field="0" count="1" selected="0">
              <x v="13"/>
            </reference>
            <reference field="6" count="1" selected="0">
              <x v="123"/>
            </reference>
            <reference field="9" count="1">
              <x v="40"/>
            </reference>
          </references>
        </pivotArea>
        <pivotArea type="data" collapsedLevelsAreSubtotals="1" fieldPosition="0">
          <references count="5">
            <reference field="4294967294" count="5" selected="0">
              <x v="1"/>
              <x v="2"/>
              <x v="3"/>
              <x v="4"/>
              <x v="5"/>
            </reference>
            <reference field="0" count="1" selected="0">
              <x v="13"/>
            </reference>
            <reference field="6" count="1" selected="0">
              <x v="123"/>
            </reference>
            <reference field="9" count="1" selected="0">
              <x v="40"/>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3"/>
            </reference>
            <reference field="6" count="1">
              <x v="124"/>
            </reference>
          </references>
        </pivotArea>
        <pivotArea type="data" collapsedLevelsAreSubtotals="1" fieldPosition="0">
          <references count="4">
            <reference field="4294967294" count="5" selected="0">
              <x v="1"/>
              <x v="2"/>
              <x v="3"/>
              <x v="4"/>
              <x v="5"/>
            </reference>
            <reference field="0" count="1" selected="0">
              <x v="13"/>
            </reference>
            <reference field="6" count="1" selected="0">
              <x v="124"/>
            </reference>
            <reference field="9" count="1">
              <x v="18"/>
            </reference>
          </references>
        </pivotArea>
        <pivotArea type="data" collapsedLevelsAreSubtotals="1" fieldPosition="0">
          <references count="5">
            <reference field="4294967294" count="5" selected="0">
              <x v="1"/>
              <x v="2"/>
              <x v="3"/>
              <x v="4"/>
              <x v="5"/>
            </reference>
            <reference field="0" count="1" selected="0">
              <x v="13"/>
            </reference>
            <reference field="6" count="1" selected="0">
              <x v="124"/>
            </reference>
            <reference field="9" count="1" selected="0">
              <x v="18"/>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3"/>
            </reference>
            <reference field="6" count="1" selected="0">
              <x v="124"/>
            </reference>
            <reference field="9" count="1">
              <x v="38"/>
            </reference>
          </references>
        </pivotArea>
        <pivotArea type="data" collapsedLevelsAreSubtotals="1" fieldPosition="0">
          <references count="5">
            <reference field="4294967294" count="5" selected="0">
              <x v="1"/>
              <x v="2"/>
              <x v="3"/>
              <x v="4"/>
              <x v="5"/>
            </reference>
            <reference field="0" count="1" selected="0">
              <x v="13"/>
            </reference>
            <reference field="6" count="1" selected="0">
              <x v="124"/>
            </reference>
            <reference field="9" count="1" selected="0">
              <x v="38"/>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3"/>
            </reference>
            <reference field="6" count="1" selected="0">
              <x v="124"/>
            </reference>
            <reference field="9" count="1">
              <x v="39"/>
            </reference>
          </references>
        </pivotArea>
        <pivotArea type="data" collapsedLevelsAreSubtotals="1" fieldPosition="0">
          <references count="5">
            <reference field="4294967294" count="5" selected="0">
              <x v="1"/>
              <x v="2"/>
              <x v="3"/>
              <x v="4"/>
              <x v="5"/>
            </reference>
            <reference field="0" count="1" selected="0">
              <x v="13"/>
            </reference>
            <reference field="6" count="1" selected="0">
              <x v="124"/>
            </reference>
            <reference field="9" count="1" selected="0">
              <x v="39"/>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3"/>
            </reference>
            <reference field="6" count="1" selected="0">
              <x v="124"/>
            </reference>
            <reference field="9" count="1">
              <x v="43"/>
            </reference>
          </references>
        </pivotArea>
        <pivotArea type="data" collapsedLevelsAreSubtotals="1" fieldPosition="0">
          <references count="5">
            <reference field="4294967294" count="5" selected="0">
              <x v="1"/>
              <x v="2"/>
              <x v="3"/>
              <x v="4"/>
              <x v="5"/>
            </reference>
            <reference field="0" count="1" selected="0">
              <x v="13"/>
            </reference>
            <reference field="6" count="1" selected="0">
              <x v="124"/>
            </reference>
            <reference field="9" count="1" selected="0">
              <x v="43"/>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3"/>
            </reference>
            <reference field="6" count="1" selected="0">
              <x v="124"/>
            </reference>
            <reference field="9" count="1">
              <x v="47"/>
            </reference>
          </references>
        </pivotArea>
        <pivotArea type="data" collapsedLevelsAreSubtotals="1" fieldPosition="0">
          <references count="5">
            <reference field="4294967294" count="5" selected="0">
              <x v="1"/>
              <x v="2"/>
              <x v="3"/>
              <x v="4"/>
              <x v="5"/>
            </reference>
            <reference field="0" count="1" selected="0">
              <x v="13"/>
            </reference>
            <reference field="6" count="1" selected="0">
              <x v="124"/>
            </reference>
            <reference field="9" count="1" selected="0">
              <x v="47"/>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3"/>
            </reference>
            <reference field="6" count="1" selected="0">
              <x v="124"/>
            </reference>
            <reference field="9" count="1">
              <x v="48"/>
            </reference>
          </references>
        </pivotArea>
        <pivotArea type="data" collapsedLevelsAreSubtotals="1" fieldPosition="0">
          <references count="5">
            <reference field="4294967294" count="5" selected="0">
              <x v="1"/>
              <x v="2"/>
              <x v="3"/>
              <x v="4"/>
              <x v="5"/>
            </reference>
            <reference field="0" count="1" selected="0">
              <x v="13"/>
            </reference>
            <reference field="6" count="1" selected="0">
              <x v="124"/>
            </reference>
            <reference field="9" count="1" selected="0">
              <x v="48"/>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3"/>
            </reference>
            <reference field="6" count="1">
              <x v="125"/>
            </reference>
          </references>
        </pivotArea>
        <pivotArea type="data" collapsedLevelsAreSubtotals="1" fieldPosition="0">
          <references count="4">
            <reference field="4294967294" count="5" selected="0">
              <x v="1"/>
              <x v="2"/>
              <x v="3"/>
              <x v="4"/>
              <x v="5"/>
            </reference>
            <reference field="0" count="1" selected="0">
              <x v="13"/>
            </reference>
            <reference field="6" count="1" selected="0">
              <x v="125"/>
            </reference>
            <reference field="9" count="1">
              <x v="30"/>
            </reference>
          </references>
        </pivotArea>
        <pivotArea type="data" collapsedLevelsAreSubtotals="1" fieldPosition="0">
          <references count="5">
            <reference field="4294967294" count="5" selected="0">
              <x v="1"/>
              <x v="2"/>
              <x v="3"/>
              <x v="4"/>
              <x v="5"/>
            </reference>
            <reference field="0" count="1" selected="0">
              <x v="13"/>
            </reference>
            <reference field="6" count="1" selected="0">
              <x v="125"/>
            </reference>
            <reference field="9" count="1" selected="0">
              <x v="30"/>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3"/>
            </reference>
            <reference field="6" count="1">
              <x v="130"/>
            </reference>
          </references>
        </pivotArea>
        <pivotArea type="data" collapsedLevelsAreSubtotals="1" fieldPosition="0">
          <references count="4">
            <reference field="4294967294" count="5" selected="0">
              <x v="1"/>
              <x v="2"/>
              <x v="3"/>
              <x v="4"/>
              <x v="5"/>
            </reference>
            <reference field="0" count="1" selected="0">
              <x v="13"/>
            </reference>
            <reference field="6" count="1" selected="0">
              <x v="130"/>
            </reference>
            <reference field="9" count="1">
              <x v="18"/>
            </reference>
          </references>
        </pivotArea>
        <pivotArea type="data" collapsedLevelsAreSubtotals="1" fieldPosition="0">
          <references count="5">
            <reference field="4294967294" count="5" selected="0">
              <x v="1"/>
              <x v="2"/>
              <x v="3"/>
              <x v="4"/>
              <x v="5"/>
            </reference>
            <reference field="0" count="1" selected="0">
              <x v="13"/>
            </reference>
            <reference field="6" count="1" selected="0">
              <x v="130"/>
            </reference>
            <reference field="9" count="1" selected="0">
              <x v="18"/>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3"/>
            </reference>
            <reference field="6" count="1" selected="0">
              <x v="130"/>
            </reference>
            <reference field="9" count="1">
              <x v="39"/>
            </reference>
          </references>
        </pivotArea>
        <pivotArea type="data" collapsedLevelsAreSubtotals="1" fieldPosition="0">
          <references count="5">
            <reference field="4294967294" count="5" selected="0">
              <x v="1"/>
              <x v="2"/>
              <x v="3"/>
              <x v="4"/>
              <x v="5"/>
            </reference>
            <reference field="0" count="1" selected="0">
              <x v="13"/>
            </reference>
            <reference field="6" count="1" selected="0">
              <x v="130"/>
            </reference>
            <reference field="9" count="1" selected="0">
              <x v="39"/>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3"/>
            </reference>
            <reference field="6" count="1" selected="0">
              <x v="130"/>
            </reference>
            <reference field="9" count="1">
              <x v="41"/>
            </reference>
          </references>
        </pivotArea>
        <pivotArea type="data" collapsedLevelsAreSubtotals="1" fieldPosition="0">
          <references count="5">
            <reference field="4294967294" count="5" selected="0">
              <x v="1"/>
              <x v="2"/>
              <x v="3"/>
              <x v="4"/>
              <x v="5"/>
            </reference>
            <reference field="0" count="1" selected="0">
              <x v="13"/>
            </reference>
            <reference field="6" count="1" selected="0">
              <x v="130"/>
            </reference>
            <reference field="9" count="1" selected="0">
              <x v="4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3"/>
            </reference>
            <reference field="6" count="1" selected="0">
              <x v="130"/>
            </reference>
            <reference field="9" count="1">
              <x v="44"/>
            </reference>
          </references>
        </pivotArea>
        <pivotArea type="data" collapsedLevelsAreSubtotals="1" fieldPosition="0">
          <references count="5">
            <reference field="4294967294" count="5" selected="0">
              <x v="1"/>
              <x v="2"/>
              <x v="3"/>
              <x v="4"/>
              <x v="5"/>
            </reference>
            <reference field="0" count="1" selected="0">
              <x v="13"/>
            </reference>
            <reference field="6" count="1" selected="0">
              <x v="130"/>
            </reference>
            <reference field="9" count="1" selected="0">
              <x v="44"/>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3"/>
            </reference>
            <reference field="6" count="1" selected="0">
              <x v="130"/>
            </reference>
            <reference field="9" count="1">
              <x v="46"/>
            </reference>
          </references>
        </pivotArea>
        <pivotArea type="data" collapsedLevelsAreSubtotals="1" fieldPosition="0">
          <references count="5">
            <reference field="4294967294" count="5" selected="0">
              <x v="1"/>
              <x v="2"/>
              <x v="3"/>
              <x v="4"/>
              <x v="5"/>
            </reference>
            <reference field="0" count="1" selected="0">
              <x v="13"/>
            </reference>
            <reference field="6" count="1" selected="0">
              <x v="130"/>
            </reference>
            <reference field="9" count="1" selected="0">
              <x v="46"/>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3"/>
            </reference>
            <reference field="6" count="1" selected="0">
              <x v="130"/>
            </reference>
            <reference field="9" count="1">
              <x v="47"/>
            </reference>
          </references>
        </pivotArea>
        <pivotArea type="data" collapsedLevelsAreSubtotals="1" fieldPosition="0">
          <references count="5">
            <reference field="4294967294" count="5" selected="0">
              <x v="1"/>
              <x v="2"/>
              <x v="3"/>
              <x v="4"/>
              <x v="5"/>
            </reference>
            <reference field="0" count="1" selected="0">
              <x v="13"/>
            </reference>
            <reference field="6" count="1" selected="0">
              <x v="130"/>
            </reference>
            <reference field="9" count="1" selected="0">
              <x v="47"/>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3"/>
            </reference>
            <reference field="6" count="1" selected="0">
              <x v="130"/>
            </reference>
            <reference field="9" count="1">
              <x v="48"/>
            </reference>
          </references>
        </pivotArea>
        <pivotArea type="data" collapsedLevelsAreSubtotals="1" fieldPosition="0">
          <references count="5">
            <reference field="4294967294" count="5" selected="0">
              <x v="1"/>
              <x v="2"/>
              <x v="3"/>
              <x v="4"/>
              <x v="5"/>
            </reference>
            <reference field="0" count="1" selected="0">
              <x v="13"/>
            </reference>
            <reference field="6" count="1" selected="0">
              <x v="130"/>
            </reference>
            <reference field="9" count="1" selected="0">
              <x v="48"/>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3"/>
            </reference>
            <reference field="6" count="1">
              <x v="159"/>
            </reference>
          </references>
        </pivotArea>
        <pivotArea type="data" collapsedLevelsAreSubtotals="1" fieldPosition="0">
          <references count="4">
            <reference field="4294967294" count="5" selected="0">
              <x v="1"/>
              <x v="2"/>
              <x v="3"/>
              <x v="4"/>
              <x v="5"/>
            </reference>
            <reference field="0" count="1" selected="0">
              <x v="13"/>
            </reference>
            <reference field="6" count="1" selected="0">
              <x v="159"/>
            </reference>
            <reference field="9" count="1">
              <x v="36"/>
            </reference>
          </references>
        </pivotArea>
        <pivotArea type="data" collapsedLevelsAreSubtotals="1" fieldPosition="0">
          <references count="5">
            <reference field="4294967294" count="5" selected="0">
              <x v="1"/>
              <x v="2"/>
              <x v="3"/>
              <x v="4"/>
              <x v="5"/>
            </reference>
            <reference field="0" count="1" selected="0">
              <x v="13"/>
            </reference>
            <reference field="6" count="1" selected="0">
              <x v="159"/>
            </reference>
            <reference field="9" count="1" selected="0">
              <x v="36"/>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3"/>
            </reference>
            <reference field="6" count="1">
              <x v="160"/>
            </reference>
          </references>
        </pivotArea>
        <pivotArea type="data" collapsedLevelsAreSubtotals="1" fieldPosition="0">
          <references count="4">
            <reference field="4294967294" count="5" selected="0">
              <x v="1"/>
              <x v="2"/>
              <x v="3"/>
              <x v="4"/>
              <x v="5"/>
            </reference>
            <reference field="0" count="1" selected="0">
              <x v="13"/>
            </reference>
            <reference field="6" count="1" selected="0">
              <x v="160"/>
            </reference>
            <reference field="9" count="1">
              <x v="114"/>
            </reference>
          </references>
        </pivotArea>
        <pivotArea type="data" collapsedLevelsAreSubtotals="1" fieldPosition="0">
          <references count="5">
            <reference field="4294967294" count="5" selected="0">
              <x v="1"/>
              <x v="2"/>
              <x v="3"/>
              <x v="4"/>
              <x v="5"/>
            </reference>
            <reference field="0" count="1" selected="0">
              <x v="13"/>
            </reference>
            <reference field="6" count="1" selected="0">
              <x v="160"/>
            </reference>
            <reference field="9" count="1" selected="0">
              <x v="114"/>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3"/>
            </reference>
            <reference field="6" count="1">
              <x v="162"/>
            </reference>
          </references>
        </pivotArea>
        <pivotArea type="data" collapsedLevelsAreSubtotals="1" fieldPosition="0">
          <references count="4">
            <reference field="4294967294" count="5" selected="0">
              <x v="1"/>
              <x v="2"/>
              <x v="3"/>
              <x v="4"/>
              <x v="5"/>
            </reference>
            <reference field="0" count="1" selected="0">
              <x v="13"/>
            </reference>
            <reference field="6" count="1" selected="0">
              <x v="162"/>
            </reference>
            <reference field="9" count="1">
              <x v="29"/>
            </reference>
          </references>
        </pivotArea>
        <pivotArea type="data" collapsedLevelsAreSubtotals="1" fieldPosition="0">
          <references count="5">
            <reference field="4294967294" count="5" selected="0">
              <x v="1"/>
              <x v="2"/>
              <x v="3"/>
              <x v="4"/>
              <x v="5"/>
            </reference>
            <reference field="0" count="1" selected="0">
              <x v="13"/>
            </reference>
            <reference field="6" count="1" selected="0">
              <x v="162"/>
            </reference>
            <reference field="9" count="1" selected="0">
              <x v="29"/>
            </reference>
            <reference field="12" count="6">
              <x v="0"/>
              <x v="1"/>
              <x v="2"/>
              <x v="3"/>
              <x v="4"/>
              <x v="6"/>
            </reference>
          </references>
        </pivotArea>
        <pivotArea type="data" collapsedLevelsAreSubtotals="1" fieldPosition="0">
          <references count="2">
            <reference field="4294967294" count="5" selected="0">
              <x v="1"/>
              <x v="2"/>
              <x v="3"/>
              <x v="4"/>
              <x v="5"/>
            </reference>
            <reference field="0" count="1">
              <x v="14"/>
            </reference>
          </references>
        </pivotArea>
        <pivotArea type="data" collapsedLevelsAreSubtotals="1" fieldPosition="0">
          <references count="3">
            <reference field="4294967294" count="5" selected="0">
              <x v="1"/>
              <x v="2"/>
              <x v="3"/>
              <x v="4"/>
              <x v="5"/>
            </reference>
            <reference field="0" count="1" selected="0">
              <x v="14"/>
            </reference>
            <reference field="6" count="1">
              <x v="51"/>
            </reference>
          </references>
        </pivotArea>
        <pivotArea type="data" collapsedLevelsAreSubtotals="1" fieldPosition="0">
          <references count="4">
            <reference field="4294967294" count="5" selected="0">
              <x v="1"/>
              <x v="2"/>
              <x v="3"/>
              <x v="4"/>
              <x v="5"/>
            </reference>
            <reference field="0" count="1" selected="0">
              <x v="14"/>
            </reference>
            <reference field="6" count="1" selected="0">
              <x v="51"/>
            </reference>
            <reference field="9" count="1">
              <x v="163"/>
            </reference>
          </references>
        </pivotArea>
        <pivotArea type="data" collapsedLevelsAreSubtotals="1" fieldPosition="0">
          <references count="5">
            <reference field="4294967294" count="5" selected="0">
              <x v="1"/>
              <x v="2"/>
              <x v="3"/>
              <x v="4"/>
              <x v="5"/>
            </reference>
            <reference field="0" count="1" selected="0">
              <x v="14"/>
            </reference>
            <reference field="6" count="1" selected="0">
              <x v="51"/>
            </reference>
            <reference field="9" count="1" selected="0">
              <x v="163"/>
            </reference>
            <reference field="12" count="6">
              <x v="0"/>
              <x v="1"/>
              <x v="2"/>
              <x v="3"/>
              <x v="4"/>
              <x v="6"/>
            </reference>
          </references>
        </pivotArea>
        <pivotArea type="data" collapsedLevelsAreSubtotals="1" fieldPosition="0">
          <references count="2">
            <reference field="4294967294" count="5" selected="0">
              <x v="1"/>
              <x v="2"/>
              <x v="3"/>
              <x v="4"/>
              <x v="5"/>
            </reference>
            <reference field="0" count="1">
              <x v="15"/>
            </reference>
          </references>
        </pivotArea>
        <pivotArea type="data" collapsedLevelsAreSubtotals="1" fieldPosition="0">
          <references count="3">
            <reference field="4294967294" count="5" selected="0">
              <x v="1"/>
              <x v="2"/>
              <x v="3"/>
              <x v="4"/>
              <x v="5"/>
            </reference>
            <reference field="0" count="1" selected="0">
              <x v="15"/>
            </reference>
            <reference field="6" count="1">
              <x v="107"/>
            </reference>
          </references>
        </pivotArea>
        <pivotArea type="data" collapsedLevelsAreSubtotals="1" fieldPosition="0">
          <references count="4">
            <reference field="4294967294" count="5" selected="0">
              <x v="1"/>
              <x v="2"/>
              <x v="3"/>
              <x v="4"/>
              <x v="5"/>
            </reference>
            <reference field="0" count="1" selected="0">
              <x v="15"/>
            </reference>
            <reference field="6" count="1" selected="0">
              <x v="107"/>
            </reference>
            <reference field="9" count="1">
              <x v="122"/>
            </reference>
          </references>
        </pivotArea>
        <pivotArea type="data" collapsedLevelsAreSubtotals="1" fieldPosition="0">
          <references count="5">
            <reference field="4294967294" count="5" selected="0">
              <x v="1"/>
              <x v="2"/>
              <x v="3"/>
              <x v="4"/>
              <x v="5"/>
            </reference>
            <reference field="0" count="1" selected="0">
              <x v="15"/>
            </reference>
            <reference field="6" count="1" selected="0">
              <x v="107"/>
            </reference>
            <reference field="9" count="1" selected="0">
              <x v="122"/>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5"/>
            </reference>
            <reference field="6" count="1">
              <x v="115"/>
            </reference>
          </references>
        </pivotArea>
        <pivotArea type="data" collapsedLevelsAreSubtotals="1" fieldPosition="0">
          <references count="4">
            <reference field="4294967294" count="5" selected="0">
              <x v="1"/>
              <x v="2"/>
              <x v="3"/>
              <x v="4"/>
              <x v="5"/>
            </reference>
            <reference field="0" count="1" selected="0">
              <x v="15"/>
            </reference>
            <reference field="6" count="1" selected="0">
              <x v="115"/>
            </reference>
            <reference field="9" count="1">
              <x v="118"/>
            </reference>
          </references>
        </pivotArea>
        <pivotArea type="data" collapsedLevelsAreSubtotals="1" fieldPosition="0">
          <references count="5">
            <reference field="4294967294" count="5" selected="0">
              <x v="1"/>
              <x v="2"/>
              <x v="3"/>
              <x v="4"/>
              <x v="5"/>
            </reference>
            <reference field="0" count="1" selected="0">
              <x v="15"/>
            </reference>
            <reference field="6" count="1" selected="0">
              <x v="115"/>
            </reference>
            <reference field="9" count="1" selected="0">
              <x v="118"/>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5"/>
            </reference>
            <reference field="6" count="1" selected="0">
              <x v="115"/>
            </reference>
            <reference field="9" count="1">
              <x v="119"/>
            </reference>
          </references>
        </pivotArea>
        <pivotArea type="data" collapsedLevelsAreSubtotals="1" fieldPosition="0">
          <references count="5">
            <reference field="4294967294" count="5" selected="0">
              <x v="1"/>
              <x v="2"/>
              <x v="3"/>
              <x v="4"/>
              <x v="5"/>
            </reference>
            <reference field="0" count="1" selected="0">
              <x v="15"/>
            </reference>
            <reference field="6" count="1" selected="0">
              <x v="115"/>
            </reference>
            <reference field="9" count="1" selected="0">
              <x v="119"/>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5"/>
            </reference>
            <reference field="6" count="1" selected="0">
              <x v="115"/>
            </reference>
            <reference field="9" count="1">
              <x v="120"/>
            </reference>
          </references>
        </pivotArea>
        <pivotArea type="data" collapsedLevelsAreSubtotals="1" fieldPosition="0">
          <references count="5">
            <reference field="4294967294" count="5" selected="0">
              <x v="1"/>
              <x v="2"/>
              <x v="3"/>
              <x v="4"/>
              <x v="5"/>
            </reference>
            <reference field="0" count="1" selected="0">
              <x v="15"/>
            </reference>
            <reference field="6" count="1" selected="0">
              <x v="115"/>
            </reference>
            <reference field="9" count="1" selected="0">
              <x v="120"/>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5"/>
            </reference>
            <reference field="6" count="1" selected="0">
              <x v="115"/>
            </reference>
            <reference field="9" count="1">
              <x v="121"/>
            </reference>
          </references>
        </pivotArea>
        <pivotArea type="data" collapsedLevelsAreSubtotals="1" fieldPosition="0">
          <references count="5">
            <reference field="4294967294" count="5" selected="0">
              <x v="1"/>
              <x v="2"/>
              <x v="3"/>
              <x v="4"/>
              <x v="5"/>
            </reference>
            <reference field="0" count="1" selected="0">
              <x v="15"/>
            </reference>
            <reference field="6" count="1" selected="0">
              <x v="115"/>
            </reference>
            <reference field="9" count="1" selected="0">
              <x v="121"/>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5"/>
            </reference>
            <reference field="6" count="1">
              <x v="135"/>
            </reference>
          </references>
        </pivotArea>
        <pivotArea type="data" collapsedLevelsAreSubtotals="1" fieldPosition="0">
          <references count="4">
            <reference field="4294967294" count="5" selected="0">
              <x v="1"/>
              <x v="2"/>
              <x v="3"/>
              <x v="4"/>
              <x v="5"/>
            </reference>
            <reference field="0" count="1" selected="0">
              <x v="15"/>
            </reference>
            <reference field="6" count="1" selected="0">
              <x v="135"/>
            </reference>
            <reference field="9" count="1">
              <x v="123"/>
            </reference>
          </references>
        </pivotArea>
        <pivotArea type="data" collapsedLevelsAreSubtotals="1" fieldPosition="0">
          <references count="5">
            <reference field="4294967294" count="5" selected="0">
              <x v="1"/>
              <x v="2"/>
              <x v="3"/>
              <x v="4"/>
              <x v="5"/>
            </reference>
            <reference field="0" count="1" selected="0">
              <x v="15"/>
            </reference>
            <reference field="6" count="1" selected="0">
              <x v="135"/>
            </reference>
            <reference field="9" count="1" selected="0">
              <x v="123"/>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5"/>
            </reference>
            <reference field="6" count="1" selected="0">
              <x v="135"/>
            </reference>
            <reference field="9" count="1">
              <x v="124"/>
            </reference>
          </references>
        </pivotArea>
        <pivotArea type="data" collapsedLevelsAreSubtotals="1" fieldPosition="0">
          <references count="5">
            <reference field="4294967294" count="5" selected="0">
              <x v="1"/>
              <x v="2"/>
              <x v="3"/>
              <x v="4"/>
              <x v="5"/>
            </reference>
            <reference field="0" count="1" selected="0">
              <x v="15"/>
            </reference>
            <reference field="6" count="1" selected="0">
              <x v="135"/>
            </reference>
            <reference field="9" count="1" selected="0">
              <x v="124"/>
            </reference>
            <reference field="12" count="6">
              <x v="0"/>
              <x v="1"/>
              <x v="2"/>
              <x v="3"/>
              <x v="4"/>
              <x v="6"/>
            </reference>
          </references>
        </pivotArea>
        <pivotArea type="data" collapsedLevelsAreSubtotals="1" fieldPosition="0">
          <references count="2">
            <reference field="4294967294" count="5" selected="0">
              <x v="1"/>
              <x v="2"/>
              <x v="3"/>
              <x v="4"/>
              <x v="5"/>
            </reference>
            <reference field="0" count="1">
              <x v="16"/>
            </reference>
          </references>
        </pivotArea>
        <pivotArea type="data" collapsedLevelsAreSubtotals="1" fieldPosition="0">
          <references count="3">
            <reference field="4294967294" count="5" selected="0">
              <x v="1"/>
              <x v="2"/>
              <x v="3"/>
              <x v="4"/>
              <x v="5"/>
            </reference>
            <reference field="0" count="1" selected="0">
              <x v="16"/>
            </reference>
            <reference field="6" count="1">
              <x v="20"/>
            </reference>
          </references>
        </pivotArea>
        <pivotArea type="data" collapsedLevelsAreSubtotals="1" fieldPosition="0">
          <references count="4">
            <reference field="4294967294" count="5" selected="0">
              <x v="1"/>
              <x v="2"/>
              <x v="3"/>
              <x v="4"/>
              <x v="5"/>
            </reference>
            <reference field="0" count="1" selected="0">
              <x v="16"/>
            </reference>
            <reference field="6" count="1" selected="0">
              <x v="20"/>
            </reference>
            <reference field="9" count="1">
              <x v="1"/>
            </reference>
          </references>
        </pivotArea>
        <pivotArea type="data" collapsedLevelsAreSubtotals="1" fieldPosition="0">
          <references count="5">
            <reference field="4294967294" count="5" selected="0">
              <x v="1"/>
              <x v="2"/>
              <x v="3"/>
              <x v="4"/>
              <x v="5"/>
            </reference>
            <reference field="0" count="1" selected="0">
              <x v="16"/>
            </reference>
            <reference field="6" count="1" selected="0">
              <x v="20"/>
            </reference>
            <reference field="9" count="1" selected="0">
              <x v="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6"/>
            </reference>
            <reference field="6" count="1" selected="0">
              <x v="20"/>
            </reference>
            <reference field="9" count="1">
              <x v="16"/>
            </reference>
          </references>
        </pivotArea>
        <pivotArea type="data" collapsedLevelsAreSubtotals="1" fieldPosition="0">
          <references count="5">
            <reference field="4294967294" count="5" selected="0">
              <x v="1"/>
              <x v="2"/>
              <x v="3"/>
              <x v="4"/>
              <x v="5"/>
            </reference>
            <reference field="0" count="1" selected="0">
              <x v="16"/>
            </reference>
            <reference field="6" count="1" selected="0">
              <x v="20"/>
            </reference>
            <reference field="9" count="1" selected="0">
              <x v="16"/>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6"/>
            </reference>
            <reference field="6" count="1" selected="0">
              <x v="20"/>
            </reference>
            <reference field="9" count="1">
              <x v="130"/>
            </reference>
          </references>
        </pivotArea>
        <pivotArea type="data" collapsedLevelsAreSubtotals="1" fieldPosition="0">
          <references count="5">
            <reference field="4294967294" count="5" selected="0">
              <x v="1"/>
              <x v="2"/>
              <x v="3"/>
              <x v="4"/>
              <x v="5"/>
            </reference>
            <reference field="0" count="1" selected="0">
              <x v="16"/>
            </reference>
            <reference field="6" count="1" selected="0">
              <x v="20"/>
            </reference>
            <reference field="9" count="1" selected="0">
              <x v="130"/>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6"/>
            </reference>
            <reference field="6" count="1" selected="0">
              <x v="20"/>
            </reference>
            <reference field="9" count="1">
              <x v="163"/>
            </reference>
          </references>
        </pivotArea>
        <pivotArea type="data" collapsedLevelsAreSubtotals="1" fieldPosition="0">
          <references count="5">
            <reference field="4294967294" count="5" selected="0">
              <x v="1"/>
              <x v="2"/>
              <x v="3"/>
              <x v="4"/>
              <x v="5"/>
            </reference>
            <reference field="0" count="1" selected="0">
              <x v="16"/>
            </reference>
            <reference field="6" count="1" selected="0">
              <x v="20"/>
            </reference>
            <reference field="9" count="1" selected="0">
              <x v="163"/>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6"/>
            </reference>
            <reference field="6" count="1">
              <x v="114"/>
            </reference>
          </references>
        </pivotArea>
        <pivotArea type="data" collapsedLevelsAreSubtotals="1" fieldPosition="0">
          <references count="4">
            <reference field="4294967294" count="5" selected="0">
              <x v="1"/>
              <x v="2"/>
              <x v="3"/>
              <x v="4"/>
              <x v="5"/>
            </reference>
            <reference field="0" count="1" selected="0">
              <x v="16"/>
            </reference>
            <reference field="6" count="1" selected="0">
              <x v="114"/>
            </reference>
            <reference field="9" count="1">
              <x v="102"/>
            </reference>
          </references>
        </pivotArea>
        <pivotArea type="data" collapsedLevelsAreSubtotals="1" fieldPosition="0">
          <references count="5">
            <reference field="4294967294" count="5" selected="0">
              <x v="1"/>
              <x v="2"/>
              <x v="3"/>
              <x v="4"/>
              <x v="5"/>
            </reference>
            <reference field="0" count="1" selected="0">
              <x v="16"/>
            </reference>
            <reference field="6" count="1" selected="0">
              <x v="114"/>
            </reference>
            <reference field="9" count="1" selected="0">
              <x v="102"/>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6"/>
            </reference>
            <reference field="6" count="1" selected="0">
              <x v="114"/>
            </reference>
            <reference field="9" count="1">
              <x v="131"/>
            </reference>
          </references>
        </pivotArea>
        <pivotArea type="data" collapsedLevelsAreSubtotals="1" fieldPosition="0">
          <references count="5">
            <reference field="4294967294" count="5" selected="0">
              <x v="1"/>
              <x v="2"/>
              <x v="3"/>
              <x v="4"/>
              <x v="5"/>
            </reference>
            <reference field="0" count="1" selected="0">
              <x v="16"/>
            </reference>
            <reference field="6" count="1" selected="0">
              <x v="114"/>
            </reference>
            <reference field="9" count="1" selected="0">
              <x v="131"/>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6"/>
            </reference>
            <reference field="6" count="1">
              <x v="149"/>
            </reference>
          </references>
        </pivotArea>
        <pivotArea type="data" collapsedLevelsAreSubtotals="1" fieldPosition="0">
          <references count="4">
            <reference field="4294967294" count="5" selected="0">
              <x v="1"/>
              <x v="2"/>
              <x v="3"/>
              <x v="4"/>
              <x v="5"/>
            </reference>
            <reference field="0" count="1" selected="0">
              <x v="16"/>
            </reference>
            <reference field="6" count="1" selected="0">
              <x v="149"/>
            </reference>
            <reference field="9" count="1">
              <x v="1"/>
            </reference>
          </references>
        </pivotArea>
        <pivotArea type="data" collapsedLevelsAreSubtotals="1" fieldPosition="0">
          <references count="5">
            <reference field="4294967294" count="5" selected="0">
              <x v="1"/>
              <x v="2"/>
              <x v="3"/>
              <x v="4"/>
              <x v="5"/>
            </reference>
            <reference field="0" count="1" selected="0">
              <x v="16"/>
            </reference>
            <reference field="6" count="1" selected="0">
              <x v="149"/>
            </reference>
            <reference field="9" count="1" selected="0">
              <x v="1"/>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6"/>
            </reference>
            <reference field="6" count="1" selected="0">
              <x v="149"/>
            </reference>
            <reference field="9" count="1">
              <x v="54"/>
            </reference>
          </references>
        </pivotArea>
        <pivotArea type="data" collapsedLevelsAreSubtotals="1" fieldPosition="0">
          <references count="5">
            <reference field="4294967294" count="5" selected="0">
              <x v="1"/>
              <x v="2"/>
              <x v="3"/>
              <x v="4"/>
              <x v="5"/>
            </reference>
            <reference field="0" count="1" selected="0">
              <x v="16"/>
            </reference>
            <reference field="6" count="1" selected="0">
              <x v="149"/>
            </reference>
            <reference field="9" count="1" selected="0">
              <x v="54"/>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6"/>
            </reference>
            <reference field="6" count="1" selected="0">
              <x v="149"/>
            </reference>
            <reference field="9" count="1">
              <x v="73"/>
            </reference>
          </references>
        </pivotArea>
        <pivotArea type="data" collapsedLevelsAreSubtotals="1" fieldPosition="0">
          <references count="5">
            <reference field="4294967294" count="5" selected="0">
              <x v="1"/>
              <x v="2"/>
              <x v="3"/>
              <x v="4"/>
              <x v="5"/>
            </reference>
            <reference field="0" count="1" selected="0">
              <x v="16"/>
            </reference>
            <reference field="6" count="1" selected="0">
              <x v="149"/>
            </reference>
            <reference field="9" count="1" selected="0">
              <x v="73"/>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6"/>
            </reference>
            <reference field="6" count="1" selected="0">
              <x v="149"/>
            </reference>
            <reference field="9" count="1">
              <x v="83"/>
            </reference>
          </references>
        </pivotArea>
        <pivotArea type="data" collapsedLevelsAreSubtotals="1" fieldPosition="0">
          <references count="5">
            <reference field="4294967294" count="5" selected="0">
              <x v="1"/>
              <x v="2"/>
              <x v="3"/>
              <x v="4"/>
              <x v="5"/>
            </reference>
            <reference field="0" count="1" selected="0">
              <x v="16"/>
            </reference>
            <reference field="6" count="1" selected="0">
              <x v="149"/>
            </reference>
            <reference field="9" count="1" selected="0">
              <x v="83"/>
            </reference>
            <reference field="12" count="6">
              <x v="0"/>
              <x v="1"/>
              <x v="2"/>
              <x v="3"/>
              <x v="4"/>
              <x v="6"/>
            </reference>
          </references>
        </pivotArea>
        <pivotArea type="data" collapsedLevelsAreSubtotals="1" fieldPosition="0">
          <references count="4">
            <reference field="4294967294" count="5" selected="0">
              <x v="1"/>
              <x v="2"/>
              <x v="3"/>
              <x v="4"/>
              <x v="5"/>
            </reference>
            <reference field="0" count="1" selected="0">
              <x v="16"/>
            </reference>
            <reference field="6" count="1" selected="0">
              <x v="149"/>
            </reference>
            <reference field="9" count="1">
              <x v="85"/>
            </reference>
          </references>
        </pivotArea>
        <pivotArea type="data" collapsedLevelsAreSubtotals="1" fieldPosition="0">
          <references count="5">
            <reference field="4294967294" count="5" selected="0">
              <x v="1"/>
              <x v="2"/>
              <x v="3"/>
              <x v="4"/>
              <x v="5"/>
            </reference>
            <reference field="0" count="1" selected="0">
              <x v="16"/>
            </reference>
            <reference field="6" count="1" selected="0">
              <x v="149"/>
            </reference>
            <reference field="9" count="1" selected="0">
              <x v="85"/>
            </reference>
            <reference field="12" count="6">
              <x v="0"/>
              <x v="1"/>
              <x v="2"/>
              <x v="3"/>
              <x v="4"/>
              <x v="6"/>
            </reference>
          </references>
        </pivotArea>
        <pivotArea type="data" collapsedLevelsAreSubtotals="1" fieldPosition="0">
          <references count="3">
            <reference field="4294967294" count="5" selected="0">
              <x v="1"/>
              <x v="2"/>
              <x v="3"/>
              <x v="4"/>
              <x v="5"/>
            </reference>
            <reference field="0" count="1" selected="0">
              <x v="16"/>
            </reference>
            <reference field="6" count="1">
              <x v="150"/>
            </reference>
          </references>
        </pivotArea>
        <pivotArea type="data" collapsedLevelsAreSubtotals="1" fieldPosition="0">
          <references count="4">
            <reference field="4294967294" count="5" selected="0">
              <x v="1"/>
              <x v="2"/>
              <x v="3"/>
              <x v="4"/>
              <x v="5"/>
            </reference>
            <reference field="0" count="1" selected="0">
              <x v="16"/>
            </reference>
            <reference field="6" count="1" selected="0">
              <x v="150"/>
            </reference>
            <reference field="9" count="1">
              <x v="83"/>
            </reference>
          </references>
        </pivotArea>
        <pivotArea type="data" collapsedLevelsAreSubtotals="1" fieldPosition="0">
          <references count="5">
            <reference field="4294967294" count="5" selected="0">
              <x v="1"/>
              <x v="2"/>
              <x v="3"/>
              <x v="4"/>
              <x v="5"/>
            </reference>
            <reference field="0" count="1" selected="0">
              <x v="16"/>
            </reference>
            <reference field="6" count="1" selected="0">
              <x v="150"/>
            </reference>
            <reference field="9" count="1" selected="0">
              <x v="83"/>
            </reference>
            <reference field="12" count="6">
              <x v="0"/>
              <x v="1"/>
              <x v="2"/>
              <x v="3"/>
              <x v="4"/>
              <x v="6"/>
            </reference>
          </references>
        </pivotArea>
      </pivotAreas>
    </conditionalFormat>
  </conditionalFormats>
  <pivotTableStyleInfo name="PivotStyleMedium3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700D6B30-6A19-469B-9580-9AB9C579F550}" name="PivotTable4" cacheId="0" applyNumberFormats="0" applyBorderFormats="0" applyFontFormats="0" applyPatternFormats="0" applyAlignmentFormats="0" applyWidthHeightFormats="1" dataCaption="Values" updatedVersion="8" minRefreshableVersion="3" useAutoFormatting="1" rowGrandTotals="0" colGrandTotals="0" itemPrintTitles="1" createdVersion="8" indent="0" outline="1" outlineData="1" multipleFieldFilters="0">
  <location ref="N3:N8" firstHeaderRow="1" firstDataRow="1" firstDataCol="1"/>
  <pivotFields count="21">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8">
        <item x="0"/>
        <item x="4"/>
        <item x="1"/>
        <item x="3"/>
        <item m="1" x="5"/>
        <item x="2"/>
        <item m="1" x="6"/>
        <item t="default"/>
      </items>
    </pivotField>
    <pivotField numFmtId="6" showAll="0"/>
    <pivotField numFmtId="6" showAll="0"/>
    <pivotField numFmtId="6" showAll="0"/>
    <pivotField numFmtId="6" showAll="0"/>
    <pivotField numFmtId="6" showAll="0"/>
    <pivotField showAll="0"/>
    <pivotField showAll="0"/>
    <pivotField showAll="0"/>
  </pivotFields>
  <rowFields count="1">
    <field x="12"/>
  </rowFields>
  <rowItems count="5">
    <i>
      <x/>
    </i>
    <i>
      <x v="1"/>
    </i>
    <i>
      <x v="2"/>
    </i>
    <i>
      <x v="3"/>
    </i>
    <i>
      <x v="5"/>
    </i>
  </rowItems>
  <colItems count="1">
    <i/>
  </colItem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2D96C7AD-320C-4911-96D7-9A5B4BB01000}" name="PivotTable2" cacheId="0" applyNumberFormats="0" applyBorderFormats="0" applyFontFormats="0" applyPatternFormats="0" applyAlignmentFormats="0" applyWidthHeightFormats="1" dataCaption="Values" updatedVersion="8" minRefreshableVersion="3" useAutoFormatting="1" rowGrandTotals="0" colGrandTotals="0" itemPrintTitles="1" createdVersion="8" indent="0" outline="1" outlineData="1" multipleFieldFilters="0">
  <location ref="F3:F173" firstHeaderRow="1" firstDataRow="1" firstDataCol="1"/>
  <pivotFields count="21">
    <pivotField showAll="0">
      <items count="18">
        <item x="3"/>
        <item x="4"/>
        <item x="15"/>
        <item x="5"/>
        <item x="6"/>
        <item x="2"/>
        <item x="7"/>
        <item x="8"/>
        <item x="16"/>
        <item x="1"/>
        <item x="9"/>
        <item x="0"/>
        <item x="10"/>
        <item x="11"/>
        <item x="12"/>
        <item x="13"/>
        <item x="14"/>
        <item t="default"/>
      </items>
    </pivotField>
    <pivotField showAll="0"/>
    <pivotField showAll="0"/>
    <pivotField showAll="0"/>
    <pivotField showAll="0"/>
    <pivotField showAll="0"/>
    <pivotField axis="axisRow" showAll="0">
      <items count="176">
        <item x="1"/>
        <item x="0"/>
        <item x="26"/>
        <item x="33"/>
        <item x="38"/>
        <item x="25"/>
        <item x="5"/>
        <item x="9"/>
        <item x="4"/>
        <item x="24"/>
        <item x="27"/>
        <item x="34"/>
        <item x="29"/>
        <item x="30"/>
        <item x="31"/>
        <item x="32"/>
        <item x="37"/>
        <item x="40"/>
        <item x="39"/>
        <item x="112"/>
        <item x="162"/>
        <item x="28"/>
        <item x="147"/>
        <item x="48"/>
        <item x="50"/>
        <item x="2"/>
        <item x="51"/>
        <item x="146"/>
        <item x="41"/>
        <item x="22"/>
        <item x="8"/>
        <item x="97"/>
        <item x="43"/>
        <item x="99"/>
        <item x="110"/>
        <item x="114"/>
        <item x="115"/>
        <item x="151"/>
        <item x="46"/>
        <item x="168"/>
        <item x="36"/>
        <item x="113"/>
        <item x="111"/>
        <item x="49"/>
        <item x="58"/>
        <item x="42"/>
        <item x="167"/>
        <item x="45"/>
        <item x="134"/>
        <item x="136"/>
        <item x="137"/>
        <item x="153"/>
        <item x="66"/>
        <item x="143"/>
        <item x="116"/>
        <item x="109"/>
        <item x="169"/>
        <item x="56"/>
        <item x="52"/>
        <item x="47"/>
        <item x="133"/>
        <item x="68"/>
        <item x="138"/>
        <item x="117"/>
        <item x="67"/>
        <item x="96"/>
        <item x="127"/>
        <item x="72"/>
        <item x="83"/>
        <item x="89"/>
        <item x="84"/>
        <item x="88"/>
        <item x="91"/>
        <item x="78"/>
        <item x="77"/>
        <item x="82"/>
        <item x="76"/>
        <item x="81"/>
        <item x="69"/>
        <item x="79"/>
        <item x="90"/>
        <item x="92"/>
        <item x="86"/>
        <item x="100"/>
        <item x="93"/>
        <item x="73"/>
        <item x="71"/>
        <item x="108"/>
        <item x="70"/>
        <item x="85"/>
        <item x="75"/>
        <item x="87"/>
        <item x="126"/>
        <item x="132"/>
        <item x="74"/>
        <item x="80"/>
        <item x="53"/>
        <item x="64"/>
        <item x="62"/>
        <item x="57"/>
        <item x="63"/>
        <item x="15"/>
        <item x="60"/>
        <item x="61"/>
        <item m="1" x="174"/>
        <item x="142"/>
        <item x="140"/>
        <item x="158"/>
        <item x="59"/>
        <item x="54"/>
        <item x="94"/>
        <item x="141"/>
        <item x="95"/>
        <item x="139"/>
        <item x="159"/>
        <item x="157"/>
        <item x="119"/>
        <item x="120"/>
        <item x="130"/>
        <item x="131"/>
        <item x="121"/>
        <item x="118"/>
        <item x="128"/>
        <item x="152"/>
        <item x="150"/>
        <item x="149"/>
        <item x="122"/>
        <item x="123"/>
        <item x="124"/>
        <item x="125"/>
        <item x="145"/>
        <item m="1" x="170"/>
        <item x="10"/>
        <item x="20"/>
        <item x="11"/>
        <item x="155"/>
        <item x="18"/>
        <item x="19"/>
        <item x="6"/>
        <item x="7"/>
        <item x="35"/>
        <item x="129"/>
        <item x="12"/>
        <item m="1" x="173"/>
        <item x="14"/>
        <item x="16"/>
        <item x="17"/>
        <item x="21"/>
        <item x="102"/>
        <item x="160"/>
        <item x="161"/>
        <item x="44"/>
        <item x="65"/>
        <item x="103"/>
        <item x="106"/>
        <item x="104"/>
        <item m="1" x="172"/>
        <item x="98"/>
        <item x="105"/>
        <item x="144"/>
        <item x="148"/>
        <item x="3"/>
        <item x="166"/>
        <item x="107"/>
        <item x="163"/>
        <item x="165"/>
        <item m="1" x="171"/>
        <item x="23"/>
        <item x="154"/>
        <item x="55"/>
        <item x="135"/>
        <item x="156"/>
        <item x="164"/>
        <item x="13"/>
        <item x="101"/>
        <item t="default"/>
      </items>
    </pivotField>
    <pivotField showAll="0"/>
    <pivotField showAll="0"/>
    <pivotField showAll="0">
      <items count="179">
        <item x="80"/>
        <item x="77"/>
        <item x="78"/>
        <item x="79"/>
        <item x="83"/>
        <item x="84"/>
        <item x="85"/>
        <item x="72"/>
        <item x="81"/>
        <item x="4"/>
        <item x="73"/>
        <item x="74"/>
        <item x="65"/>
        <item x="66"/>
        <item x="67"/>
        <item x="68"/>
        <item x="69"/>
        <item x="169"/>
        <item x="128"/>
        <item x="75"/>
        <item x="76"/>
        <item x="70"/>
        <item x="171"/>
        <item x="172"/>
        <item x="88"/>
        <item x="173"/>
        <item x="156"/>
        <item x="145"/>
        <item x="19"/>
        <item x="34"/>
        <item x="176"/>
        <item x="153"/>
        <item x="157"/>
        <item x="29"/>
        <item x="22"/>
        <item x="23"/>
        <item x="26"/>
        <item x="24"/>
        <item x="25"/>
        <item x="154"/>
        <item x="141"/>
        <item x="158"/>
        <item x="35"/>
        <item x="113"/>
        <item x="155"/>
        <item x="142"/>
        <item x="146"/>
        <item x="143"/>
        <item x="144"/>
        <item x="2"/>
        <item x="97"/>
        <item x="98"/>
        <item x="99"/>
        <item x="5"/>
        <item x="177"/>
        <item x="114"/>
        <item x="82"/>
        <item x="100"/>
        <item x="110"/>
        <item x="112"/>
        <item x="105"/>
        <item x="6"/>
        <item x="120"/>
        <item x="121"/>
        <item x="95"/>
        <item x="116"/>
        <item x="117"/>
        <item x="106"/>
        <item x="51"/>
        <item x="17"/>
        <item x="122"/>
        <item x="118"/>
        <item x="123"/>
        <item x="107"/>
        <item x="108"/>
        <item x="168"/>
        <item x="119"/>
        <item x="124"/>
        <item x="131"/>
        <item x="127"/>
        <item x="125"/>
        <item x="101"/>
        <item x="109"/>
        <item x="129"/>
        <item x="115"/>
        <item x="96"/>
        <item x="60"/>
        <item x="20"/>
        <item x="132"/>
        <item x="133"/>
        <item x="139"/>
        <item x="63"/>
        <item x="7"/>
        <item x="102"/>
        <item x="134"/>
        <item x="140"/>
        <item x="138"/>
        <item x="135"/>
        <item x="136"/>
        <item x="137"/>
        <item x="8"/>
        <item x="52"/>
        <item x="53"/>
        <item x="61"/>
        <item x="9"/>
        <item x="54"/>
        <item x="64"/>
        <item x="16"/>
        <item x="55"/>
        <item x="10"/>
        <item x="30"/>
        <item x="56"/>
        <item x="130"/>
        <item x="57"/>
        <item x="58"/>
        <item x="147"/>
        <item x="111"/>
        <item x="62"/>
        <item x="103"/>
        <item x="71"/>
        <item x="59"/>
        <item x="11"/>
        <item x="163"/>
        <item x="159"/>
        <item x="162"/>
        <item x="164"/>
        <item x="165"/>
        <item x="166"/>
        <item x="167"/>
        <item x="160"/>
        <item x="161"/>
        <item x="12"/>
        <item x="18"/>
        <item x="148"/>
        <item x="21"/>
        <item x="90"/>
        <item x="36"/>
        <item x="170"/>
        <item x="27"/>
        <item x="45"/>
        <item x="86"/>
        <item x="93"/>
        <item x="41"/>
        <item x="42"/>
        <item x="46"/>
        <item x="43"/>
        <item x="91"/>
        <item x="92"/>
        <item x="87"/>
        <item x="31"/>
        <item x="44"/>
        <item x="94"/>
        <item x="151"/>
        <item x="126"/>
        <item x="89"/>
        <item x="13"/>
        <item x="174"/>
        <item x="175"/>
        <item x="152"/>
        <item x="37"/>
        <item x="38"/>
        <item x="39"/>
        <item x="40"/>
        <item x="104"/>
        <item x="149"/>
        <item x="150"/>
        <item x="47"/>
        <item x="0"/>
        <item x="1"/>
        <item x="14"/>
        <item x="32"/>
        <item x="15"/>
        <item x="28"/>
        <item x="3"/>
        <item x="33"/>
        <item x="48"/>
        <item x="49"/>
        <item x="50"/>
        <item t="default"/>
      </items>
    </pivotField>
    <pivotField showAll="0"/>
    <pivotField showAll="0"/>
    <pivotField showAll="0">
      <items count="8">
        <item x="0"/>
        <item x="4"/>
        <item x="1"/>
        <item x="3"/>
        <item m="1" x="5"/>
        <item x="2"/>
        <item m="1" x="6"/>
        <item t="default"/>
      </items>
    </pivotField>
    <pivotField numFmtId="6" showAll="0"/>
    <pivotField numFmtId="6" showAll="0"/>
    <pivotField numFmtId="6" showAll="0"/>
    <pivotField numFmtId="6" showAll="0"/>
    <pivotField numFmtId="6" showAll="0"/>
    <pivotField showAll="0"/>
    <pivotField showAll="0"/>
    <pivotField showAll="0"/>
  </pivotFields>
  <rowFields count="1">
    <field x="6"/>
  </rowFields>
  <rowItems count="170">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2"/>
    </i>
    <i>
      <x v="133"/>
    </i>
    <i>
      <x v="134"/>
    </i>
    <i>
      <x v="135"/>
    </i>
    <i>
      <x v="136"/>
    </i>
    <i>
      <x v="137"/>
    </i>
    <i>
      <x v="138"/>
    </i>
    <i>
      <x v="139"/>
    </i>
    <i>
      <x v="140"/>
    </i>
    <i>
      <x v="141"/>
    </i>
    <i>
      <x v="142"/>
    </i>
    <i>
      <x v="144"/>
    </i>
    <i>
      <x v="145"/>
    </i>
    <i>
      <x v="146"/>
    </i>
    <i>
      <x v="147"/>
    </i>
    <i>
      <x v="148"/>
    </i>
    <i>
      <x v="149"/>
    </i>
    <i>
      <x v="150"/>
    </i>
    <i>
      <x v="151"/>
    </i>
    <i>
      <x v="152"/>
    </i>
    <i>
      <x v="153"/>
    </i>
    <i>
      <x v="154"/>
    </i>
    <i>
      <x v="155"/>
    </i>
    <i>
      <x v="157"/>
    </i>
    <i>
      <x v="158"/>
    </i>
    <i>
      <x v="159"/>
    </i>
    <i>
      <x v="160"/>
    </i>
    <i>
      <x v="161"/>
    </i>
    <i>
      <x v="162"/>
    </i>
    <i>
      <x v="163"/>
    </i>
    <i>
      <x v="164"/>
    </i>
    <i>
      <x v="165"/>
    </i>
    <i>
      <x v="167"/>
    </i>
    <i>
      <x v="168"/>
    </i>
    <i>
      <x v="169"/>
    </i>
    <i>
      <x v="170"/>
    </i>
    <i>
      <x v="171"/>
    </i>
    <i>
      <x v="172"/>
    </i>
    <i>
      <x v="173"/>
    </i>
    <i>
      <x v="174"/>
    </i>
  </rowItems>
  <colItems count="1">
    <i/>
  </colItem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D82D76E3-F74F-49F5-AA1F-3576F1428FB3}" name="PivotTable1" cacheId="0" applyNumberFormats="0" applyBorderFormats="0" applyFontFormats="0" applyPatternFormats="0" applyAlignmentFormats="0" applyWidthHeightFormats="1" dataCaption="Values" updatedVersion="8" minRefreshableVersion="3" useAutoFormatting="1" rowGrandTotals="0" colGrandTotals="0" itemPrintTitles="1" createdVersion="8" indent="0" outline="1" outlineData="1" multipleFieldFilters="0">
  <location ref="B3:B20" firstHeaderRow="1" firstDataRow="1" firstDataCol="1"/>
  <pivotFields count="21">
    <pivotField axis="axisRow" showAll="0">
      <items count="18">
        <item x="3"/>
        <item x="4"/>
        <item x="15"/>
        <item x="5"/>
        <item x="6"/>
        <item x="2"/>
        <item x="7"/>
        <item x="8"/>
        <item x="16"/>
        <item x="1"/>
        <item x="9"/>
        <item x="0"/>
        <item x="10"/>
        <item x="11"/>
        <item x="12"/>
        <item x="13"/>
        <item x="14"/>
        <item t="default"/>
      </items>
    </pivotField>
    <pivotField showAll="0"/>
    <pivotField showAll="0"/>
    <pivotField showAll="0"/>
    <pivotField showAll="0"/>
    <pivotField showAll="0"/>
    <pivotField showAll="0">
      <items count="176">
        <item x="1"/>
        <item x="0"/>
        <item x="26"/>
        <item x="33"/>
        <item x="38"/>
        <item x="25"/>
        <item x="5"/>
        <item x="9"/>
        <item x="4"/>
        <item x="24"/>
        <item x="27"/>
        <item x="34"/>
        <item x="29"/>
        <item x="30"/>
        <item x="31"/>
        <item x="32"/>
        <item x="37"/>
        <item x="40"/>
        <item x="39"/>
        <item x="112"/>
        <item x="162"/>
        <item x="28"/>
        <item x="147"/>
        <item x="48"/>
        <item x="50"/>
        <item x="2"/>
        <item x="51"/>
        <item x="146"/>
        <item x="41"/>
        <item x="22"/>
        <item x="8"/>
        <item x="97"/>
        <item x="43"/>
        <item x="99"/>
        <item x="110"/>
        <item x="114"/>
        <item x="115"/>
        <item x="151"/>
        <item x="46"/>
        <item x="168"/>
        <item x="36"/>
        <item x="113"/>
        <item x="111"/>
        <item x="49"/>
        <item x="58"/>
        <item x="42"/>
        <item x="167"/>
        <item x="45"/>
        <item x="134"/>
        <item x="136"/>
        <item x="137"/>
        <item x="153"/>
        <item x="66"/>
        <item x="143"/>
        <item x="116"/>
        <item x="109"/>
        <item x="169"/>
        <item x="56"/>
        <item x="52"/>
        <item x="47"/>
        <item x="133"/>
        <item x="68"/>
        <item x="138"/>
        <item x="117"/>
        <item x="67"/>
        <item x="96"/>
        <item x="127"/>
        <item x="72"/>
        <item x="83"/>
        <item x="89"/>
        <item x="84"/>
        <item x="88"/>
        <item x="91"/>
        <item x="78"/>
        <item x="77"/>
        <item x="82"/>
        <item x="76"/>
        <item x="81"/>
        <item x="69"/>
        <item x="79"/>
        <item x="90"/>
        <item x="92"/>
        <item x="86"/>
        <item x="100"/>
        <item x="93"/>
        <item x="73"/>
        <item x="71"/>
        <item x="108"/>
        <item x="70"/>
        <item x="85"/>
        <item x="75"/>
        <item x="87"/>
        <item x="126"/>
        <item x="132"/>
        <item x="74"/>
        <item x="80"/>
        <item x="53"/>
        <item x="64"/>
        <item x="62"/>
        <item x="57"/>
        <item x="63"/>
        <item x="135"/>
        <item x="15"/>
        <item x="60"/>
        <item x="61"/>
        <item m="1" x="174"/>
        <item x="142"/>
        <item x="140"/>
        <item x="55"/>
        <item x="158"/>
        <item x="59"/>
        <item x="54"/>
        <item x="94"/>
        <item x="141"/>
        <item x="95"/>
        <item x="139"/>
        <item x="159"/>
        <item x="157"/>
        <item x="156"/>
        <item x="154"/>
        <item x="119"/>
        <item x="120"/>
        <item x="130"/>
        <item x="131"/>
        <item x="121"/>
        <item x="118"/>
        <item x="128"/>
        <item x="152"/>
        <item x="150"/>
        <item x="149"/>
        <item x="122"/>
        <item x="123"/>
        <item x="124"/>
        <item x="125"/>
        <item x="145"/>
        <item m="1" x="170"/>
        <item x="10"/>
        <item x="20"/>
        <item x="11"/>
        <item x="155"/>
        <item x="18"/>
        <item x="19"/>
        <item x="6"/>
        <item x="7"/>
        <item x="35"/>
        <item x="129"/>
        <item x="12"/>
        <item m="1" x="171"/>
        <item x="13"/>
        <item m="1" x="173"/>
        <item x="14"/>
        <item x="16"/>
        <item x="17"/>
        <item x="21"/>
        <item x="23"/>
        <item x="102"/>
        <item x="160"/>
        <item x="161"/>
        <item x="44"/>
        <item x="65"/>
        <item x="103"/>
        <item x="106"/>
        <item x="104"/>
        <item m="1" x="172"/>
        <item x="101"/>
        <item x="98"/>
        <item x="105"/>
        <item x="144"/>
        <item x="148"/>
        <item x="3"/>
        <item x="166"/>
        <item x="107"/>
        <item x="164"/>
        <item x="163"/>
        <item x="165"/>
        <item t="default"/>
      </items>
    </pivotField>
    <pivotField showAll="0"/>
    <pivotField showAll="0"/>
    <pivotField showAll="0">
      <items count="179">
        <item x="80"/>
        <item x="77"/>
        <item x="78"/>
        <item x="79"/>
        <item x="83"/>
        <item x="84"/>
        <item x="85"/>
        <item x="72"/>
        <item x="81"/>
        <item x="4"/>
        <item x="73"/>
        <item x="74"/>
        <item x="65"/>
        <item x="66"/>
        <item x="67"/>
        <item x="68"/>
        <item x="69"/>
        <item x="169"/>
        <item x="128"/>
        <item x="75"/>
        <item x="76"/>
        <item x="70"/>
        <item x="171"/>
        <item x="172"/>
        <item x="88"/>
        <item x="173"/>
        <item x="156"/>
        <item x="145"/>
        <item x="19"/>
        <item x="34"/>
        <item x="176"/>
        <item x="153"/>
        <item x="157"/>
        <item x="29"/>
        <item x="22"/>
        <item x="23"/>
        <item x="26"/>
        <item x="24"/>
        <item x="25"/>
        <item x="154"/>
        <item x="141"/>
        <item x="158"/>
        <item x="35"/>
        <item x="113"/>
        <item x="155"/>
        <item x="142"/>
        <item x="146"/>
        <item x="143"/>
        <item x="144"/>
        <item x="2"/>
        <item x="97"/>
        <item x="98"/>
        <item x="99"/>
        <item x="5"/>
        <item x="177"/>
        <item x="114"/>
        <item x="82"/>
        <item x="100"/>
        <item x="110"/>
        <item x="112"/>
        <item x="105"/>
        <item x="6"/>
        <item x="120"/>
        <item x="121"/>
        <item x="95"/>
        <item x="116"/>
        <item x="117"/>
        <item x="106"/>
        <item x="51"/>
        <item x="17"/>
        <item x="122"/>
        <item x="118"/>
        <item x="123"/>
        <item x="107"/>
        <item x="108"/>
        <item x="168"/>
        <item x="119"/>
        <item x="124"/>
        <item x="131"/>
        <item x="127"/>
        <item x="125"/>
        <item x="101"/>
        <item x="109"/>
        <item x="129"/>
        <item x="115"/>
        <item x="96"/>
        <item x="60"/>
        <item x="20"/>
        <item x="132"/>
        <item x="133"/>
        <item x="139"/>
        <item x="63"/>
        <item x="7"/>
        <item x="102"/>
        <item x="134"/>
        <item x="140"/>
        <item x="138"/>
        <item x="135"/>
        <item x="136"/>
        <item x="137"/>
        <item x="8"/>
        <item x="52"/>
        <item x="53"/>
        <item x="61"/>
        <item x="9"/>
        <item x="54"/>
        <item x="64"/>
        <item x="16"/>
        <item x="55"/>
        <item x="10"/>
        <item x="30"/>
        <item x="56"/>
        <item x="130"/>
        <item x="57"/>
        <item x="58"/>
        <item x="147"/>
        <item x="111"/>
        <item x="62"/>
        <item x="103"/>
        <item x="71"/>
        <item x="59"/>
        <item x="11"/>
        <item x="163"/>
        <item x="159"/>
        <item x="162"/>
        <item x="164"/>
        <item x="165"/>
        <item x="166"/>
        <item x="167"/>
        <item x="160"/>
        <item x="161"/>
        <item x="12"/>
        <item x="18"/>
        <item x="148"/>
        <item x="21"/>
        <item x="90"/>
        <item x="36"/>
        <item x="170"/>
        <item x="27"/>
        <item x="45"/>
        <item x="86"/>
        <item x="93"/>
        <item x="41"/>
        <item x="42"/>
        <item x="46"/>
        <item x="43"/>
        <item x="91"/>
        <item x="92"/>
        <item x="87"/>
        <item x="31"/>
        <item x="44"/>
        <item x="94"/>
        <item x="151"/>
        <item x="126"/>
        <item x="89"/>
        <item x="13"/>
        <item x="174"/>
        <item x="175"/>
        <item x="152"/>
        <item x="37"/>
        <item x="38"/>
        <item x="39"/>
        <item x="40"/>
        <item x="104"/>
        <item x="149"/>
        <item x="150"/>
        <item x="47"/>
        <item x="0"/>
        <item x="1"/>
        <item x="14"/>
        <item x="32"/>
        <item x="15"/>
        <item x="28"/>
        <item x="3"/>
        <item x="33"/>
        <item x="48"/>
        <item x="49"/>
        <item x="50"/>
        <item t="default"/>
      </items>
    </pivotField>
    <pivotField showAll="0"/>
    <pivotField showAll="0"/>
    <pivotField showAll="0">
      <items count="8">
        <item x="0"/>
        <item x="4"/>
        <item x="1"/>
        <item x="3"/>
        <item m="1" x="5"/>
        <item x="2"/>
        <item m="1" x="6"/>
        <item t="default"/>
      </items>
    </pivotField>
    <pivotField numFmtId="6" showAll="0"/>
    <pivotField numFmtId="6" showAll="0"/>
    <pivotField numFmtId="6" showAll="0"/>
    <pivotField numFmtId="6" showAll="0"/>
    <pivotField numFmtId="6" showAll="0"/>
    <pivotField showAll="0"/>
    <pivotField showAll="0"/>
    <pivotField showAll="0"/>
  </pivotFields>
  <rowFields count="1">
    <field x="0"/>
  </rowFields>
  <rowItems count="17">
    <i>
      <x/>
    </i>
    <i>
      <x v="1"/>
    </i>
    <i>
      <x v="2"/>
    </i>
    <i>
      <x v="3"/>
    </i>
    <i>
      <x v="4"/>
    </i>
    <i>
      <x v="5"/>
    </i>
    <i>
      <x v="6"/>
    </i>
    <i>
      <x v="7"/>
    </i>
    <i>
      <x v="8"/>
    </i>
    <i>
      <x v="9"/>
    </i>
    <i>
      <x v="10"/>
    </i>
    <i>
      <x v="11"/>
    </i>
    <i>
      <x v="12"/>
    </i>
    <i>
      <x v="13"/>
    </i>
    <i>
      <x v="14"/>
    </i>
    <i>
      <x v="15"/>
    </i>
    <i>
      <x v="16"/>
    </i>
  </rowItems>
  <colItems count="1">
    <i/>
  </colItem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B6D4F301-7D74-411F-8D1C-A6F772A7EAB4}" name="PivotTable3" cacheId="0" applyNumberFormats="0" applyBorderFormats="0" applyFontFormats="0" applyPatternFormats="0" applyAlignmentFormats="0" applyWidthHeightFormats="1" dataCaption="Values" updatedVersion="8" minRefreshableVersion="3" useAutoFormatting="1" rowGrandTotals="0" colGrandTotals="0" itemPrintTitles="1" createdVersion="8" indent="0" outline="1" outlineData="1" multipleFieldFilters="0">
  <location ref="J3:J181" firstHeaderRow="1" firstDataRow="1" firstDataCol="1"/>
  <pivotFields count="21">
    <pivotField showAll="0">
      <items count="18">
        <item x="3"/>
        <item x="4"/>
        <item x="15"/>
        <item x="5"/>
        <item x="6"/>
        <item x="2"/>
        <item x="7"/>
        <item x="8"/>
        <item x="16"/>
        <item x="1"/>
        <item x="9"/>
        <item x="0"/>
        <item x="10"/>
        <item x="11"/>
        <item x="12"/>
        <item x="13"/>
        <item x="14"/>
        <item t="default"/>
      </items>
    </pivotField>
    <pivotField showAll="0"/>
    <pivotField showAll="0"/>
    <pivotField showAll="0"/>
    <pivotField showAll="0"/>
    <pivotField showAll="0"/>
    <pivotField showAll="0">
      <items count="176">
        <item x="1"/>
        <item x="0"/>
        <item x="26"/>
        <item x="33"/>
        <item x="38"/>
        <item x="25"/>
        <item x="5"/>
        <item x="9"/>
        <item x="4"/>
        <item x="24"/>
        <item x="27"/>
        <item x="34"/>
        <item x="29"/>
        <item x="30"/>
        <item x="31"/>
        <item x="32"/>
        <item x="37"/>
        <item x="40"/>
        <item x="39"/>
        <item x="112"/>
        <item x="162"/>
        <item x="28"/>
        <item x="147"/>
        <item x="48"/>
        <item x="50"/>
        <item x="2"/>
        <item x="51"/>
        <item x="146"/>
        <item x="41"/>
        <item x="22"/>
        <item x="8"/>
        <item x="97"/>
        <item x="43"/>
        <item x="99"/>
        <item x="110"/>
        <item x="114"/>
        <item x="115"/>
        <item x="151"/>
        <item x="46"/>
        <item x="168"/>
        <item x="36"/>
        <item x="113"/>
        <item x="111"/>
        <item x="49"/>
        <item x="58"/>
        <item x="42"/>
        <item x="167"/>
        <item x="45"/>
        <item x="134"/>
        <item x="136"/>
        <item x="137"/>
        <item x="153"/>
        <item x="66"/>
        <item x="143"/>
        <item x="116"/>
        <item x="109"/>
        <item x="169"/>
        <item x="56"/>
        <item x="52"/>
        <item x="47"/>
        <item x="133"/>
        <item x="68"/>
        <item x="138"/>
        <item x="117"/>
        <item x="67"/>
        <item x="96"/>
        <item x="127"/>
        <item x="72"/>
        <item x="83"/>
        <item x="89"/>
        <item x="84"/>
        <item x="88"/>
        <item x="91"/>
        <item x="78"/>
        <item x="77"/>
        <item x="82"/>
        <item x="76"/>
        <item x="81"/>
        <item x="69"/>
        <item x="79"/>
        <item x="90"/>
        <item x="92"/>
        <item x="86"/>
        <item x="100"/>
        <item x="93"/>
        <item x="73"/>
        <item x="71"/>
        <item x="108"/>
        <item x="70"/>
        <item x="85"/>
        <item x="75"/>
        <item x="87"/>
        <item x="126"/>
        <item x="132"/>
        <item x="74"/>
        <item x="80"/>
        <item x="53"/>
        <item x="64"/>
        <item x="62"/>
        <item x="57"/>
        <item x="63"/>
        <item x="135"/>
        <item x="15"/>
        <item x="60"/>
        <item x="61"/>
        <item m="1" x="174"/>
        <item x="142"/>
        <item x="140"/>
        <item x="55"/>
        <item x="158"/>
        <item x="59"/>
        <item x="54"/>
        <item x="94"/>
        <item x="141"/>
        <item x="95"/>
        <item x="139"/>
        <item x="159"/>
        <item x="157"/>
        <item x="156"/>
        <item x="154"/>
        <item x="119"/>
        <item x="120"/>
        <item x="130"/>
        <item x="131"/>
        <item x="121"/>
        <item x="118"/>
        <item x="128"/>
        <item x="152"/>
        <item x="150"/>
        <item x="149"/>
        <item x="122"/>
        <item x="123"/>
        <item x="124"/>
        <item x="125"/>
        <item x="145"/>
        <item m="1" x="170"/>
        <item x="10"/>
        <item x="20"/>
        <item x="11"/>
        <item x="155"/>
        <item x="18"/>
        <item x="19"/>
        <item x="6"/>
        <item x="7"/>
        <item x="35"/>
        <item x="129"/>
        <item x="12"/>
        <item m="1" x="171"/>
        <item x="13"/>
        <item m="1" x="173"/>
        <item x="14"/>
        <item x="16"/>
        <item x="17"/>
        <item x="21"/>
        <item x="23"/>
        <item x="102"/>
        <item x="160"/>
        <item x="161"/>
        <item x="44"/>
        <item x="65"/>
        <item x="103"/>
        <item x="106"/>
        <item x="104"/>
        <item m="1" x="172"/>
        <item x="101"/>
        <item x="98"/>
        <item x="105"/>
        <item x="144"/>
        <item x="148"/>
        <item x="3"/>
        <item x="166"/>
        <item x="107"/>
        <item x="164"/>
        <item x="163"/>
        <item x="165"/>
        <item t="default"/>
      </items>
    </pivotField>
    <pivotField showAll="0"/>
    <pivotField showAll="0"/>
    <pivotField axis="axisRow" showAll="0">
      <items count="179">
        <item x="80"/>
        <item x="77"/>
        <item x="78"/>
        <item x="79"/>
        <item x="83"/>
        <item x="84"/>
        <item x="85"/>
        <item x="72"/>
        <item x="81"/>
        <item x="4"/>
        <item x="74"/>
        <item x="65"/>
        <item x="66"/>
        <item x="67"/>
        <item x="68"/>
        <item x="69"/>
        <item x="169"/>
        <item x="128"/>
        <item x="75"/>
        <item x="76"/>
        <item x="70"/>
        <item x="171"/>
        <item x="172"/>
        <item x="88"/>
        <item x="173"/>
        <item x="156"/>
        <item x="145"/>
        <item x="19"/>
        <item x="34"/>
        <item x="176"/>
        <item x="153"/>
        <item x="157"/>
        <item x="29"/>
        <item x="22"/>
        <item x="23"/>
        <item x="26"/>
        <item x="24"/>
        <item x="25"/>
        <item x="154"/>
        <item x="141"/>
        <item x="158"/>
        <item x="35"/>
        <item x="113"/>
        <item x="155"/>
        <item x="142"/>
        <item x="146"/>
        <item x="143"/>
        <item x="144"/>
        <item x="2"/>
        <item x="98"/>
        <item x="99"/>
        <item x="5"/>
        <item x="177"/>
        <item x="114"/>
        <item x="82"/>
        <item x="100"/>
        <item x="110"/>
        <item x="112"/>
        <item x="105"/>
        <item x="6"/>
        <item x="120"/>
        <item x="121"/>
        <item x="95"/>
        <item x="116"/>
        <item x="117"/>
        <item x="106"/>
        <item x="51"/>
        <item x="17"/>
        <item x="122"/>
        <item x="118"/>
        <item x="123"/>
        <item x="107"/>
        <item x="108"/>
        <item x="168"/>
        <item x="119"/>
        <item x="124"/>
        <item x="131"/>
        <item x="127"/>
        <item x="125"/>
        <item x="101"/>
        <item x="109"/>
        <item x="129"/>
        <item x="115"/>
        <item x="96"/>
        <item x="60"/>
        <item x="20"/>
        <item x="132"/>
        <item x="133"/>
        <item x="139"/>
        <item x="63"/>
        <item x="7"/>
        <item x="102"/>
        <item x="134"/>
        <item x="140"/>
        <item x="138"/>
        <item x="135"/>
        <item x="136"/>
        <item x="137"/>
        <item x="8"/>
        <item x="52"/>
        <item x="53"/>
        <item x="61"/>
        <item x="9"/>
        <item x="54"/>
        <item x="64"/>
        <item x="16"/>
        <item x="55"/>
        <item x="10"/>
        <item x="30"/>
        <item x="56"/>
        <item x="130"/>
        <item x="57"/>
        <item x="58"/>
        <item x="111"/>
        <item x="62"/>
        <item x="103"/>
        <item x="71"/>
        <item x="59"/>
        <item x="11"/>
        <item x="163"/>
        <item x="164"/>
        <item x="165"/>
        <item x="167"/>
        <item x="160"/>
        <item x="161"/>
        <item x="12"/>
        <item x="18"/>
        <item x="21"/>
        <item x="90"/>
        <item x="36"/>
        <item x="170"/>
        <item x="27"/>
        <item x="45"/>
        <item x="86"/>
        <item x="93"/>
        <item x="41"/>
        <item x="42"/>
        <item x="46"/>
        <item x="43"/>
        <item x="91"/>
        <item x="92"/>
        <item x="87"/>
        <item x="31"/>
        <item x="44"/>
        <item x="94"/>
        <item x="126"/>
        <item x="89"/>
        <item x="13"/>
        <item x="174"/>
        <item x="175"/>
        <item x="37"/>
        <item x="38"/>
        <item x="39"/>
        <item x="40"/>
        <item x="104"/>
        <item x="149"/>
        <item x="150"/>
        <item x="47"/>
        <item x="0"/>
        <item x="1"/>
        <item x="14"/>
        <item x="32"/>
        <item x="15"/>
        <item x="28"/>
        <item x="3"/>
        <item x="33"/>
        <item x="48"/>
        <item x="49"/>
        <item x="50"/>
        <item x="97"/>
        <item x="151"/>
        <item x="159"/>
        <item x="166"/>
        <item x="73"/>
        <item x="147"/>
        <item x="148"/>
        <item x="152"/>
        <item x="162"/>
        <item t="default"/>
      </items>
    </pivotField>
    <pivotField showAll="0"/>
    <pivotField showAll="0"/>
    <pivotField showAll="0">
      <items count="8">
        <item x="0"/>
        <item x="4"/>
        <item x="1"/>
        <item x="3"/>
        <item m="1" x="5"/>
        <item x="2"/>
        <item m="1" x="6"/>
        <item t="default"/>
      </items>
    </pivotField>
    <pivotField numFmtId="6" showAll="0"/>
    <pivotField numFmtId="6" showAll="0"/>
    <pivotField numFmtId="6" showAll="0"/>
    <pivotField numFmtId="6" showAll="0"/>
    <pivotField numFmtId="6" showAll="0"/>
    <pivotField showAll="0"/>
    <pivotField showAll="0"/>
    <pivotField showAll="0"/>
  </pivotFields>
  <rowFields count="1">
    <field x="9"/>
  </rowFields>
  <rowItems count="178">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rowItems>
  <colItems count="1">
    <i/>
  </colItems>
  <pivotTableStyleInfo name="PivotStyleMedium9"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gram" xr10:uid="{BADC94D9-07DC-4D29-965F-7A1C8C40C958}" sourceName="Program">
  <pivotTables>
    <pivotTable tabId="17" name="PivotTable3"/>
    <pivotTable tabId="16" name="PivotTable2"/>
    <pivotTable tabId="12" name="PivotTable1"/>
    <pivotTable tabId="19" name="PivotTable2"/>
    <pivotTable tabId="12" name="PivotTable2"/>
    <pivotTable tabId="12" name="PivotTable3"/>
  </pivotTables>
  <data>
    <tabular pivotCacheId="1165902144">
      <items count="178">
        <i x="80" s="1"/>
        <i x="77" s="1"/>
        <i x="78" s="1"/>
        <i x="79" s="1"/>
        <i x="83" s="1"/>
        <i x="84" s="1"/>
        <i x="85" s="1"/>
        <i x="72" s="1"/>
        <i x="81" s="1"/>
        <i x="4" s="1"/>
        <i x="73" s="1"/>
        <i x="74" s="1"/>
        <i x="65" s="1"/>
        <i x="66" s="1"/>
        <i x="67" s="1"/>
        <i x="68" s="1"/>
        <i x="69" s="1"/>
        <i x="169" s="1"/>
        <i x="128" s="1"/>
        <i x="75" s="1"/>
        <i x="76" s="1"/>
        <i x="70" s="1"/>
        <i x="171" s="1"/>
        <i x="172" s="1"/>
        <i x="88" s="1"/>
        <i x="173" s="1"/>
        <i x="156" s="1"/>
        <i x="145" s="1"/>
        <i x="19" s="1"/>
        <i x="34" s="1"/>
        <i x="176" s="1"/>
        <i x="153" s="1"/>
        <i x="157" s="1"/>
        <i x="29" s="1"/>
        <i x="22" s="1"/>
        <i x="23" s="1"/>
        <i x="26" s="1"/>
        <i x="24" s="1"/>
        <i x="25" s="1"/>
        <i x="154" s="1"/>
        <i x="141" s="1"/>
        <i x="158" s="1"/>
        <i x="35" s="1"/>
        <i x="113" s="1"/>
        <i x="155" s="1"/>
        <i x="142" s="1"/>
        <i x="146" s="1"/>
        <i x="143" s="1"/>
        <i x="144" s="1"/>
        <i x="2" s="1"/>
        <i x="97" s="1"/>
        <i x="98" s="1"/>
        <i x="99" s="1"/>
        <i x="5" s="1"/>
        <i x="177" s="1"/>
        <i x="114" s="1"/>
        <i x="82" s="1"/>
        <i x="100" s="1"/>
        <i x="110" s="1"/>
        <i x="112" s="1"/>
        <i x="105" s="1"/>
        <i x="6" s="1"/>
        <i x="120" s="1"/>
        <i x="121" s="1"/>
        <i x="95" s="1"/>
        <i x="116" s="1"/>
        <i x="117" s="1"/>
        <i x="106" s="1"/>
        <i x="51" s="1"/>
        <i x="17" s="1"/>
        <i x="122" s="1"/>
        <i x="118" s="1"/>
        <i x="123" s="1"/>
        <i x="107" s="1"/>
        <i x="108" s="1"/>
        <i x="168" s="1"/>
        <i x="119" s="1"/>
        <i x="124" s="1"/>
        <i x="131" s="1"/>
        <i x="127" s="1"/>
        <i x="125" s="1"/>
        <i x="101" s="1"/>
        <i x="109" s="1"/>
        <i x="129" s="1"/>
        <i x="115" s="1"/>
        <i x="96" s="1"/>
        <i x="60" s="1"/>
        <i x="20" s="1"/>
        <i x="132" s="1"/>
        <i x="133" s="1"/>
        <i x="139" s="1"/>
        <i x="63" s="1"/>
        <i x="7" s="1"/>
        <i x="102" s="1"/>
        <i x="134" s="1"/>
        <i x="140" s="1"/>
        <i x="138" s="1"/>
        <i x="135" s="1"/>
        <i x="136" s="1"/>
        <i x="137" s="1"/>
        <i x="8" s="1"/>
        <i x="52" s="1"/>
        <i x="53" s="1"/>
        <i x="61" s="1"/>
        <i x="9" s="1"/>
        <i x="54" s="1"/>
        <i x="64" s="1"/>
        <i x="16" s="1"/>
        <i x="55" s="1"/>
        <i x="10" s="1"/>
        <i x="30" s="1"/>
        <i x="56" s="1"/>
        <i x="130" s="1"/>
        <i x="57" s="1"/>
        <i x="58" s="1"/>
        <i x="147" s="1"/>
        <i x="111" s="1"/>
        <i x="62" s="1"/>
        <i x="103" s="1"/>
        <i x="71" s="1"/>
        <i x="59" s="1"/>
        <i x="11" s="1"/>
        <i x="163" s="1"/>
        <i x="159" s="1"/>
        <i x="162" s="1"/>
        <i x="164" s="1"/>
        <i x="165" s="1"/>
        <i x="166" s="1"/>
        <i x="167" s="1"/>
        <i x="160" s="1"/>
        <i x="161" s="1"/>
        <i x="12" s="1"/>
        <i x="18" s="1"/>
        <i x="148" s="1"/>
        <i x="21" s="1"/>
        <i x="90" s="1"/>
        <i x="36" s="1"/>
        <i x="170" s="1"/>
        <i x="27" s="1"/>
        <i x="45" s="1"/>
        <i x="86" s="1"/>
        <i x="93" s="1"/>
        <i x="41" s="1"/>
        <i x="42" s="1"/>
        <i x="46" s="1"/>
        <i x="43" s="1"/>
        <i x="91" s="1"/>
        <i x="92" s="1"/>
        <i x="87" s="1"/>
        <i x="31" s="1"/>
        <i x="44" s="1"/>
        <i x="94" s="1"/>
        <i x="151" s="1"/>
        <i x="126" s="1"/>
        <i x="89" s="1"/>
        <i x="13" s="1"/>
        <i x="174" s="1"/>
        <i x="175" s="1"/>
        <i x="152" s="1"/>
        <i x="37" s="1"/>
        <i x="38" s="1"/>
        <i x="39" s="1"/>
        <i x="40" s="1"/>
        <i x="104" s="1"/>
        <i x="149" s="1"/>
        <i x="150" s="1"/>
        <i x="47" s="1"/>
        <i x="0" s="1"/>
        <i x="1" s="1"/>
        <i x="14" s="1"/>
        <i x="32" s="1"/>
        <i x="15" s="1"/>
        <i x="28" s="1"/>
        <i x="3" s="1"/>
        <i x="33" s="1"/>
        <i x="48" s="1"/>
        <i x="49" s="1"/>
        <i x="50" s="1"/>
      </items>
    </tabular>
  </data>
  <extLst>
    <x:ext xmlns:x15="http://schemas.microsoft.com/office/spreadsheetml/2010/11/main" uri="{470722E0-AACD-4C17-9CDC-17EF765DBC7E}">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ecretarial_Area1" xr10:uid="{0B758F12-1B46-4976-80A1-2C0628C629FF}" sourceName="Secretarial Area">
  <pivotTables>
    <pivotTable tabId="19" name="PivotTable2"/>
    <pivotTable tabId="12" name="PivotTable1"/>
    <pivotTable tabId="16" name="PivotTable2"/>
    <pivotTable tabId="17" name="PivotTable3"/>
    <pivotTable tabId="12" name="PivotTable2"/>
    <pivotTable tabId="12" name="PivotTable3"/>
  </pivotTables>
  <data>
    <tabular pivotCacheId="1165902144">
      <items count="17">
        <i x="3" s="1"/>
        <i x="4" s="1"/>
        <i x="15" s="1"/>
        <i x="5" s="1"/>
        <i x="6" s="1"/>
        <i x="2" s="1"/>
        <i x="7" s="1"/>
        <i x="8" s="1"/>
        <i x="16" s="1"/>
        <i x="1" s="1"/>
        <i x="9" s="1"/>
        <i x="0" s="1"/>
        <i x="10" s="1"/>
        <i x="11" s="1"/>
        <i x="12" s="1"/>
        <i x="13" s="1"/>
        <i x="14" s="1"/>
      </items>
    </tabular>
  </data>
  <extLst>
    <x:ext xmlns:x15="http://schemas.microsoft.com/office/spreadsheetml/2010/11/main" uri="{470722E0-AACD-4C17-9CDC-17EF765DBC7E}">
      <x15:slicerCacheHideItemsWithNoData/>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Agency1" xr10:uid="{E2CFEA43-1F61-4CF3-B3A4-B107865876B9}" sourceName="Agency">
  <pivotTables>
    <pivotTable tabId="19" name="PivotTable2"/>
    <pivotTable tabId="12" name="PivotTable1"/>
    <pivotTable tabId="16" name="PivotTable2"/>
    <pivotTable tabId="17" name="PivotTable3"/>
    <pivotTable tabId="12" name="PivotTable2"/>
    <pivotTable tabId="12" name="PivotTable3"/>
  </pivotTables>
  <data>
    <tabular pivotCacheId="1165902144">
      <items count="175">
        <i x="1" s="1"/>
        <i x="0" s="1"/>
        <i x="26" s="1"/>
        <i x="33" s="1"/>
        <i x="38" s="1"/>
        <i x="25" s="1"/>
        <i x="5" s="1"/>
        <i x="9" s="1"/>
        <i x="4" s="1"/>
        <i x="24" s="1"/>
        <i x="27" s="1"/>
        <i x="34" s="1"/>
        <i x="29" s="1"/>
        <i x="30" s="1"/>
        <i x="31" s="1"/>
        <i x="32" s="1"/>
        <i x="37" s="1"/>
        <i x="40" s="1"/>
        <i x="39" s="1"/>
        <i x="112" s="1"/>
        <i x="162" s="1"/>
        <i x="28" s="1"/>
        <i x="147" s="1"/>
        <i x="48" s="1"/>
        <i x="50" s="1"/>
        <i x="2" s="1"/>
        <i x="51" s="1"/>
        <i x="146" s="1"/>
        <i x="41" s="1"/>
        <i x="22" s="1"/>
        <i x="8" s="1"/>
        <i x="97" s="1"/>
        <i x="43" s="1"/>
        <i x="99" s="1"/>
        <i x="110" s="1"/>
        <i x="114" s="1"/>
        <i x="115" s="1"/>
        <i x="151" s="1"/>
        <i x="46" s="1"/>
        <i x="168" s="1"/>
        <i x="36" s="1"/>
        <i x="113" s="1"/>
        <i x="111" s="1"/>
        <i x="49" s="1"/>
        <i x="58" s="1"/>
        <i x="42" s="1"/>
        <i x="167" s="1"/>
        <i x="45" s="1"/>
        <i x="134" s="1"/>
        <i x="136" s="1"/>
        <i x="137" s="1"/>
        <i x="153" s="1"/>
        <i x="66" s="1"/>
        <i x="143" s="1"/>
        <i x="116" s="1"/>
        <i x="109" s="1"/>
        <i x="169" s="1"/>
        <i x="56" s="1"/>
        <i x="52" s="1"/>
        <i x="47" s="1"/>
        <i x="133" s="1"/>
        <i x="68" s="1"/>
        <i x="138" s="1"/>
        <i x="117" s="1"/>
        <i x="67" s="1"/>
        <i x="96" s="1"/>
        <i x="127" s="1"/>
        <i x="72" s="1"/>
        <i x="83" s="1"/>
        <i x="89" s="1"/>
        <i x="84" s="1"/>
        <i x="88" s="1"/>
        <i x="91" s="1"/>
        <i x="78" s="1"/>
        <i x="77" s="1"/>
        <i x="82" s="1"/>
        <i x="76" s="1"/>
        <i x="81" s="1"/>
        <i x="69" s="1"/>
        <i x="79" s="1"/>
        <i x="90" s="1"/>
        <i x="92" s="1"/>
        <i x="86" s="1"/>
        <i x="100" s="1"/>
        <i x="93" s="1"/>
        <i x="73" s="1"/>
        <i x="71" s="1"/>
        <i x="108" s="1"/>
        <i x="70" s="1"/>
        <i x="85" s="1"/>
        <i x="75" s="1"/>
        <i x="87" s="1"/>
        <i x="126" s="1"/>
        <i x="132" s="1"/>
        <i x="74" s="1"/>
        <i x="80" s="1"/>
        <i x="53" s="1"/>
        <i x="64" s="1"/>
        <i x="62" s="1"/>
        <i x="57" s="1"/>
        <i x="63" s="1"/>
        <i x="135" s="1"/>
        <i x="15" s="1"/>
        <i x="60" s="1"/>
        <i x="61" s="1"/>
        <i x="142" s="1"/>
        <i x="140" s="1"/>
        <i x="55" s="1"/>
        <i x="158" s="1"/>
        <i x="59" s="1"/>
        <i x="54" s="1"/>
        <i x="94" s="1"/>
        <i x="141" s="1"/>
        <i x="95" s="1"/>
        <i x="139" s="1"/>
        <i x="159" s="1"/>
        <i x="157" s="1"/>
        <i x="156" s="1"/>
        <i x="154" s="1"/>
        <i x="119" s="1"/>
        <i x="120" s="1"/>
        <i x="130" s="1"/>
        <i x="131" s="1"/>
        <i x="121" s="1"/>
        <i x="118" s="1"/>
        <i x="128" s="1"/>
        <i x="152" s="1"/>
        <i x="150" s="1"/>
        <i x="149" s="1"/>
        <i x="122" s="1"/>
        <i x="123" s="1"/>
        <i x="124" s="1"/>
        <i x="125" s="1"/>
        <i x="145" s="1"/>
        <i x="10" s="1"/>
        <i x="20" s="1"/>
        <i x="11" s="1"/>
        <i x="155" s="1"/>
        <i x="18" s="1"/>
        <i x="19" s="1"/>
        <i x="6" s="1"/>
        <i x="7" s="1"/>
        <i x="35" s="1"/>
        <i x="129" s="1"/>
        <i x="12" s="1"/>
        <i x="13" s="1"/>
        <i x="14" s="1"/>
        <i x="16" s="1"/>
        <i x="17" s="1"/>
        <i x="21" s="1"/>
        <i x="23" s="1"/>
        <i x="102" s="1"/>
        <i x="160" s="1"/>
        <i x="161" s="1"/>
        <i x="44" s="1"/>
        <i x="65" s="1"/>
        <i x="103" s="1"/>
        <i x="106" s="1"/>
        <i x="104" s="1"/>
        <i x="101" s="1"/>
        <i x="98" s="1"/>
        <i x="105" s="1"/>
        <i x="144" s="1"/>
        <i x="148" s="1"/>
        <i x="3" s="1"/>
        <i x="166" s="1"/>
        <i x="107" s="1"/>
        <i x="164" s="1"/>
        <i x="163" s="1"/>
        <i x="165" s="1"/>
        <i x="174" s="1" nd="1"/>
        <i x="170" s="1" nd="1"/>
        <i x="171" s="1" nd="1"/>
        <i x="173" s="1" nd="1"/>
        <i x="172" s="1" nd="1"/>
      </items>
    </tabular>
  </data>
  <extLst>
    <x:ext xmlns:x15="http://schemas.microsoft.com/office/spreadsheetml/2010/11/main" uri="{470722E0-AACD-4C17-9CDC-17EF765DBC7E}">
      <x15:slicerCacheHideItemsWithNoData/>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ow_Type1" xr10:uid="{4C9446A0-0402-476D-B472-C14C4CDA9573}" sourceName="Row Type">
  <pivotTables>
    <pivotTable tabId="19" name="PivotTable2"/>
    <pivotTable tabId="16" name="PivotTable2"/>
    <pivotTable tabId="17" name="PivotTable3"/>
    <pivotTable tabId="12" name="PivotTable1"/>
    <pivotTable tabId="12" name="PivotTable2"/>
    <pivotTable tabId="12" name="PivotTable3"/>
    <pivotTable tabId="12" name="PivotTable4"/>
  </pivotTables>
  <data>
    <tabular pivotCacheId="1165902144">
      <items count="7">
        <i x="0" s="1"/>
        <i x="4" s="1"/>
        <i x="1" s="1"/>
        <i x="3" s="1"/>
        <i x="2" s="1"/>
        <i x="5" s="1" nd="1"/>
        <i x="6" s="1" nd="1"/>
      </items>
    </tabular>
  </data>
  <extLst>
    <x:ext xmlns:x15="http://schemas.microsoft.com/office/spreadsheetml/2010/11/main" uri="{470722E0-AACD-4C17-9CDC-17EF765DBC7E}">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gram" xr10:uid="{C7BC46DD-C9F3-4CC9-B7B3-E23DBFB76BEC}" cache="Slicer_Program" caption="Program" style="SlicerStyleDark1 2" rowHeight="182880"/>
  <slicer name="Secretarial Area" xr10:uid="{62A3820C-06B3-4A47-A485-200E6DDFF911}" cache="Slicer_Secretarial_Area1" caption="Secretarial Area" style="SlicerStyleDark1 2" rowHeight="182880"/>
  <slicer name="Agency" xr10:uid="{3899B748-18C8-4CFB-A03E-DE5B4C254EE3}" cache="Slicer_Agency1" caption="Agency" startItem="161" style="SlicerStyleDark1 2" rowHeight="182880"/>
  <slicer name="Row Type" xr10:uid="{53D91400-1E20-4D1C-8B1D-EF34CDFEF10C}" cache="Slicer_Row_Type1" caption="Row Type" columnCount="2" style="SlicerStyleDark1 2" rowHeight="18288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ecretarial Area 2" xr10:uid="{C8B0E6D7-1B8C-45DD-9910-7F12E82E88A3}" cache="Slicer_Secretarial_Area1" caption="Secretarial Area" style="SlicerStyleDark1 2" lockedPosition="1" rowHeight="182880"/>
  <slicer name="Agency 2" xr10:uid="{23AEB38A-0436-4BAF-843E-4F52BCD59EB6}" cache="Slicer_Agency1" caption="Agency" startItem="36" style="SlicerStyleDark1 2" lockedPosition="1" rowHeight="182880"/>
  <slicer name="Row Type 2" xr10:uid="{3A7749E8-D639-41C7-87C7-092F8C382F63}" cache="Slicer_Row_Type1" caption="Row Type" style="SlicerStyleDark1 2" lockedPosition="1" rowHeight="18288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Program 1" xr10:uid="{907D57E3-7646-4FCF-89AD-1021FE8B0328}" cache="Slicer_Program" caption="Program" style="SlicerStyleDark1 2" lockedPosition="1" rowHeight="182880"/>
  <slicer name="Secretarial Area 1" xr10:uid="{5B00D12C-270C-4CBF-8C36-C5D22408E42C}" cache="Slicer_Secretarial_Area1" caption="Secretarial Area" style="SlicerStyleDark1 2" lockedPosition="1" rowHeight="182880"/>
  <slicer name="Agency 1" xr10:uid="{8EFAF6A5-C6A6-4BAF-BF8F-11CF6D9A02F5}" cache="Slicer_Agency1" caption="Agency" style="SlicerStyleDark1 2" lockedPosition="1" rowHeight="182880"/>
  <slicer name="Row Type 1" xr10:uid="{D8AFE1E5-82C8-45BE-BE0A-3DE203023267}" cache="Slicer_Row_Type1" caption="Row Type" style="SlicerStyleDark1 2" lockedPosition="1" rowHeight="18288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20A592F-422A-4CDA-9450-0A3905EB0FB3}" name="Table_Tbl_GFBalanceInfoStacked" displayName="Table_Tbl_GFBalanceInfoStacked" ref="A1:U2041" totalsRowShown="0" headerRowDxfId="1049">
  <autoFilter ref="A1:U2041" xr:uid="{020A592F-422A-4CDA-9450-0A3905EB0FB3}"/>
  <tableColumns count="21">
    <tableColumn id="1" xr3:uid="{25D4B4CB-7881-4561-9363-EAC1587CF649}" name="Secretarial Area" dataDxfId="1048"/>
    <tableColumn id="2" xr3:uid="{2C535197-4D28-4F83-AF75-8BFAAA41C358}" name="Sec Area Sort"/>
    <tableColumn id="3" xr3:uid="{54CADBC0-4308-4642-9A5D-2496F5806ADC}" name="Rollup Agy Code"/>
    <tableColumn id="4" xr3:uid="{99A1430E-F9A0-4D52-8779-9B6401939034}" name="Agy Sort" dataDxfId="1047"/>
    <tableColumn id="5" xr3:uid="{969B11B9-2AFA-4444-833B-7CC3ACE88C88}" name="Agency Title" dataDxfId="1046"/>
    <tableColumn id="6" xr3:uid="{CC75C2BB-5C1E-4C0B-8FC6-BEACF7AF75A0}" name="HigherEd" dataDxfId="1045"/>
    <tableColumn id="7" xr3:uid="{430514D4-89D1-4B83-999F-833579A8E8F6}" name="Agency"/>
    <tableColumn id="8" xr3:uid="{9119BDC1-EC49-4689-BA1F-1C37DA327BF5}" name="Prog Code"/>
    <tableColumn id="9" xr3:uid="{E9673D38-CD1E-4ECF-A040-C91FCF42290E}" name="Program Title" dataDxfId="1044"/>
    <tableColumn id="10" xr3:uid="{F3880C20-464F-45B4-86AB-55A1505DEF25}" name="Program"/>
    <tableColumn id="11" xr3:uid="{CED58F40-94DA-4B46-A90D-AFDD64121624}" name="Fund Type"/>
    <tableColumn id="12" xr3:uid="{2774DFF8-21E0-44CB-B69B-F72345DF7E65}" name="Row Type Sort"/>
    <tableColumn id="13" xr3:uid="{7596FAD5-ED2B-4EFF-A4B3-DCA881663FA8}" name="Row Type"/>
    <tableColumn id="15" xr3:uid="{3D417D50-C02C-48C0-BD3B-9FE61BEB2BAE}" name="2019" dataDxfId="1043"/>
    <tableColumn id="16" xr3:uid="{74CC02AB-5519-48F7-8605-85DBFC645212}" name="2020" dataDxfId="1042"/>
    <tableColumn id="17" xr3:uid="{CF57E9AF-D124-4927-8AA5-7FBB78662A93}" name="2021" dataDxfId="1041"/>
    <tableColumn id="18" xr3:uid="{D87525BE-0CAC-47F5-AC5D-770CDFD973C2}" name="2022" dataDxfId="1040"/>
    <tableColumn id="19" xr3:uid="{C7CA4729-8A52-4BAA-8E91-F90F0F33B00F}" name="2023" dataDxfId="1039"/>
    <tableColumn id="14" xr3:uid="{BD9C85D0-2002-4195-9B87-56C3C045E88B}" name="2024" dataDxfId="1038"/>
    <tableColumn id="20" xr3:uid="{D62964BE-ACC0-4F30-9FE9-B8574770AC19}" name="2025" dataDxfId="1037"/>
    <tableColumn id="21" xr3:uid="{2D261588-E97C-42D5-8A65-E82D0223DB89}" name="2026" dataDxfId="1036"/>
  </tableColumns>
  <tableStyleInfo name="TableStyleMedium7"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pivotTable" Target="../pivotTables/pivotTable1.xml"/><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pivotTable" Target="../pivotTables/pivotTable2.xml"/><Relationship Id="rId4" Type="http://schemas.microsoft.com/office/2007/relationships/slicer" Target="../slicers/slicer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pivotTable" Target="../pivotTables/pivotTable3.xml"/><Relationship Id="rId4" Type="http://schemas.microsoft.com/office/2007/relationships/slicer" Target="../slicers/slicer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ivotTable" Target="../pivotTables/pivotTable6.xml"/><Relationship Id="rId2" Type="http://schemas.openxmlformats.org/officeDocument/2006/relationships/pivotTable" Target="../pivotTables/pivotTable5.xml"/><Relationship Id="rId1" Type="http://schemas.openxmlformats.org/officeDocument/2006/relationships/pivotTable" Target="../pivotTables/pivotTable4.xml"/><Relationship Id="rId4" Type="http://schemas.openxmlformats.org/officeDocument/2006/relationships/pivotTable" Target="../pivotTables/pivot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8FC978-F01D-453C-89FB-2CABDB087708}">
  <sheetPr>
    <tabColor theme="8" tint="-0.249977111117893"/>
  </sheetPr>
  <dimension ref="A1:AK41"/>
  <sheetViews>
    <sheetView showGridLines="0" tabSelected="1" workbookViewId="0">
      <selection activeCell="B5" sqref="B5"/>
    </sheetView>
  </sheetViews>
  <sheetFormatPr defaultColWidth="0" defaultRowHeight="15" zeroHeight="1" x14ac:dyDescent="0.25"/>
  <cols>
    <col min="1" max="1" width="1.28515625" customWidth="1"/>
    <col min="2" max="2" width="8" customWidth="1"/>
    <col min="3" max="3" width="15.85546875" bestFit="1" customWidth="1"/>
    <col min="4" max="5" width="16.42578125" customWidth="1"/>
    <col min="6" max="6" width="17.7109375" bestFit="1" customWidth="1"/>
    <col min="7" max="7" width="20.28515625" bestFit="1" customWidth="1"/>
    <col min="8" max="8" width="10.140625" customWidth="1"/>
    <col min="9" max="9" width="18.42578125" customWidth="1"/>
    <col min="10" max="10" width="2.28515625" customWidth="1"/>
    <col min="11" max="11" width="58.42578125" style="8" customWidth="1"/>
    <col min="12" max="12" width="2.140625" style="8" customWidth="1"/>
    <col min="13" max="31" width="20.28515625" hidden="1" customWidth="1"/>
    <col min="32" max="37" width="16.5703125" hidden="1" customWidth="1"/>
    <col min="38" max="16384" width="9.140625" hidden="1"/>
  </cols>
  <sheetData>
    <row r="1" spans="3:4" ht="9.75" customHeight="1" x14ac:dyDescent="0.25"/>
    <row r="2" spans="3:4" ht="15.75" x14ac:dyDescent="0.25">
      <c r="C2" s="17" t="s">
        <v>17</v>
      </c>
      <c r="D2" s="18" t="str">
        <f>'Helper Tables'!$D$3</f>
        <v>Mutiple Secretarial Areas</v>
      </c>
    </row>
    <row r="3" spans="3:4" ht="15.75" x14ac:dyDescent="0.25">
      <c r="C3" s="17" t="s">
        <v>18</v>
      </c>
      <c r="D3" s="18" t="str">
        <f>'Helper Tables'!$H$3</f>
        <v>Mutiple Agencies</v>
      </c>
    </row>
    <row r="4" spans="3:4" ht="15.75" x14ac:dyDescent="0.25">
      <c r="C4" s="17" t="s">
        <v>19</v>
      </c>
      <c r="D4" s="18" t="str">
        <f>'Helper Tables'!$L$3</f>
        <v>Mutiple Programs</v>
      </c>
    </row>
    <row r="5" spans="3:4" x14ac:dyDescent="0.25"/>
    <row r="6" spans="3:4" x14ac:dyDescent="0.25"/>
    <row r="7" spans="3:4" x14ac:dyDescent="0.25"/>
    <row r="8" spans="3:4" x14ac:dyDescent="0.25"/>
    <row r="9" spans="3:4" x14ac:dyDescent="0.25"/>
    <row r="10" spans="3:4" x14ac:dyDescent="0.25"/>
    <row r="11" spans="3:4" x14ac:dyDescent="0.25"/>
    <row r="12" spans="3:4" x14ac:dyDescent="0.25"/>
    <row r="13" spans="3:4" x14ac:dyDescent="0.25"/>
    <row r="14" spans="3:4" x14ac:dyDescent="0.25"/>
    <row r="15" spans="3:4" x14ac:dyDescent="0.25"/>
    <row r="16" spans="3:4" x14ac:dyDescent="0.25"/>
    <row r="17" spans="2:9" x14ac:dyDescent="0.25"/>
    <row r="18" spans="2:9" x14ac:dyDescent="0.25"/>
    <row r="19" spans="2:9" x14ac:dyDescent="0.25"/>
    <row r="20" spans="2:9" x14ac:dyDescent="0.25"/>
    <row r="21" spans="2:9" x14ac:dyDescent="0.25"/>
    <row r="22" spans="2:9" x14ac:dyDescent="0.25"/>
    <row r="23" spans="2:9" x14ac:dyDescent="0.25"/>
    <row r="24" spans="2:9" x14ac:dyDescent="0.25"/>
    <row r="25" spans="2:9" x14ac:dyDescent="0.25"/>
    <row r="26" spans="2:9" x14ac:dyDescent="0.25"/>
    <row r="27" spans="2:9" x14ac:dyDescent="0.25"/>
    <row r="28" spans="2:9" x14ac:dyDescent="0.25"/>
    <row r="29" spans="2:9" x14ac:dyDescent="0.25"/>
    <row r="30" spans="2:9" x14ac:dyDescent="0.25">
      <c r="B30" s="21"/>
      <c r="C30" s="21"/>
      <c r="D30" s="21"/>
      <c r="E30" s="21"/>
      <c r="F30" s="21"/>
      <c r="G30" s="21"/>
      <c r="H30" s="21"/>
      <c r="I30" s="21"/>
    </row>
    <row r="31" spans="2:9" x14ac:dyDescent="0.25">
      <c r="B31" s="34"/>
      <c r="C31" s="34" t="s">
        <v>47</v>
      </c>
      <c r="D31" s="34" t="s">
        <v>48</v>
      </c>
      <c r="E31" s="34" t="s">
        <v>49</v>
      </c>
      <c r="F31" s="34" t="s">
        <v>12</v>
      </c>
      <c r="G31" s="34" t="s">
        <v>50</v>
      </c>
      <c r="H31" s="19"/>
      <c r="I31" s="20" t="s">
        <v>20</v>
      </c>
    </row>
    <row r="32" spans="2:9" x14ac:dyDescent="0.25">
      <c r="B32" s="36" t="s">
        <v>4</v>
      </c>
      <c r="C32" s="35">
        <v>19380346815.170002</v>
      </c>
      <c r="D32" s="35">
        <v>19168493679.259998</v>
      </c>
      <c r="E32" s="35">
        <v>211853135.90999997</v>
      </c>
      <c r="F32" s="35">
        <v>67853633.090000004</v>
      </c>
      <c r="G32" s="35">
        <v>143999502.81999999</v>
      </c>
      <c r="H32" s="24" t="s">
        <v>4</v>
      </c>
      <c r="I32" s="25">
        <f>IFERROR(GETPIVOTDATA("FY 2019",$B$31,"Row Type","Unexpended")/GETPIVOTDATA("FY 2019",$B$31,"Row Type","Appropriation"),"")</f>
        <v>1.0931338738694374E-2</v>
      </c>
    </row>
    <row r="33" spans="2:9" x14ac:dyDescent="0.25">
      <c r="B33" s="36" t="s">
        <v>5</v>
      </c>
      <c r="C33" s="35">
        <v>20011995627.459999</v>
      </c>
      <c r="D33" s="35">
        <v>19263197026.140007</v>
      </c>
      <c r="E33" s="35">
        <v>748798601.08999968</v>
      </c>
      <c r="F33" s="35">
        <v>193751591.81</v>
      </c>
      <c r="G33" s="35">
        <v>555047009.27999997</v>
      </c>
      <c r="H33" s="26" t="s">
        <v>5</v>
      </c>
      <c r="I33" s="27">
        <f>IFERROR(GETPIVOTDATA("FY 2020",$B$31,"Row Type","Unexpended")/GETPIVOTDATA("FY 2020",$B$31,"Row Type","Appropriation"),"")</f>
        <v>3.7417487742327685E-2</v>
      </c>
    </row>
    <row r="34" spans="2:9" x14ac:dyDescent="0.25">
      <c r="B34" s="36" t="s">
        <v>6</v>
      </c>
      <c r="C34" s="35">
        <v>20438628939.649994</v>
      </c>
      <c r="D34" s="35">
        <v>19764997467.530006</v>
      </c>
      <c r="E34" s="35">
        <v>673631472.12000048</v>
      </c>
      <c r="F34" s="35">
        <v>286470083.25</v>
      </c>
      <c r="G34" s="35">
        <v>387161388.87000012</v>
      </c>
      <c r="H34" s="28" t="s">
        <v>6</v>
      </c>
      <c r="I34" s="29">
        <f>IFERROR(GETPIVOTDATA("FY 2021",$B$31,"Row Type","Unexpended")/GETPIVOTDATA("FY 2021",$B$31,"Row Type","Appropriation"),"")</f>
        <v>3.2958740731047112E-2</v>
      </c>
    </row>
    <row r="35" spans="2:9" x14ac:dyDescent="0.25">
      <c r="B35" s="36" t="s">
        <v>7</v>
      </c>
      <c r="C35" s="35">
        <v>22468564964.230011</v>
      </c>
      <c r="D35" s="35">
        <v>21448623677.799995</v>
      </c>
      <c r="E35" s="35">
        <v>1019941286.4300001</v>
      </c>
      <c r="F35" s="35">
        <v>597041405.77999997</v>
      </c>
      <c r="G35" s="35">
        <v>422899880.65000021</v>
      </c>
      <c r="H35" s="26" t="s">
        <v>7</v>
      </c>
      <c r="I35" s="27">
        <f>IFERROR(GETPIVOTDATA("FY 2022",$B$31,"Row Type","Unexpended")/GETPIVOTDATA("FY 2022",$B$31,"Row Type","Appropriation"),"")</f>
        <v>4.5394144577268203E-2</v>
      </c>
    </row>
    <row r="36" spans="2:9" x14ac:dyDescent="0.25">
      <c r="B36" s="36" t="s">
        <v>8</v>
      </c>
      <c r="C36" s="35">
        <v>25887148008.940002</v>
      </c>
      <c r="D36" s="35">
        <v>24444914262.21999</v>
      </c>
      <c r="E36" s="35">
        <v>1442233746.7200005</v>
      </c>
      <c r="F36" s="35">
        <v>499026170.75999987</v>
      </c>
      <c r="G36" s="35">
        <v>943207575.96000004</v>
      </c>
      <c r="H36" s="28" t="s">
        <v>8</v>
      </c>
      <c r="I36" s="29">
        <f>IFERROR(GETPIVOTDATA("FY 2023",$B$31,"Row Type","Unexpended")/GETPIVOTDATA("FY 2023",$B$31,"Row Type","Appropriation"),"")</f>
        <v>5.5712345995856012E-2</v>
      </c>
    </row>
    <row r="37" spans="2:9" x14ac:dyDescent="0.25">
      <c r="B37" s="36" t="s">
        <v>907</v>
      </c>
      <c r="C37" s="35">
        <v>26598776075.839996</v>
      </c>
      <c r="D37" s="35">
        <v>25395920518.129997</v>
      </c>
      <c r="E37" s="35">
        <v>1202855557.7099998</v>
      </c>
      <c r="F37" s="35">
        <v>820184294.7700001</v>
      </c>
      <c r="G37" s="35">
        <v>382671262.94</v>
      </c>
      <c r="H37" s="26" t="s">
        <v>907</v>
      </c>
      <c r="I37" s="27">
        <f>IFERROR(GETPIVOTDATA("FY 2024",$B$31,"Row Type","Unexpended")/GETPIVOTDATA("FY 2024",$B$31,"Row Type","Appropriation"),"")</f>
        <v>4.5222214521463217E-2</v>
      </c>
    </row>
    <row r="38" spans="2:9" x14ac:dyDescent="0.25">
      <c r="B38" s="38" t="s">
        <v>918</v>
      </c>
      <c r="C38" s="37">
        <v>31144655346.579998</v>
      </c>
      <c r="D38" s="37">
        <v>28365575445.850002</v>
      </c>
      <c r="E38" s="37">
        <v>2779079900.7300005</v>
      </c>
      <c r="F38" s="37">
        <v>1407874450.1499999</v>
      </c>
      <c r="G38" s="37">
        <v>1371205450.5800002</v>
      </c>
      <c r="H38" s="28" t="s">
        <v>918</v>
      </c>
      <c r="I38" s="29">
        <f>IFERROR(GETPIVOTDATA("FY 2025",$B$31,"Row Type","Unexpended")/GETPIVOTDATA("FY 2025",$B$31,"Row Type","Appropriation"),"")</f>
        <v>8.9231358311857897E-2</v>
      </c>
    </row>
    <row r="39" spans="2:9" ht="15.75" thickBot="1" x14ac:dyDescent="0.3">
      <c r="B39" s="36" t="s">
        <v>925</v>
      </c>
      <c r="C39" s="39">
        <v>31411527923.630005</v>
      </c>
      <c r="D39" s="39">
        <v>29842821595.020023</v>
      </c>
      <c r="E39" s="39">
        <v>1568706328.6099999</v>
      </c>
      <c r="F39" s="39">
        <v>1092056404.6600001</v>
      </c>
      <c r="G39" s="39">
        <v>476649923.94999999</v>
      </c>
      <c r="H39" s="30" t="s">
        <v>925</v>
      </c>
      <c r="I39" s="31">
        <f>IFERROR(GETPIVOTDATA("FY 2026",$B$31,"Row Type","Unexpended")/GETPIVOTDATA("FY 2026",$B$31,"Row Type","Appropriation"),"")</f>
        <v>4.9940465564870098E-2</v>
      </c>
    </row>
    <row r="40" spans="2:9" ht="15.75" thickTop="1" x14ac:dyDescent="0.25">
      <c r="B40" s="23" t="s">
        <v>919</v>
      </c>
    </row>
    <row r="41" spans="2:9" x14ac:dyDescent="0.25"/>
  </sheetData>
  <sheetProtection autoFilter="0" pivotTables="0"/>
  <sortState xmlns:xlrd2="http://schemas.microsoft.com/office/spreadsheetml/2017/richdata2" ref="B31:G37">
    <sortCondition ref="B32"/>
  </sortState>
  <phoneticPr fontId="1" type="noConversion"/>
  <pageMargins left="0.7" right="0.7" top="0.75" bottom="0.75" header="0.3" footer="0.3"/>
  <pageSetup orientation="portrait" r:id="rId2"/>
  <drawing r:id="rId3"/>
  <extLst>
    <ext xmlns:x14="http://schemas.microsoft.com/office/spreadsheetml/2009/9/main" uri="{78C0D931-6437-407d-A8EE-F0AAD7539E65}">
      <x14:conditionalFormattings>
        <x14:conditionalFormatting xmlns:xm="http://schemas.microsoft.com/office/excel/2006/main">
          <x14:cfRule type="expression" priority="1" id="{27B624A3-2016-4610-A45F-4FDCCE7AB721}">
            <xm:f>'Helper Tables'!$P$7="NO"</xm:f>
            <x14:dxf>
              <font>
                <color theme="0"/>
              </font>
              <fill>
                <patternFill>
                  <bgColor theme="0"/>
                </patternFill>
              </fill>
              <border>
                <left/>
                <right/>
                <top/>
                <bottom/>
                <vertical/>
                <horizontal/>
              </border>
            </x14:dxf>
          </x14:cfRule>
          <xm:sqref>H31:I39</xm:sqref>
        </x14:conditionalFormatting>
      </x14:conditionalFormattings>
    </ext>
    <ext xmlns:x14="http://schemas.microsoft.com/office/spreadsheetml/2009/9/main" uri="{A8765BA9-456A-4dab-B4F3-ACF838C121DE}">
      <x14:slicerList>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6C1A1-94F2-4979-A54C-6F743233B93D}">
  <sheetPr>
    <tabColor theme="9" tint="-0.249977111117893"/>
    <pageSetUpPr fitToPage="1"/>
  </sheetPr>
  <dimension ref="A1:M1058"/>
  <sheetViews>
    <sheetView showGridLines="0" workbookViewId="0">
      <pane ySplit="14" topLeftCell="A15" activePane="bottomLeft" state="frozen"/>
      <selection pane="bottomLeft" activeCell="B14" sqref="B14"/>
    </sheetView>
  </sheetViews>
  <sheetFormatPr defaultColWidth="0" defaultRowHeight="15" outlineLevelRow="1" x14ac:dyDescent="0.25"/>
  <cols>
    <col min="1" max="1" width="1.140625" customWidth="1"/>
    <col min="2" max="2" width="72.28515625" customWidth="1"/>
    <col min="3" max="3" width="8.85546875" hidden="1" customWidth="1"/>
    <col min="4" max="9" width="14.5703125" bestFit="1" customWidth="1"/>
    <col min="10" max="11" width="14.5703125" customWidth="1"/>
    <col min="12" max="12" width="14" customWidth="1"/>
    <col min="13" max="13" width="2.42578125" customWidth="1"/>
    <col min="14" max="16384" width="8.7109375" hidden="1"/>
  </cols>
  <sheetData>
    <row r="1" spans="2:12" outlineLevel="1" x14ac:dyDescent="0.25"/>
    <row r="2" spans="2:12" outlineLevel="1" x14ac:dyDescent="0.25"/>
    <row r="3" spans="2:12" outlineLevel="1" x14ac:dyDescent="0.25"/>
    <row r="4" spans="2:12" outlineLevel="1" x14ac:dyDescent="0.25"/>
    <row r="5" spans="2:12" outlineLevel="1" x14ac:dyDescent="0.25"/>
    <row r="6" spans="2:12" outlineLevel="1" x14ac:dyDescent="0.25"/>
    <row r="7" spans="2:12" outlineLevel="1" x14ac:dyDescent="0.25"/>
    <row r="8" spans="2:12" outlineLevel="1" x14ac:dyDescent="0.25"/>
    <row r="9" spans="2:12" outlineLevel="1" x14ac:dyDescent="0.25"/>
    <row r="10" spans="2:12" outlineLevel="1" x14ac:dyDescent="0.25"/>
    <row r="11" spans="2:12" x14ac:dyDescent="0.25">
      <c r="B11" s="11" t="s">
        <v>0</v>
      </c>
    </row>
    <row r="12" spans="2:12" ht="18.75" x14ac:dyDescent="0.3">
      <c r="B12" s="10" t="s">
        <v>1</v>
      </c>
    </row>
    <row r="13" spans="2:12" ht="7.5" customHeight="1" x14ac:dyDescent="0.25"/>
    <row r="14" spans="2:12" x14ac:dyDescent="0.25">
      <c r="B14" s="9" t="s">
        <v>2</v>
      </c>
      <c r="C14" s="2" t="s">
        <v>3</v>
      </c>
      <c r="D14" s="2" t="s">
        <v>4</v>
      </c>
      <c r="E14" s="2" t="s">
        <v>5</v>
      </c>
      <c r="F14" s="2" t="s">
        <v>6</v>
      </c>
      <c r="G14" s="2" t="s">
        <v>7</v>
      </c>
      <c r="H14" s="2" t="s">
        <v>8</v>
      </c>
      <c r="I14" s="2" t="s">
        <v>907</v>
      </c>
      <c r="J14" s="2" t="s">
        <v>918</v>
      </c>
      <c r="K14" s="2" t="s">
        <v>925</v>
      </c>
      <c r="L14" s="15" t="s">
        <v>9</v>
      </c>
    </row>
    <row r="15" spans="2:12" x14ac:dyDescent="0.25">
      <c r="B15" s="33" t="s">
        <v>242</v>
      </c>
      <c r="C15" s="33"/>
      <c r="D15" s="33"/>
      <c r="E15" s="33"/>
      <c r="F15" s="33"/>
      <c r="G15" s="33"/>
      <c r="H15" s="33"/>
      <c r="I15" s="33"/>
      <c r="J15" s="33"/>
      <c r="K15" s="33"/>
    </row>
    <row r="16" spans="2:12" ht="15.75" thickBot="1" x14ac:dyDescent="0.3">
      <c r="B16" s="5" t="s">
        <v>278</v>
      </c>
      <c r="C16" s="32"/>
      <c r="D16" s="1"/>
      <c r="E16" s="1"/>
      <c r="F16" s="1"/>
      <c r="G16" s="1"/>
      <c r="H16" s="1"/>
      <c r="I16" s="1"/>
      <c r="J16" s="1"/>
      <c r="K16" s="1"/>
      <c r="L16" s="13"/>
    </row>
    <row r="17" spans="2:12" ht="16.5" thickTop="1" thickBot="1" x14ac:dyDescent="0.3">
      <c r="B17" s="6" t="s">
        <v>47</v>
      </c>
      <c r="C17" s="32">
        <v>10</v>
      </c>
      <c r="D17" s="1">
        <v>5583315</v>
      </c>
      <c r="E17" s="1">
        <v>6045336</v>
      </c>
      <c r="F17" s="1">
        <v>5185618</v>
      </c>
      <c r="G17" s="1">
        <v>6713816</v>
      </c>
      <c r="H17" s="1">
        <v>8734196</v>
      </c>
      <c r="I17" s="1">
        <v>8317359.1500000004</v>
      </c>
      <c r="J17" s="1">
        <v>8419686</v>
      </c>
      <c r="K17" s="1">
        <v>8705949</v>
      </c>
      <c r="L17" s="13"/>
    </row>
    <row r="18" spans="2:12" ht="16.5" thickTop="1" thickBot="1" x14ac:dyDescent="0.3">
      <c r="B18" s="6" t="s">
        <v>48</v>
      </c>
      <c r="C18" s="32">
        <v>20</v>
      </c>
      <c r="D18" s="1">
        <v>5583228.4199999999</v>
      </c>
      <c r="E18" s="1">
        <v>6041802.9100000001</v>
      </c>
      <c r="F18" s="1">
        <v>5185618</v>
      </c>
      <c r="G18" s="1">
        <v>5709246.4000000004</v>
      </c>
      <c r="H18" s="1">
        <v>8270859.3200000003</v>
      </c>
      <c r="I18" s="1">
        <v>8304131.0999999996</v>
      </c>
      <c r="J18" s="1">
        <v>8247206.2199999997</v>
      </c>
      <c r="K18" s="1">
        <v>8671025.5600000005</v>
      </c>
      <c r="L18" s="13"/>
    </row>
    <row r="19" spans="2:12" ht="16.5" thickTop="1" thickBot="1" x14ac:dyDescent="0.3">
      <c r="B19" s="6" t="s">
        <v>49</v>
      </c>
      <c r="C19" s="32">
        <v>30</v>
      </c>
      <c r="D19" s="1">
        <v>86.58</v>
      </c>
      <c r="E19" s="1">
        <v>3533.09</v>
      </c>
      <c r="F19" s="1">
        <v>0</v>
      </c>
      <c r="G19" s="1">
        <v>1004569.6</v>
      </c>
      <c r="H19" s="1">
        <v>463336.68</v>
      </c>
      <c r="I19" s="1">
        <v>13228.05</v>
      </c>
      <c r="J19" s="1">
        <v>172479.78</v>
      </c>
      <c r="K19" s="1">
        <v>34923.440000000002</v>
      </c>
      <c r="L19" s="13"/>
    </row>
    <row r="20" spans="2:12" ht="16.5" thickTop="1" thickBot="1" x14ac:dyDescent="0.3">
      <c r="B20" s="6" t="s">
        <v>12</v>
      </c>
      <c r="C20" s="32">
        <v>40</v>
      </c>
      <c r="D20" s="1">
        <v>0</v>
      </c>
      <c r="E20" s="1">
        <v>0</v>
      </c>
      <c r="F20" s="1">
        <v>0</v>
      </c>
      <c r="G20" s="1">
        <v>0</v>
      </c>
      <c r="H20" s="1">
        <v>0</v>
      </c>
      <c r="I20" s="1">
        <v>0</v>
      </c>
      <c r="J20" s="1">
        <v>0</v>
      </c>
      <c r="K20" s="1">
        <v>0</v>
      </c>
      <c r="L20" s="13"/>
    </row>
    <row r="21" spans="2:12" ht="16.5" thickTop="1" thickBot="1" x14ac:dyDescent="0.3">
      <c r="B21" s="6" t="s">
        <v>50</v>
      </c>
      <c r="C21" s="32">
        <v>50</v>
      </c>
      <c r="D21" s="1">
        <v>86.58</v>
      </c>
      <c r="E21" s="1">
        <v>3533.09</v>
      </c>
      <c r="F21" s="1">
        <v>0</v>
      </c>
      <c r="G21" s="1">
        <v>1004569.6</v>
      </c>
      <c r="H21" s="1">
        <v>463336.68</v>
      </c>
      <c r="I21" s="1">
        <v>13228.05</v>
      </c>
      <c r="J21" s="1">
        <v>172479.78</v>
      </c>
      <c r="K21" s="1">
        <v>34923.440000000002</v>
      </c>
      <c r="L21" s="13"/>
    </row>
    <row r="22" spans="2:12" ht="16.5" thickTop="1" thickBot="1" x14ac:dyDescent="0.3">
      <c r="B22" s="5" t="s">
        <v>284</v>
      </c>
      <c r="C22" s="32"/>
      <c r="D22" s="1"/>
      <c r="E22" s="1"/>
      <c r="F22" s="1"/>
      <c r="G22" s="1"/>
      <c r="H22" s="1"/>
      <c r="I22" s="1"/>
      <c r="J22" s="1"/>
      <c r="K22" s="1"/>
      <c r="L22" s="13"/>
    </row>
    <row r="23" spans="2:12" ht="16.5" thickTop="1" thickBot="1" x14ac:dyDescent="0.3">
      <c r="B23" s="6" t="s">
        <v>47</v>
      </c>
      <c r="C23" s="32">
        <v>30</v>
      </c>
      <c r="D23" s="1">
        <v>19374154</v>
      </c>
      <c r="E23" s="1">
        <v>24938284.57</v>
      </c>
      <c r="F23" s="1">
        <v>44902545</v>
      </c>
      <c r="G23" s="1">
        <v>44309498.310000002</v>
      </c>
      <c r="H23" s="1">
        <v>50855788</v>
      </c>
      <c r="I23" s="1">
        <v>55037517.469999999</v>
      </c>
      <c r="J23" s="1">
        <v>47356506.450000003</v>
      </c>
      <c r="K23" s="1">
        <v>48481932.420000002</v>
      </c>
      <c r="L23" s="13"/>
    </row>
    <row r="24" spans="2:12" ht="16.5" thickTop="1" thickBot="1" x14ac:dyDescent="0.3">
      <c r="B24" s="6" t="s">
        <v>48</v>
      </c>
      <c r="C24" s="32">
        <v>60</v>
      </c>
      <c r="D24" s="1">
        <v>18531770.719999999</v>
      </c>
      <c r="E24" s="1">
        <v>24171097.98</v>
      </c>
      <c r="F24" s="1">
        <v>24152453.089999996</v>
      </c>
      <c r="G24" s="1">
        <v>23720415.469999999</v>
      </c>
      <c r="H24" s="1">
        <v>28699282.780000001</v>
      </c>
      <c r="I24" s="1">
        <v>37747851.829999998</v>
      </c>
      <c r="J24" s="1">
        <v>34214861.030000001</v>
      </c>
      <c r="K24" s="1">
        <v>42738331.299999997</v>
      </c>
      <c r="L24" s="13"/>
    </row>
    <row r="25" spans="2:12" ht="16.5" thickTop="1" thickBot="1" x14ac:dyDescent="0.3">
      <c r="B25" s="6" t="s">
        <v>49</v>
      </c>
      <c r="C25" s="32">
        <v>90</v>
      </c>
      <c r="D25" s="1">
        <v>842383.27999999991</v>
      </c>
      <c r="E25" s="1">
        <v>767186.59</v>
      </c>
      <c r="F25" s="1">
        <v>20750091.910000004</v>
      </c>
      <c r="G25" s="1">
        <v>20589082.84</v>
      </c>
      <c r="H25" s="1">
        <v>22156505.219999999</v>
      </c>
      <c r="I25" s="1">
        <v>17289665.640000001</v>
      </c>
      <c r="J25" s="1">
        <v>13141645.42</v>
      </c>
      <c r="K25" s="1">
        <v>5743601.1200000001</v>
      </c>
      <c r="L25" s="13"/>
    </row>
    <row r="26" spans="2:12" ht="16.5" thickTop="1" thickBot="1" x14ac:dyDescent="0.3">
      <c r="B26" s="6" t="s">
        <v>12</v>
      </c>
      <c r="C26" s="32">
        <v>120</v>
      </c>
      <c r="D26" s="1">
        <v>0</v>
      </c>
      <c r="E26" s="1">
        <v>0</v>
      </c>
      <c r="F26" s="1">
        <v>20112565.140000001</v>
      </c>
      <c r="G26" s="1">
        <v>18770766</v>
      </c>
      <c r="H26" s="1">
        <v>17797392.469999999</v>
      </c>
      <c r="I26" s="1">
        <v>16735624</v>
      </c>
      <c r="J26" s="1">
        <v>13140689.42</v>
      </c>
      <c r="K26" s="1">
        <v>5706755.9500000002</v>
      </c>
      <c r="L26" s="13"/>
    </row>
    <row r="27" spans="2:12" ht="16.5" thickTop="1" thickBot="1" x14ac:dyDescent="0.3">
      <c r="B27" s="6" t="s">
        <v>50</v>
      </c>
      <c r="C27" s="32">
        <v>150</v>
      </c>
      <c r="D27" s="1">
        <v>842383.27999999991</v>
      </c>
      <c r="E27" s="1">
        <v>767186.59</v>
      </c>
      <c r="F27" s="1">
        <v>637526.77</v>
      </c>
      <c r="G27" s="1">
        <v>1818316.8399999999</v>
      </c>
      <c r="H27" s="1">
        <v>4359112.75</v>
      </c>
      <c r="I27" s="1">
        <v>554041.6399999999</v>
      </c>
      <c r="J27" s="1">
        <v>956</v>
      </c>
      <c r="K27" s="1">
        <v>36845.17</v>
      </c>
      <c r="L27" s="13"/>
    </row>
    <row r="28" spans="2:12" ht="16.5" thickTop="1" thickBot="1" x14ac:dyDescent="0.3">
      <c r="B28" s="5" t="s">
        <v>293</v>
      </c>
      <c r="C28" s="32"/>
      <c r="D28" s="1"/>
      <c r="E28" s="1"/>
      <c r="F28" s="1"/>
      <c r="G28" s="1"/>
      <c r="H28" s="1"/>
      <c r="I28" s="1"/>
      <c r="J28" s="1"/>
      <c r="K28" s="1"/>
      <c r="L28" s="13"/>
    </row>
    <row r="29" spans="2:12" ht="16.5" thickTop="1" thickBot="1" x14ac:dyDescent="0.3">
      <c r="B29" s="6" t="s">
        <v>47</v>
      </c>
      <c r="C29" s="32">
        <v>30</v>
      </c>
      <c r="D29" s="1">
        <v>424419</v>
      </c>
      <c r="E29" s="1">
        <v>429443</v>
      </c>
      <c r="F29" s="1">
        <v>279183</v>
      </c>
      <c r="G29" s="1">
        <v>1253558.7</v>
      </c>
      <c r="H29" s="1">
        <v>13723584</v>
      </c>
      <c r="I29" s="1">
        <v>12707306.370000001</v>
      </c>
      <c r="J29" s="1">
        <v>13718482.579999998</v>
      </c>
      <c r="K29" s="1">
        <v>11471000</v>
      </c>
      <c r="L29" s="13"/>
    </row>
    <row r="30" spans="2:12" ht="16.5" thickTop="1" thickBot="1" x14ac:dyDescent="0.3">
      <c r="B30" s="6" t="s">
        <v>48</v>
      </c>
      <c r="C30" s="32">
        <v>60</v>
      </c>
      <c r="D30" s="1">
        <v>406789.2</v>
      </c>
      <c r="E30" s="1">
        <v>397033.8</v>
      </c>
      <c r="F30" s="1">
        <v>276993.38</v>
      </c>
      <c r="G30" s="1">
        <v>1178888.8900000001</v>
      </c>
      <c r="H30" s="1">
        <v>7763501.6200000001</v>
      </c>
      <c r="I30" s="1">
        <v>2625104.4500000002</v>
      </c>
      <c r="J30" s="1">
        <v>4544508.4000000004</v>
      </c>
      <c r="K30" s="1">
        <v>7797759.1800000006</v>
      </c>
      <c r="L30" s="13"/>
    </row>
    <row r="31" spans="2:12" ht="16.5" thickTop="1" thickBot="1" x14ac:dyDescent="0.3">
      <c r="B31" s="6" t="s">
        <v>49</v>
      </c>
      <c r="C31" s="32">
        <v>90</v>
      </c>
      <c r="D31" s="1">
        <v>17629.8</v>
      </c>
      <c r="E31" s="1">
        <v>32409.200000000001</v>
      </c>
      <c r="F31" s="1">
        <v>2189.62</v>
      </c>
      <c r="G31" s="1">
        <v>74669.81</v>
      </c>
      <c r="H31" s="1">
        <v>5960082.3799999999</v>
      </c>
      <c r="I31" s="1">
        <v>10082201.92</v>
      </c>
      <c r="J31" s="1">
        <v>9173974.1799999997</v>
      </c>
      <c r="K31" s="1">
        <v>3673240.8200000003</v>
      </c>
      <c r="L31" s="13"/>
    </row>
    <row r="32" spans="2:12" ht="16.5" thickTop="1" thickBot="1" x14ac:dyDescent="0.3">
      <c r="B32" s="6" t="s">
        <v>12</v>
      </c>
      <c r="C32" s="32">
        <v>120</v>
      </c>
      <c r="D32" s="1">
        <v>0</v>
      </c>
      <c r="E32" s="1">
        <v>0</v>
      </c>
      <c r="F32" s="1">
        <v>0</v>
      </c>
      <c r="G32" s="1">
        <v>0</v>
      </c>
      <c r="H32" s="1">
        <v>5891078.3700000001</v>
      </c>
      <c r="I32" s="1">
        <v>7417393.8799999999</v>
      </c>
      <c r="J32" s="1">
        <v>7053195</v>
      </c>
      <c r="K32" s="1">
        <v>1814447</v>
      </c>
      <c r="L32" s="13"/>
    </row>
    <row r="33" spans="2:12" ht="16.5" thickTop="1" thickBot="1" x14ac:dyDescent="0.3">
      <c r="B33" s="6" t="s">
        <v>50</v>
      </c>
      <c r="C33" s="32">
        <v>150</v>
      </c>
      <c r="D33" s="1">
        <v>17629.8</v>
      </c>
      <c r="E33" s="1">
        <v>32409.200000000001</v>
      </c>
      <c r="F33" s="1">
        <v>2189.62</v>
      </c>
      <c r="G33" s="1">
        <v>74669.81</v>
      </c>
      <c r="H33" s="1">
        <v>69004.009999999995</v>
      </c>
      <c r="I33" s="1">
        <v>2664808.04</v>
      </c>
      <c r="J33" s="1">
        <v>2120779.1800000002</v>
      </c>
      <c r="K33" s="1">
        <v>1858793.82</v>
      </c>
      <c r="L33" s="13"/>
    </row>
    <row r="34" spans="2:12" ht="16.5" thickTop="1" thickBot="1" x14ac:dyDescent="0.3">
      <c r="B34" s="5" t="s">
        <v>250</v>
      </c>
      <c r="C34" s="32"/>
      <c r="D34" s="1"/>
      <c r="E34" s="1"/>
      <c r="F34" s="1"/>
      <c r="G34" s="1"/>
      <c r="H34" s="1"/>
      <c r="I34" s="1"/>
      <c r="J34" s="1"/>
      <c r="K34" s="1"/>
      <c r="L34" s="13"/>
    </row>
    <row r="35" spans="2:12" ht="16.5" thickTop="1" thickBot="1" x14ac:dyDescent="0.3">
      <c r="B35" s="6" t="s">
        <v>47</v>
      </c>
      <c r="C35" s="32">
        <v>80</v>
      </c>
      <c r="D35" s="1">
        <v>691477014</v>
      </c>
      <c r="E35" s="1">
        <v>714367396</v>
      </c>
      <c r="F35" s="1">
        <v>724643499</v>
      </c>
      <c r="G35" s="1">
        <v>762299921.00000012</v>
      </c>
      <c r="H35" s="1">
        <v>835870141</v>
      </c>
      <c r="I35" s="1">
        <v>902483637</v>
      </c>
      <c r="J35" s="1">
        <v>938336097.00000012</v>
      </c>
      <c r="K35" s="1">
        <v>991885486.74000001</v>
      </c>
      <c r="L35" s="13"/>
    </row>
    <row r="36" spans="2:12" ht="16.5" thickTop="1" thickBot="1" x14ac:dyDescent="0.3">
      <c r="B36" s="6" t="s">
        <v>48</v>
      </c>
      <c r="C36" s="32">
        <v>160</v>
      </c>
      <c r="D36" s="1">
        <v>676611006.51000011</v>
      </c>
      <c r="E36" s="1">
        <v>697073862.61000013</v>
      </c>
      <c r="F36" s="1">
        <v>701049067.47000003</v>
      </c>
      <c r="G36" s="1">
        <v>731041755.95000005</v>
      </c>
      <c r="H36" s="1">
        <v>795492962.75999987</v>
      </c>
      <c r="I36" s="1">
        <v>866226880.46000004</v>
      </c>
      <c r="J36" s="1">
        <v>924698552.40999985</v>
      </c>
      <c r="K36" s="1">
        <v>967955903.15999997</v>
      </c>
      <c r="L36" s="13"/>
    </row>
    <row r="37" spans="2:12" ht="16.5" thickTop="1" thickBot="1" x14ac:dyDescent="0.3">
      <c r="B37" s="6" t="s">
        <v>49</v>
      </c>
      <c r="C37" s="32">
        <v>240</v>
      </c>
      <c r="D37" s="1">
        <v>14866007.49</v>
      </c>
      <c r="E37" s="1">
        <v>17293533.440000001</v>
      </c>
      <c r="F37" s="1">
        <v>23594431.530000005</v>
      </c>
      <c r="G37" s="1">
        <v>31258165.050000001</v>
      </c>
      <c r="H37" s="1">
        <v>40377178.240000002</v>
      </c>
      <c r="I37" s="1">
        <v>36256756.539999999</v>
      </c>
      <c r="J37" s="1">
        <v>13637544.59</v>
      </c>
      <c r="K37" s="1">
        <v>23929583.579999998</v>
      </c>
      <c r="L37" s="13"/>
    </row>
    <row r="38" spans="2:12" ht="16.5" thickTop="1" thickBot="1" x14ac:dyDescent="0.3">
      <c r="B38" s="6" t="s">
        <v>12</v>
      </c>
      <c r="C38" s="32">
        <v>320</v>
      </c>
      <c r="D38" s="1">
        <v>0</v>
      </c>
      <c r="E38" s="1">
        <v>0</v>
      </c>
      <c r="F38" s="1">
        <v>0</v>
      </c>
      <c r="G38" s="1">
        <v>0</v>
      </c>
      <c r="H38" s="1">
        <v>0</v>
      </c>
      <c r="I38" s="1">
        <v>0</v>
      </c>
      <c r="J38" s="1">
        <v>0</v>
      </c>
      <c r="K38" s="1">
        <v>3597621.35</v>
      </c>
      <c r="L38" s="13"/>
    </row>
    <row r="39" spans="2:12" ht="16.5" thickTop="1" thickBot="1" x14ac:dyDescent="0.3">
      <c r="B39" s="6" t="s">
        <v>50</v>
      </c>
      <c r="C39" s="32">
        <v>400</v>
      </c>
      <c r="D39" s="1">
        <v>14866007.49</v>
      </c>
      <c r="E39" s="1">
        <v>17293533.440000001</v>
      </c>
      <c r="F39" s="1">
        <v>23594431.530000005</v>
      </c>
      <c r="G39" s="1">
        <v>31258165.050000001</v>
      </c>
      <c r="H39" s="1">
        <v>40377178.240000002</v>
      </c>
      <c r="I39" s="1">
        <v>36256756.539999999</v>
      </c>
      <c r="J39" s="1">
        <v>13637544.59</v>
      </c>
      <c r="K39" s="1">
        <v>20331962.23</v>
      </c>
      <c r="L39" s="13"/>
    </row>
    <row r="40" spans="2:12" ht="16.5" thickTop="1" thickBot="1" x14ac:dyDescent="0.3">
      <c r="B40" s="5" t="s">
        <v>281</v>
      </c>
      <c r="C40" s="32"/>
      <c r="D40" s="1"/>
      <c r="E40" s="1"/>
      <c r="F40" s="1"/>
      <c r="G40" s="1"/>
      <c r="H40" s="1"/>
      <c r="I40" s="1"/>
      <c r="J40" s="1"/>
      <c r="K40" s="1"/>
      <c r="L40" s="13"/>
    </row>
    <row r="41" spans="2:12" ht="16.5" thickTop="1" thickBot="1" x14ac:dyDescent="0.3">
      <c r="B41" s="6" t="s">
        <v>47</v>
      </c>
      <c r="C41" s="32">
        <v>10</v>
      </c>
      <c r="D41" s="1">
        <v>1009103</v>
      </c>
      <c r="E41" s="1">
        <v>1495454.67</v>
      </c>
      <c r="F41" s="1">
        <v>1723353.57</v>
      </c>
      <c r="G41" s="1">
        <v>2329800.2599999998</v>
      </c>
      <c r="H41" s="1">
        <v>2440521.7799999998</v>
      </c>
      <c r="I41" s="1">
        <v>2667855.4700000002</v>
      </c>
      <c r="J41" s="1">
        <v>2760091.01</v>
      </c>
      <c r="K41" s="1">
        <v>2480042.16</v>
      </c>
      <c r="L41" s="13"/>
    </row>
    <row r="42" spans="2:12" ht="16.5" thickTop="1" thickBot="1" x14ac:dyDescent="0.3">
      <c r="B42" s="6" t="s">
        <v>48</v>
      </c>
      <c r="C42" s="32">
        <v>20</v>
      </c>
      <c r="D42" s="1">
        <v>552168.32999999996</v>
      </c>
      <c r="E42" s="1">
        <v>938925.1</v>
      </c>
      <c r="F42" s="1">
        <v>594825.31000000006</v>
      </c>
      <c r="G42" s="1">
        <v>981127.48</v>
      </c>
      <c r="H42" s="1">
        <v>978125.31</v>
      </c>
      <c r="I42" s="1">
        <v>1002315.46</v>
      </c>
      <c r="J42" s="1">
        <v>1396456.85</v>
      </c>
      <c r="K42" s="1">
        <v>1299829.17</v>
      </c>
      <c r="L42" s="13"/>
    </row>
    <row r="43" spans="2:12" ht="16.5" thickTop="1" thickBot="1" x14ac:dyDescent="0.3">
      <c r="B43" s="6" t="s">
        <v>49</v>
      </c>
      <c r="C43" s="32">
        <v>30</v>
      </c>
      <c r="D43" s="1">
        <v>456934.67</v>
      </c>
      <c r="E43" s="1">
        <v>556529.56999999995</v>
      </c>
      <c r="F43" s="1">
        <v>1128528.26</v>
      </c>
      <c r="G43" s="1">
        <v>1348672.78</v>
      </c>
      <c r="H43" s="1">
        <v>1462396.47</v>
      </c>
      <c r="I43" s="1">
        <v>1665540.01</v>
      </c>
      <c r="J43" s="1">
        <v>1363634.16</v>
      </c>
      <c r="K43" s="1">
        <v>1180212.99</v>
      </c>
      <c r="L43" s="13"/>
    </row>
    <row r="44" spans="2:12" ht="16.5" thickTop="1" thickBot="1" x14ac:dyDescent="0.3">
      <c r="B44" s="6" t="s">
        <v>12</v>
      </c>
      <c r="C44" s="32">
        <v>40</v>
      </c>
      <c r="D44" s="1">
        <v>456934.67</v>
      </c>
      <c r="E44" s="1">
        <v>556529.56999999995</v>
      </c>
      <c r="F44" s="1">
        <v>1128528.26</v>
      </c>
      <c r="G44" s="1">
        <v>1348672.78</v>
      </c>
      <c r="H44" s="1">
        <v>1462396.47</v>
      </c>
      <c r="I44" s="1">
        <v>1665540.01</v>
      </c>
      <c r="J44" s="1">
        <v>1363634.16</v>
      </c>
      <c r="K44" s="1">
        <v>1180212.99</v>
      </c>
      <c r="L44" s="13"/>
    </row>
    <row r="45" spans="2:12" ht="16.5" thickTop="1" thickBot="1" x14ac:dyDescent="0.3">
      <c r="B45" s="6" t="s">
        <v>50</v>
      </c>
      <c r="C45" s="32">
        <v>50</v>
      </c>
      <c r="D45" s="1">
        <v>0</v>
      </c>
      <c r="E45" s="1">
        <v>0</v>
      </c>
      <c r="F45" s="1">
        <v>0</v>
      </c>
      <c r="G45" s="1">
        <v>0</v>
      </c>
      <c r="H45" s="1">
        <v>0</v>
      </c>
      <c r="I45" s="1">
        <v>0</v>
      </c>
      <c r="J45" s="1">
        <v>0</v>
      </c>
      <c r="K45" s="1">
        <v>0</v>
      </c>
      <c r="L45" s="13"/>
    </row>
    <row r="46" spans="2:12" ht="16.5" thickTop="1" thickBot="1" x14ac:dyDescent="0.3">
      <c r="B46" s="5" t="s">
        <v>245</v>
      </c>
      <c r="C46" s="32"/>
      <c r="D46" s="1"/>
      <c r="E46" s="1"/>
      <c r="F46" s="1"/>
      <c r="G46" s="1"/>
      <c r="H46" s="1"/>
      <c r="I46" s="1"/>
      <c r="J46" s="1"/>
      <c r="K46" s="1"/>
      <c r="L46" s="13"/>
    </row>
    <row r="47" spans="2:12" ht="16.5" thickTop="1" thickBot="1" x14ac:dyDescent="0.3">
      <c r="B47" s="6" t="s">
        <v>47</v>
      </c>
      <c r="C47" s="32">
        <v>20</v>
      </c>
      <c r="D47" s="1">
        <v>2832850</v>
      </c>
      <c r="E47" s="1">
        <v>2894105.32</v>
      </c>
      <c r="F47" s="1">
        <v>2047055</v>
      </c>
      <c r="G47" s="1">
        <v>2519040.2599999998</v>
      </c>
      <c r="H47" s="1">
        <v>3809574.9699999997</v>
      </c>
      <c r="I47" s="1">
        <v>4494437.42</v>
      </c>
      <c r="J47" s="1">
        <v>2551041.29</v>
      </c>
      <c r="K47" s="1">
        <v>3097306.58</v>
      </c>
      <c r="L47" s="13"/>
    </row>
    <row r="48" spans="2:12" ht="16.5" thickTop="1" thickBot="1" x14ac:dyDescent="0.3">
      <c r="B48" s="6" t="s">
        <v>48</v>
      </c>
      <c r="C48" s="32">
        <v>40</v>
      </c>
      <c r="D48" s="1">
        <v>1682890.68</v>
      </c>
      <c r="E48" s="1">
        <v>2132380.66</v>
      </c>
      <c r="F48" s="1">
        <v>1810983.93</v>
      </c>
      <c r="G48" s="1">
        <v>1999007.12</v>
      </c>
      <c r="H48" s="1">
        <v>2850898.55</v>
      </c>
      <c r="I48" s="1">
        <v>3857699.4699999997</v>
      </c>
      <c r="J48" s="1">
        <v>2030883.53</v>
      </c>
      <c r="K48" s="1">
        <v>2457938.46</v>
      </c>
      <c r="L48" s="13"/>
    </row>
    <row r="49" spans="2:12" ht="16.5" thickTop="1" thickBot="1" x14ac:dyDescent="0.3">
      <c r="B49" s="6" t="s">
        <v>49</v>
      </c>
      <c r="C49" s="32">
        <v>60</v>
      </c>
      <c r="D49" s="1">
        <v>1149959.32</v>
      </c>
      <c r="E49" s="1">
        <v>761724.66</v>
      </c>
      <c r="F49" s="1">
        <v>236071.07</v>
      </c>
      <c r="G49" s="1">
        <v>520033.14</v>
      </c>
      <c r="H49" s="1">
        <v>958676.41999999993</v>
      </c>
      <c r="I49" s="1">
        <v>636737.94999999995</v>
      </c>
      <c r="J49" s="1">
        <v>520157.76</v>
      </c>
      <c r="K49" s="1">
        <v>639368.12</v>
      </c>
      <c r="L49" s="13"/>
    </row>
    <row r="50" spans="2:12" ht="16.5" thickTop="1" thickBot="1" x14ac:dyDescent="0.3">
      <c r="B50" s="6" t="s">
        <v>12</v>
      </c>
      <c r="C50" s="32">
        <v>80</v>
      </c>
      <c r="D50" s="1">
        <v>0</v>
      </c>
      <c r="E50" s="1">
        <v>0</v>
      </c>
      <c r="F50" s="1">
        <v>0</v>
      </c>
      <c r="G50" s="1">
        <v>0</v>
      </c>
      <c r="H50" s="1">
        <v>750000</v>
      </c>
      <c r="I50" s="1">
        <v>0</v>
      </c>
      <c r="J50" s="1">
        <v>0</v>
      </c>
      <c r="K50" s="1">
        <v>0</v>
      </c>
      <c r="L50" s="13"/>
    </row>
    <row r="51" spans="2:12" ht="16.5" thickTop="1" thickBot="1" x14ac:dyDescent="0.3">
      <c r="B51" s="6" t="s">
        <v>50</v>
      </c>
      <c r="C51" s="32">
        <v>100</v>
      </c>
      <c r="D51" s="1">
        <v>1149959.32</v>
      </c>
      <c r="E51" s="1">
        <v>761724.66</v>
      </c>
      <c r="F51" s="1">
        <v>236071.07</v>
      </c>
      <c r="G51" s="1">
        <v>520033.14</v>
      </c>
      <c r="H51" s="1">
        <v>208676.42</v>
      </c>
      <c r="I51" s="1">
        <v>636737.94999999995</v>
      </c>
      <c r="J51" s="1">
        <v>520157.76</v>
      </c>
      <c r="K51" s="1">
        <v>639368.12</v>
      </c>
      <c r="L51" s="13"/>
    </row>
    <row r="52" spans="2:12" ht="16.5" thickTop="1" thickBot="1" x14ac:dyDescent="0.3">
      <c r="B52" s="5" t="s">
        <v>267</v>
      </c>
      <c r="C52" s="32"/>
      <c r="D52" s="1"/>
      <c r="E52" s="1"/>
      <c r="F52" s="1"/>
      <c r="G52" s="1"/>
      <c r="H52" s="1"/>
      <c r="I52" s="1"/>
      <c r="J52" s="1"/>
      <c r="K52" s="1"/>
      <c r="L52" s="13"/>
    </row>
    <row r="53" spans="2:12" ht="16.5" thickTop="1" thickBot="1" x14ac:dyDescent="0.3">
      <c r="B53" s="6" t="s">
        <v>47</v>
      </c>
      <c r="C53" s="32">
        <v>50</v>
      </c>
      <c r="D53" s="1">
        <v>21650289</v>
      </c>
      <c r="E53" s="1">
        <v>23382628</v>
      </c>
      <c r="F53" s="1">
        <v>25038875</v>
      </c>
      <c r="G53" s="1">
        <v>30399450</v>
      </c>
      <c r="H53" s="1">
        <v>36353762</v>
      </c>
      <c r="I53" s="1">
        <v>47725292</v>
      </c>
      <c r="J53" s="1">
        <v>33491062.850000001</v>
      </c>
      <c r="K53" s="1">
        <v>39156031</v>
      </c>
      <c r="L53" s="13"/>
    </row>
    <row r="54" spans="2:12" ht="16.5" thickTop="1" thickBot="1" x14ac:dyDescent="0.3">
      <c r="B54" s="6" t="s">
        <v>48</v>
      </c>
      <c r="C54" s="32">
        <v>100</v>
      </c>
      <c r="D54" s="1">
        <v>21648424.98</v>
      </c>
      <c r="E54" s="1">
        <v>23121552.060000002</v>
      </c>
      <c r="F54" s="1">
        <v>25033454.02</v>
      </c>
      <c r="G54" s="1">
        <v>29144915.910000004</v>
      </c>
      <c r="H54" s="1">
        <v>34781186.32</v>
      </c>
      <c r="I54" s="1">
        <v>45377802.489999995</v>
      </c>
      <c r="J54" s="1">
        <v>33484844.030000001</v>
      </c>
      <c r="K54" s="1">
        <v>39153106.459999993</v>
      </c>
      <c r="L54" s="13"/>
    </row>
    <row r="55" spans="2:12" ht="16.5" thickTop="1" thickBot="1" x14ac:dyDescent="0.3">
      <c r="B55" s="6" t="s">
        <v>49</v>
      </c>
      <c r="C55" s="32">
        <v>150</v>
      </c>
      <c r="D55" s="1">
        <v>1864.02</v>
      </c>
      <c r="E55" s="1">
        <v>261075.94</v>
      </c>
      <c r="F55" s="1">
        <v>5420.98</v>
      </c>
      <c r="G55" s="1">
        <v>1254534.0899999999</v>
      </c>
      <c r="H55" s="1">
        <v>1572575.68</v>
      </c>
      <c r="I55" s="1">
        <v>2347489.5100000002</v>
      </c>
      <c r="J55" s="1">
        <v>6218.82</v>
      </c>
      <c r="K55" s="1">
        <v>2924.5399999999995</v>
      </c>
      <c r="L55" s="13"/>
    </row>
    <row r="56" spans="2:12" ht="16.5" thickTop="1" thickBot="1" x14ac:dyDescent="0.3">
      <c r="B56" s="6" t="s">
        <v>12</v>
      </c>
      <c r="C56" s="32">
        <v>200</v>
      </c>
      <c r="D56" s="1">
        <v>0</v>
      </c>
      <c r="E56" s="1">
        <v>0</v>
      </c>
      <c r="F56" s="1">
        <v>0</v>
      </c>
      <c r="G56" s="1">
        <v>0</v>
      </c>
      <c r="H56" s="1">
        <v>696000</v>
      </c>
      <c r="I56" s="1">
        <v>0</v>
      </c>
      <c r="J56" s="1">
        <v>0</v>
      </c>
      <c r="K56" s="1">
        <v>0</v>
      </c>
      <c r="L56" s="13"/>
    </row>
    <row r="57" spans="2:12" ht="16.5" thickTop="1" thickBot="1" x14ac:dyDescent="0.3">
      <c r="B57" s="6" t="s">
        <v>50</v>
      </c>
      <c r="C57" s="32">
        <v>250</v>
      </c>
      <c r="D57" s="1">
        <v>1864.02</v>
      </c>
      <c r="E57" s="1">
        <v>261075.94</v>
      </c>
      <c r="F57" s="1">
        <v>5420.98</v>
      </c>
      <c r="G57" s="1">
        <v>1254534.0899999999</v>
      </c>
      <c r="H57" s="1">
        <v>876575.67999999993</v>
      </c>
      <c r="I57" s="1">
        <v>2347489.5100000002</v>
      </c>
      <c r="J57" s="1">
        <v>6218.82</v>
      </c>
      <c r="K57" s="1">
        <v>2924.5399999999995</v>
      </c>
      <c r="L57" s="13"/>
    </row>
    <row r="58" spans="2:12" ht="16.5" thickTop="1" thickBot="1" x14ac:dyDescent="0.3">
      <c r="B58" s="4" t="s">
        <v>299</v>
      </c>
      <c r="C58" s="32"/>
      <c r="D58" s="1"/>
      <c r="E58" s="1"/>
      <c r="F58" s="1"/>
      <c r="G58" s="1"/>
      <c r="H58" s="1"/>
      <c r="I58" s="1"/>
      <c r="J58" s="1"/>
      <c r="K58" s="1"/>
      <c r="L58" s="13"/>
    </row>
    <row r="59" spans="2:12" ht="16.5" thickTop="1" thickBot="1" x14ac:dyDescent="0.3">
      <c r="B59" s="5" t="s">
        <v>302</v>
      </c>
      <c r="C59" s="32"/>
      <c r="D59" s="1"/>
      <c r="E59" s="1"/>
      <c r="F59" s="1"/>
      <c r="G59" s="1"/>
      <c r="H59" s="1"/>
      <c r="I59" s="1"/>
      <c r="J59" s="1"/>
      <c r="K59" s="1"/>
      <c r="L59" s="13"/>
    </row>
    <row r="60" spans="2:12" ht="16.5" thickTop="1" thickBot="1" x14ac:dyDescent="0.3">
      <c r="B60" s="6" t="s">
        <v>47</v>
      </c>
      <c r="C60" s="32">
        <v>10</v>
      </c>
      <c r="D60" s="1">
        <v>510552</v>
      </c>
      <c r="E60" s="1">
        <v>516004.27</v>
      </c>
      <c r="F60" s="1">
        <v>523213</v>
      </c>
      <c r="G60" s="1">
        <v>670264.43999999994</v>
      </c>
      <c r="H60" s="1">
        <v>590022.06000000006</v>
      </c>
      <c r="I60" s="1">
        <v>631625.6</v>
      </c>
      <c r="J60" s="1">
        <v>718432.38</v>
      </c>
      <c r="K60" s="1">
        <v>775335.95</v>
      </c>
      <c r="L60" s="13"/>
    </row>
    <row r="61" spans="2:12" ht="16.5" thickTop="1" thickBot="1" x14ac:dyDescent="0.3">
      <c r="B61" s="6" t="s">
        <v>48</v>
      </c>
      <c r="C61" s="32">
        <v>20</v>
      </c>
      <c r="D61" s="1">
        <v>510343.73</v>
      </c>
      <c r="E61" s="1">
        <v>515306.61</v>
      </c>
      <c r="F61" s="1">
        <v>465831.29</v>
      </c>
      <c r="G61" s="1">
        <v>520939.38</v>
      </c>
      <c r="H61" s="1">
        <v>553105.46</v>
      </c>
      <c r="I61" s="1">
        <v>628994.22</v>
      </c>
      <c r="J61" s="1">
        <v>632086.92000000004</v>
      </c>
      <c r="K61" s="1">
        <v>655040.67000000004</v>
      </c>
      <c r="L61" s="13"/>
    </row>
    <row r="62" spans="2:12" ht="16.5" thickTop="1" thickBot="1" x14ac:dyDescent="0.3">
      <c r="B62" s="6" t="s">
        <v>49</v>
      </c>
      <c r="C62" s="32">
        <v>30</v>
      </c>
      <c r="D62" s="1">
        <v>208.27</v>
      </c>
      <c r="E62" s="1">
        <v>697.66</v>
      </c>
      <c r="F62" s="1">
        <v>57381.71</v>
      </c>
      <c r="G62" s="1">
        <v>149325.06</v>
      </c>
      <c r="H62" s="1">
        <v>36916.6</v>
      </c>
      <c r="I62" s="1">
        <v>2631.38</v>
      </c>
      <c r="J62" s="1">
        <v>86345.46</v>
      </c>
      <c r="K62" s="1">
        <v>120295.28</v>
      </c>
      <c r="L62" s="13"/>
    </row>
    <row r="63" spans="2:12" ht="16.5" thickTop="1" thickBot="1" x14ac:dyDescent="0.3">
      <c r="B63" s="6" t="s">
        <v>12</v>
      </c>
      <c r="C63" s="32">
        <v>40</v>
      </c>
      <c r="D63" s="1">
        <v>0</v>
      </c>
      <c r="E63" s="1">
        <v>0</v>
      </c>
      <c r="F63" s="1">
        <v>0</v>
      </c>
      <c r="G63" s="1">
        <v>0</v>
      </c>
      <c r="H63" s="1">
        <v>0</v>
      </c>
      <c r="I63" s="1">
        <v>0</v>
      </c>
      <c r="J63" s="1">
        <v>0</v>
      </c>
      <c r="K63" s="1">
        <v>0</v>
      </c>
      <c r="L63" s="13"/>
    </row>
    <row r="64" spans="2:12" ht="16.5" thickTop="1" thickBot="1" x14ac:dyDescent="0.3">
      <c r="B64" s="6" t="s">
        <v>50</v>
      </c>
      <c r="C64" s="32">
        <v>50</v>
      </c>
      <c r="D64" s="1">
        <v>208.27</v>
      </c>
      <c r="E64" s="1">
        <v>697.66</v>
      </c>
      <c r="F64" s="1">
        <v>57381.71</v>
      </c>
      <c r="G64" s="1">
        <v>149325.06</v>
      </c>
      <c r="H64" s="1">
        <v>36916.6</v>
      </c>
      <c r="I64" s="1">
        <v>2631.38</v>
      </c>
      <c r="J64" s="1">
        <v>86345.46</v>
      </c>
      <c r="K64" s="1">
        <v>120295.28</v>
      </c>
      <c r="L64" s="13"/>
    </row>
    <row r="65" spans="2:12" ht="16.5" thickTop="1" thickBot="1" x14ac:dyDescent="0.3">
      <c r="B65" s="5" t="s">
        <v>305</v>
      </c>
      <c r="C65" s="32"/>
      <c r="D65" s="1"/>
      <c r="E65" s="1"/>
      <c r="F65" s="1"/>
      <c r="G65" s="1"/>
      <c r="H65" s="1"/>
      <c r="I65" s="1"/>
      <c r="J65" s="1"/>
      <c r="K65" s="1"/>
      <c r="L65" s="13"/>
    </row>
    <row r="66" spans="2:12" ht="16.5" thickTop="1" thickBot="1" x14ac:dyDescent="0.3">
      <c r="B66" s="6" t="s">
        <v>47</v>
      </c>
      <c r="C66" s="32">
        <v>120</v>
      </c>
      <c r="D66" s="1">
        <v>33656942</v>
      </c>
      <c r="E66" s="1">
        <v>34756164</v>
      </c>
      <c r="F66" s="1">
        <v>35851887</v>
      </c>
      <c r="G66" s="1">
        <v>39371464</v>
      </c>
      <c r="H66" s="1">
        <v>43278705</v>
      </c>
      <c r="I66" s="1">
        <v>46162200.079999998</v>
      </c>
      <c r="J66" s="1">
        <v>50325910</v>
      </c>
      <c r="K66" s="1">
        <v>54033534</v>
      </c>
      <c r="L66" s="13"/>
    </row>
    <row r="67" spans="2:12" ht="16.5" thickTop="1" thickBot="1" x14ac:dyDescent="0.3">
      <c r="B67" s="6" t="s">
        <v>48</v>
      </c>
      <c r="C67" s="32">
        <v>240</v>
      </c>
      <c r="D67" s="1">
        <v>33656939.039999999</v>
      </c>
      <c r="E67" s="1">
        <v>34156161.049999997</v>
      </c>
      <c r="F67" s="1">
        <v>35601884.060000002</v>
      </c>
      <c r="G67" s="1">
        <v>39049211.369999997</v>
      </c>
      <c r="H67" s="1">
        <v>42694870.090000004</v>
      </c>
      <c r="I67" s="1">
        <v>45560451.490000002</v>
      </c>
      <c r="J67" s="1">
        <v>49516897.789999992</v>
      </c>
      <c r="K67" s="1">
        <v>54016519.099999994</v>
      </c>
      <c r="L67" s="13"/>
    </row>
    <row r="68" spans="2:12" ht="16.5" thickTop="1" thickBot="1" x14ac:dyDescent="0.3">
      <c r="B68" s="6" t="s">
        <v>49</v>
      </c>
      <c r="C68" s="32">
        <v>360</v>
      </c>
      <c r="D68" s="1">
        <v>2.96</v>
      </c>
      <c r="E68" s="1">
        <v>600002.94999999995</v>
      </c>
      <c r="F68" s="1">
        <v>250002.94</v>
      </c>
      <c r="G68" s="1">
        <v>322252.63</v>
      </c>
      <c r="H68" s="1">
        <v>583834.90999999992</v>
      </c>
      <c r="I68" s="1">
        <v>601748.59</v>
      </c>
      <c r="J68" s="1">
        <v>809012.21</v>
      </c>
      <c r="K68" s="1">
        <v>17014.900000000001</v>
      </c>
      <c r="L68" s="13"/>
    </row>
    <row r="69" spans="2:12" ht="16.5" thickTop="1" thickBot="1" x14ac:dyDescent="0.3">
      <c r="B69" s="6" t="s">
        <v>12</v>
      </c>
      <c r="C69" s="32">
        <v>480</v>
      </c>
      <c r="D69" s="1">
        <v>0</v>
      </c>
      <c r="E69" s="1">
        <v>0</v>
      </c>
      <c r="F69" s="1">
        <v>0</v>
      </c>
      <c r="G69" s="1">
        <v>0</v>
      </c>
      <c r="H69" s="1">
        <v>0</v>
      </c>
      <c r="I69" s="1">
        <v>0</v>
      </c>
      <c r="J69" s="1">
        <v>0</v>
      </c>
      <c r="K69" s="1">
        <v>0</v>
      </c>
      <c r="L69" s="13"/>
    </row>
    <row r="70" spans="2:12" ht="16.5" thickTop="1" thickBot="1" x14ac:dyDescent="0.3">
      <c r="B70" s="6" t="s">
        <v>50</v>
      </c>
      <c r="C70" s="32">
        <v>600</v>
      </c>
      <c r="D70" s="1">
        <v>2.96</v>
      </c>
      <c r="E70" s="1">
        <v>600002.94999999995</v>
      </c>
      <c r="F70" s="1">
        <v>250002.94</v>
      </c>
      <c r="G70" s="1">
        <v>322252.63</v>
      </c>
      <c r="H70" s="1">
        <v>583834.90999999992</v>
      </c>
      <c r="I70" s="1">
        <v>601748.59</v>
      </c>
      <c r="J70" s="1">
        <v>809012.21</v>
      </c>
      <c r="K70" s="1">
        <v>17014.900000000001</v>
      </c>
      <c r="L70" s="13"/>
    </row>
    <row r="71" spans="2:12" ht="16.5" thickTop="1" thickBot="1" x14ac:dyDescent="0.3">
      <c r="B71" s="5" t="s">
        <v>325</v>
      </c>
      <c r="C71" s="32"/>
      <c r="D71" s="1"/>
      <c r="E71" s="1"/>
      <c r="F71" s="1"/>
      <c r="G71" s="1"/>
      <c r="H71" s="1"/>
      <c r="I71" s="1"/>
      <c r="J71" s="1"/>
      <c r="K71" s="1"/>
      <c r="L71" s="13"/>
    </row>
    <row r="72" spans="2:12" ht="16.5" thickTop="1" thickBot="1" x14ac:dyDescent="0.3">
      <c r="B72" s="6" t="s">
        <v>47</v>
      </c>
      <c r="C72" s="32">
        <v>10</v>
      </c>
      <c r="D72" s="1">
        <v>19599671</v>
      </c>
      <c r="E72" s="1">
        <v>20199323</v>
      </c>
      <c r="F72" s="1">
        <v>19764913</v>
      </c>
      <c r="G72" s="1">
        <v>22078192</v>
      </c>
      <c r="H72" s="1">
        <v>29518482</v>
      </c>
      <c r="I72" s="1">
        <v>26907947</v>
      </c>
      <c r="J72" s="1">
        <v>31597689.890000001</v>
      </c>
      <c r="K72" s="1">
        <v>29804034.120000001</v>
      </c>
      <c r="L72" s="13"/>
    </row>
    <row r="73" spans="2:12" ht="16.5" thickTop="1" thickBot="1" x14ac:dyDescent="0.3">
      <c r="B73" s="6" t="s">
        <v>48</v>
      </c>
      <c r="C73" s="32">
        <v>20</v>
      </c>
      <c r="D73" s="1">
        <v>19480947.449999999</v>
      </c>
      <c r="E73" s="1">
        <v>19838534</v>
      </c>
      <c r="F73" s="1">
        <v>19681987.149999999</v>
      </c>
      <c r="G73" s="1">
        <v>21391491.309999999</v>
      </c>
      <c r="H73" s="1">
        <v>25659380.68</v>
      </c>
      <c r="I73" s="1">
        <v>25422450.859999999</v>
      </c>
      <c r="J73" s="1">
        <v>30945542.77</v>
      </c>
      <c r="K73" s="1">
        <v>29455962.969999999</v>
      </c>
      <c r="L73" s="13"/>
    </row>
    <row r="74" spans="2:12" ht="16.5" thickTop="1" thickBot="1" x14ac:dyDescent="0.3">
      <c r="B74" s="6" t="s">
        <v>49</v>
      </c>
      <c r="C74" s="32">
        <v>30</v>
      </c>
      <c r="D74" s="1">
        <v>118723.55</v>
      </c>
      <c r="E74" s="1">
        <v>360789</v>
      </c>
      <c r="F74" s="1">
        <v>82925.850000000006</v>
      </c>
      <c r="G74" s="1">
        <v>686700.69</v>
      </c>
      <c r="H74" s="1">
        <v>3859101.32</v>
      </c>
      <c r="I74" s="1">
        <v>1485496.14</v>
      </c>
      <c r="J74" s="1">
        <v>652147.12</v>
      </c>
      <c r="K74" s="1">
        <v>348071.15</v>
      </c>
      <c r="L74" s="13"/>
    </row>
    <row r="75" spans="2:12" ht="16.5" thickTop="1" thickBot="1" x14ac:dyDescent="0.3">
      <c r="B75" s="6" t="s">
        <v>12</v>
      </c>
      <c r="C75" s="32">
        <v>40</v>
      </c>
      <c r="D75" s="1">
        <v>0</v>
      </c>
      <c r="E75" s="1">
        <v>0</v>
      </c>
      <c r="F75" s="1">
        <v>0</v>
      </c>
      <c r="G75" s="1">
        <v>0</v>
      </c>
      <c r="H75" s="1">
        <v>0</v>
      </c>
      <c r="I75" s="1">
        <v>0</v>
      </c>
      <c r="J75" s="1">
        <v>0</v>
      </c>
      <c r="K75" s="1">
        <v>0</v>
      </c>
      <c r="L75" s="13"/>
    </row>
    <row r="76" spans="2:12" ht="16.5" thickTop="1" thickBot="1" x14ac:dyDescent="0.3">
      <c r="B76" s="6" t="s">
        <v>50</v>
      </c>
      <c r="C76" s="32">
        <v>50</v>
      </c>
      <c r="D76" s="1">
        <v>118723.55</v>
      </c>
      <c r="E76" s="1">
        <v>360789</v>
      </c>
      <c r="F76" s="1">
        <v>82925.850000000006</v>
      </c>
      <c r="G76" s="1">
        <v>686700.69</v>
      </c>
      <c r="H76" s="1">
        <v>3859101.32</v>
      </c>
      <c r="I76" s="1">
        <v>1485496.14</v>
      </c>
      <c r="J76" s="1">
        <v>652147.12</v>
      </c>
      <c r="K76" s="1">
        <v>348071.15</v>
      </c>
      <c r="L76" s="13"/>
    </row>
    <row r="77" spans="2:12" ht="16.5" thickTop="1" thickBot="1" x14ac:dyDescent="0.3">
      <c r="B77" s="5" t="s">
        <v>908</v>
      </c>
      <c r="C77" s="32"/>
      <c r="D77" s="1"/>
      <c r="E77" s="1"/>
      <c r="F77" s="1"/>
      <c r="G77" s="1"/>
      <c r="H77" s="1"/>
      <c r="I77" s="1"/>
      <c r="J77" s="1"/>
      <c r="K77" s="1"/>
      <c r="L77" s="13"/>
    </row>
    <row r="78" spans="2:12" ht="16.5" thickTop="1" thickBot="1" x14ac:dyDescent="0.3">
      <c r="B78" s="6" t="s">
        <v>47</v>
      </c>
      <c r="C78" s="32">
        <v>10</v>
      </c>
      <c r="D78" s="1">
        <v>0</v>
      </c>
      <c r="E78" s="1">
        <v>0</v>
      </c>
      <c r="F78" s="1">
        <v>0</v>
      </c>
      <c r="G78" s="1">
        <v>0</v>
      </c>
      <c r="H78" s="1">
        <v>0</v>
      </c>
      <c r="I78" s="1">
        <v>0</v>
      </c>
      <c r="J78" s="1">
        <v>300000</v>
      </c>
      <c r="K78" s="1"/>
      <c r="L78" s="13"/>
    </row>
    <row r="79" spans="2:12" ht="16.5" thickTop="1" thickBot="1" x14ac:dyDescent="0.3">
      <c r="B79" s="6" t="s">
        <v>48</v>
      </c>
      <c r="C79" s="32">
        <v>20</v>
      </c>
      <c r="D79" s="1">
        <v>0</v>
      </c>
      <c r="E79" s="1">
        <v>0</v>
      </c>
      <c r="F79" s="1">
        <v>0</v>
      </c>
      <c r="G79" s="1">
        <v>0</v>
      </c>
      <c r="H79" s="1">
        <v>0</v>
      </c>
      <c r="I79" s="1">
        <v>0</v>
      </c>
      <c r="J79" s="1">
        <v>300000</v>
      </c>
      <c r="K79" s="1"/>
      <c r="L79" s="13"/>
    </row>
    <row r="80" spans="2:12" ht="16.5" thickTop="1" thickBot="1" x14ac:dyDescent="0.3">
      <c r="B80" s="6" t="s">
        <v>49</v>
      </c>
      <c r="C80" s="32">
        <v>30</v>
      </c>
      <c r="D80" s="1">
        <v>0</v>
      </c>
      <c r="E80" s="1">
        <v>0</v>
      </c>
      <c r="F80" s="1">
        <v>0</v>
      </c>
      <c r="G80" s="1">
        <v>0</v>
      </c>
      <c r="H80" s="1">
        <v>0</v>
      </c>
      <c r="I80" s="1">
        <v>0</v>
      </c>
      <c r="J80" s="1">
        <v>0</v>
      </c>
      <c r="K80" s="1"/>
      <c r="L80" s="13"/>
    </row>
    <row r="81" spans="2:12" ht="16.5" thickTop="1" thickBot="1" x14ac:dyDescent="0.3">
      <c r="B81" s="6" t="s">
        <v>12</v>
      </c>
      <c r="C81" s="32">
        <v>40</v>
      </c>
      <c r="D81" s="1">
        <v>0</v>
      </c>
      <c r="E81" s="1">
        <v>0</v>
      </c>
      <c r="F81" s="1">
        <v>0</v>
      </c>
      <c r="G81" s="1">
        <v>0</v>
      </c>
      <c r="H81" s="1">
        <v>0</v>
      </c>
      <c r="I81" s="1">
        <v>0</v>
      </c>
      <c r="J81" s="1">
        <v>0</v>
      </c>
      <c r="K81" s="1"/>
      <c r="L81" s="13"/>
    </row>
    <row r="82" spans="2:12" ht="16.5" thickTop="1" thickBot="1" x14ac:dyDescent="0.3">
      <c r="B82" s="6" t="s">
        <v>50</v>
      </c>
      <c r="C82" s="32">
        <v>50</v>
      </c>
      <c r="D82" s="1">
        <v>0</v>
      </c>
      <c r="E82" s="1">
        <v>0</v>
      </c>
      <c r="F82" s="1">
        <v>0</v>
      </c>
      <c r="G82" s="1">
        <v>0</v>
      </c>
      <c r="H82" s="1">
        <v>0</v>
      </c>
      <c r="I82" s="1">
        <v>0</v>
      </c>
      <c r="J82" s="1">
        <v>0</v>
      </c>
      <c r="K82" s="1"/>
      <c r="L82" s="13"/>
    </row>
    <row r="83" spans="2:12" ht="16.5" thickTop="1" thickBot="1" x14ac:dyDescent="0.3">
      <c r="B83" s="4" t="s">
        <v>846</v>
      </c>
      <c r="C83" s="32"/>
      <c r="D83" s="1"/>
      <c r="E83" s="1"/>
      <c r="F83" s="1"/>
      <c r="G83" s="1"/>
      <c r="H83" s="1"/>
      <c r="I83" s="1"/>
      <c r="J83" s="1"/>
      <c r="K83" s="1"/>
      <c r="L83" s="13"/>
    </row>
    <row r="84" spans="2:12" ht="16.5" thickTop="1" thickBot="1" x14ac:dyDescent="0.3">
      <c r="B84" s="5" t="s">
        <v>849</v>
      </c>
      <c r="C84" s="32"/>
      <c r="D84" s="1"/>
      <c r="E84" s="1"/>
      <c r="F84" s="1"/>
      <c r="G84" s="1"/>
      <c r="H84" s="1"/>
      <c r="I84" s="1"/>
      <c r="J84" s="1"/>
      <c r="K84" s="1"/>
      <c r="L84" s="13"/>
    </row>
    <row r="85" spans="2:12" ht="16.5" thickTop="1" thickBot="1" x14ac:dyDescent="0.3">
      <c r="B85" s="6" t="s">
        <v>47</v>
      </c>
      <c r="C85" s="32">
        <v>10</v>
      </c>
      <c r="D85" s="1">
        <v>11487953</v>
      </c>
      <c r="E85" s="1">
        <v>9871277</v>
      </c>
      <c r="F85" s="1">
        <v>44861302.189999998</v>
      </c>
      <c r="G85" s="1">
        <v>42059063</v>
      </c>
      <c r="H85" s="1">
        <v>0</v>
      </c>
      <c r="I85" s="1">
        <v>73083460.189999998</v>
      </c>
      <c r="J85" s="1">
        <v>57054777.380000003</v>
      </c>
      <c r="K85" s="1">
        <v>57139166.960000001</v>
      </c>
      <c r="L85" s="13"/>
    </row>
    <row r="86" spans="2:12" ht="16.5" thickTop="1" thickBot="1" x14ac:dyDescent="0.3">
      <c r="B86" s="6" t="s">
        <v>48</v>
      </c>
      <c r="C86" s="32">
        <v>20</v>
      </c>
      <c r="D86" s="1">
        <v>0</v>
      </c>
      <c r="E86" s="1">
        <v>0</v>
      </c>
      <c r="F86" s="1">
        <v>0</v>
      </c>
      <c r="G86" s="1">
        <v>0</v>
      </c>
      <c r="H86" s="1">
        <v>0</v>
      </c>
      <c r="I86" s="1">
        <v>0</v>
      </c>
      <c r="J86" s="1">
        <v>0</v>
      </c>
      <c r="K86" s="1">
        <v>0</v>
      </c>
      <c r="L86" s="13"/>
    </row>
    <row r="87" spans="2:12" ht="16.5" thickTop="1" thickBot="1" x14ac:dyDescent="0.3">
      <c r="B87" s="6" t="s">
        <v>49</v>
      </c>
      <c r="C87" s="32">
        <v>30</v>
      </c>
      <c r="D87" s="1">
        <v>11487953</v>
      </c>
      <c r="E87" s="1">
        <v>9871277</v>
      </c>
      <c r="F87" s="1">
        <v>44861302.189999998</v>
      </c>
      <c r="G87" s="1">
        <v>42059063</v>
      </c>
      <c r="H87" s="1">
        <v>0</v>
      </c>
      <c r="I87" s="1">
        <v>73083460.189999998</v>
      </c>
      <c r="J87" s="1">
        <v>57054777.380000003</v>
      </c>
      <c r="K87" s="1">
        <v>57139166.960000001</v>
      </c>
      <c r="L87" s="13"/>
    </row>
    <row r="88" spans="2:12" ht="16.5" thickTop="1" thickBot="1" x14ac:dyDescent="0.3">
      <c r="B88" s="6" t="s">
        <v>12</v>
      </c>
      <c r="C88" s="32">
        <v>40</v>
      </c>
      <c r="D88" s="1">
        <v>0</v>
      </c>
      <c r="E88" s="1">
        <v>0</v>
      </c>
      <c r="F88" s="1">
        <v>0</v>
      </c>
      <c r="G88" s="1">
        <v>0</v>
      </c>
      <c r="H88" s="1">
        <v>0</v>
      </c>
      <c r="I88" s="1">
        <v>0</v>
      </c>
      <c r="J88" s="1">
        <v>0</v>
      </c>
      <c r="K88" s="1">
        <v>0</v>
      </c>
      <c r="L88" s="13"/>
    </row>
    <row r="89" spans="2:12" ht="16.5" thickTop="1" thickBot="1" x14ac:dyDescent="0.3">
      <c r="B89" s="6" t="s">
        <v>50</v>
      </c>
      <c r="C89" s="32">
        <v>50</v>
      </c>
      <c r="D89" s="1">
        <v>11487953</v>
      </c>
      <c r="E89" s="1">
        <v>9871277</v>
      </c>
      <c r="F89" s="1">
        <v>44861302.189999998</v>
      </c>
      <c r="G89" s="1">
        <v>42059063</v>
      </c>
      <c r="H89" s="1">
        <v>0</v>
      </c>
      <c r="I89" s="1">
        <v>73083460.189999998</v>
      </c>
      <c r="J89" s="1">
        <v>57054777.380000003</v>
      </c>
      <c r="K89" s="1">
        <v>57139166.960000001</v>
      </c>
      <c r="L89" s="13"/>
    </row>
    <row r="90" spans="2:12" ht="16.5" thickTop="1" thickBot="1" x14ac:dyDescent="0.3">
      <c r="B90" s="5" t="s">
        <v>853</v>
      </c>
      <c r="C90" s="32"/>
      <c r="D90" s="1"/>
      <c r="E90" s="1"/>
      <c r="F90" s="1"/>
      <c r="G90" s="1"/>
      <c r="H90" s="1"/>
      <c r="I90" s="1"/>
      <c r="J90" s="1"/>
      <c r="K90" s="1"/>
      <c r="L90" s="13"/>
    </row>
    <row r="91" spans="2:12" ht="16.5" thickTop="1" thickBot="1" x14ac:dyDescent="0.3">
      <c r="B91" s="6" t="s">
        <v>47</v>
      </c>
      <c r="C91" s="32">
        <v>90</v>
      </c>
      <c r="D91" s="1">
        <v>27043845.109999999</v>
      </c>
      <c r="E91" s="1">
        <v>94997908.890000001</v>
      </c>
      <c r="F91" s="1">
        <v>44346480.620000005</v>
      </c>
      <c r="G91" s="1">
        <v>55231807.789999999</v>
      </c>
      <c r="H91" s="1">
        <v>73248167.769999996</v>
      </c>
      <c r="I91" s="1">
        <v>39957477.630000003</v>
      </c>
      <c r="J91" s="1">
        <v>62749381.780000001</v>
      </c>
      <c r="K91" s="1">
        <v>50995080.780000001</v>
      </c>
      <c r="L91" s="13"/>
    </row>
    <row r="92" spans="2:12" ht="16.5" thickTop="1" thickBot="1" x14ac:dyDescent="0.3">
      <c r="B92" s="6" t="s">
        <v>48</v>
      </c>
      <c r="C92" s="32">
        <v>180</v>
      </c>
      <c r="D92" s="1">
        <v>0</v>
      </c>
      <c r="E92" s="1">
        <v>0</v>
      </c>
      <c r="F92" s="1">
        <v>0</v>
      </c>
      <c r="G92" s="1">
        <v>0</v>
      </c>
      <c r="H92" s="1">
        <v>0</v>
      </c>
      <c r="I92" s="1">
        <v>0</v>
      </c>
      <c r="J92" s="1">
        <v>0</v>
      </c>
      <c r="K92" s="1">
        <v>0</v>
      </c>
      <c r="L92" s="13"/>
    </row>
    <row r="93" spans="2:12" ht="16.5" thickTop="1" thickBot="1" x14ac:dyDescent="0.3">
      <c r="B93" s="6" t="s">
        <v>49</v>
      </c>
      <c r="C93" s="32">
        <v>270</v>
      </c>
      <c r="D93" s="1">
        <v>27043845.109999999</v>
      </c>
      <c r="E93" s="1">
        <v>94997908.890000001</v>
      </c>
      <c r="F93" s="1">
        <v>44346480.620000005</v>
      </c>
      <c r="G93" s="1">
        <v>55231807.789999999</v>
      </c>
      <c r="H93" s="1">
        <v>73248167.769999996</v>
      </c>
      <c r="I93" s="1">
        <v>39957477.630000003</v>
      </c>
      <c r="J93" s="1">
        <v>62749381.780000001</v>
      </c>
      <c r="K93" s="1">
        <v>50995080.780000001</v>
      </c>
      <c r="L93" s="13"/>
    </row>
    <row r="94" spans="2:12" ht="16.5" thickTop="1" thickBot="1" x14ac:dyDescent="0.3">
      <c r="B94" s="6" t="s">
        <v>12</v>
      </c>
      <c r="C94" s="32">
        <v>360</v>
      </c>
      <c r="D94" s="1">
        <v>2712966</v>
      </c>
      <c r="E94" s="1">
        <v>80211083.890000001</v>
      </c>
      <c r="F94" s="1">
        <v>28040619.620000001</v>
      </c>
      <c r="G94" s="1">
        <v>40449140.25</v>
      </c>
      <c r="H94" s="1">
        <v>43090340.939999998</v>
      </c>
      <c r="I94" s="1">
        <v>37094755.740000002</v>
      </c>
      <c r="J94" s="1">
        <v>55919270.810000002</v>
      </c>
      <c r="K94" s="1">
        <v>49494616.840000004</v>
      </c>
      <c r="L94" s="13"/>
    </row>
    <row r="95" spans="2:12" ht="16.5" thickTop="1" thickBot="1" x14ac:dyDescent="0.3">
      <c r="B95" s="6" t="s">
        <v>50</v>
      </c>
      <c r="C95" s="32">
        <v>450</v>
      </c>
      <c r="D95" s="1">
        <v>24330879.109999999</v>
      </c>
      <c r="E95" s="1">
        <v>14786825</v>
      </c>
      <c r="F95" s="1">
        <v>16305861</v>
      </c>
      <c r="G95" s="1">
        <v>14782667.539999999</v>
      </c>
      <c r="H95" s="1">
        <v>30157826.829999998</v>
      </c>
      <c r="I95" s="1">
        <v>2862721.89</v>
      </c>
      <c r="J95" s="1">
        <v>6830110.9699999997</v>
      </c>
      <c r="K95" s="1">
        <v>1500463.9399999985</v>
      </c>
      <c r="L95" s="13"/>
    </row>
    <row r="96" spans="2:12" ht="16.5" thickTop="1" thickBot="1" x14ac:dyDescent="0.3">
      <c r="B96" s="5" t="s">
        <v>916</v>
      </c>
      <c r="C96" s="32"/>
      <c r="D96" s="1"/>
      <c r="E96" s="1"/>
      <c r="F96" s="1"/>
      <c r="G96" s="1"/>
      <c r="H96" s="1"/>
      <c r="I96" s="1"/>
      <c r="J96" s="1"/>
      <c r="K96" s="1"/>
      <c r="L96" s="13"/>
    </row>
    <row r="97" spans="2:12" ht="16.5" thickTop="1" thickBot="1" x14ac:dyDescent="0.3">
      <c r="B97" s="6" t="s">
        <v>47</v>
      </c>
      <c r="C97" s="32">
        <v>10</v>
      </c>
      <c r="D97" s="1">
        <v>0</v>
      </c>
      <c r="E97" s="1">
        <v>0</v>
      </c>
      <c r="F97" s="1">
        <v>0</v>
      </c>
      <c r="G97" s="1">
        <v>0</v>
      </c>
      <c r="H97" s="1">
        <v>0</v>
      </c>
      <c r="I97" s="1">
        <v>0</v>
      </c>
      <c r="J97" s="1">
        <v>839143774</v>
      </c>
      <c r="K97" s="1">
        <v>25313938</v>
      </c>
      <c r="L97" s="13"/>
    </row>
    <row r="98" spans="2:12" ht="16.5" thickTop="1" thickBot="1" x14ac:dyDescent="0.3">
      <c r="B98" s="6" t="s">
        <v>48</v>
      </c>
      <c r="C98" s="32">
        <v>20</v>
      </c>
      <c r="D98" s="1">
        <v>0</v>
      </c>
      <c r="E98" s="1">
        <v>0</v>
      </c>
      <c r="F98" s="1">
        <v>0</v>
      </c>
      <c r="G98" s="1">
        <v>0</v>
      </c>
      <c r="H98" s="1">
        <v>0</v>
      </c>
      <c r="I98" s="1">
        <v>0</v>
      </c>
      <c r="J98" s="1">
        <v>0</v>
      </c>
      <c r="K98" s="1">
        <v>0</v>
      </c>
      <c r="L98" s="13"/>
    </row>
    <row r="99" spans="2:12" ht="16.5" thickTop="1" thickBot="1" x14ac:dyDescent="0.3">
      <c r="B99" s="6" t="s">
        <v>49</v>
      </c>
      <c r="C99" s="32">
        <v>30</v>
      </c>
      <c r="D99" s="1">
        <v>0</v>
      </c>
      <c r="E99" s="1">
        <v>0</v>
      </c>
      <c r="F99" s="1">
        <v>0</v>
      </c>
      <c r="G99" s="1">
        <v>0</v>
      </c>
      <c r="H99" s="1">
        <v>0</v>
      </c>
      <c r="I99" s="1">
        <v>0</v>
      </c>
      <c r="J99" s="1">
        <v>839143774</v>
      </c>
      <c r="K99" s="1">
        <v>25313938</v>
      </c>
      <c r="L99" s="13"/>
    </row>
    <row r="100" spans="2:12" ht="16.5" thickTop="1" thickBot="1" x14ac:dyDescent="0.3">
      <c r="B100" s="6" t="s">
        <v>12</v>
      </c>
      <c r="C100" s="32">
        <v>40</v>
      </c>
      <c r="D100" s="1">
        <v>0</v>
      </c>
      <c r="E100" s="1">
        <v>0</v>
      </c>
      <c r="F100" s="1">
        <v>0</v>
      </c>
      <c r="G100" s="1">
        <v>0</v>
      </c>
      <c r="H100" s="1">
        <v>0</v>
      </c>
      <c r="I100" s="1">
        <v>0</v>
      </c>
      <c r="J100" s="1">
        <v>0</v>
      </c>
      <c r="K100" s="1">
        <v>0</v>
      </c>
      <c r="L100" s="13"/>
    </row>
    <row r="101" spans="2:12" ht="16.5" thickTop="1" thickBot="1" x14ac:dyDescent="0.3">
      <c r="B101" s="6" t="s">
        <v>50</v>
      </c>
      <c r="C101" s="32">
        <v>50</v>
      </c>
      <c r="D101" s="1">
        <v>0</v>
      </c>
      <c r="E101" s="1">
        <v>0</v>
      </c>
      <c r="F101" s="1">
        <v>0</v>
      </c>
      <c r="G101" s="1">
        <v>0</v>
      </c>
      <c r="H101" s="1">
        <v>0</v>
      </c>
      <c r="I101" s="1">
        <v>0</v>
      </c>
      <c r="J101" s="1">
        <v>839143774</v>
      </c>
      <c r="K101" s="1">
        <v>25313938</v>
      </c>
      <c r="L101" s="13"/>
    </row>
    <row r="102" spans="2:12" ht="16.5" thickTop="1" thickBot="1" x14ac:dyDescent="0.3">
      <c r="B102" s="4" t="s">
        <v>328</v>
      </c>
      <c r="C102" s="32"/>
      <c r="D102" s="1"/>
      <c r="E102" s="1"/>
      <c r="F102" s="1"/>
      <c r="G102" s="1"/>
      <c r="H102" s="1"/>
      <c r="I102" s="1"/>
      <c r="J102" s="1"/>
      <c r="K102" s="1"/>
      <c r="L102" s="13"/>
    </row>
    <row r="103" spans="2:12" ht="16.5" thickTop="1" thickBot="1" x14ac:dyDescent="0.3">
      <c r="B103" s="5" t="s">
        <v>337</v>
      </c>
      <c r="C103" s="32"/>
      <c r="D103" s="1"/>
      <c r="E103" s="1"/>
      <c r="F103" s="1"/>
      <c r="G103" s="1"/>
      <c r="H103" s="1"/>
      <c r="I103" s="1"/>
      <c r="J103" s="1"/>
      <c r="K103" s="1"/>
      <c r="L103" s="13"/>
    </row>
    <row r="104" spans="2:12" ht="16.5" thickTop="1" thickBot="1" x14ac:dyDescent="0.3">
      <c r="B104" s="6" t="s">
        <v>47</v>
      </c>
      <c r="C104" s="32">
        <v>60</v>
      </c>
      <c r="D104" s="1">
        <v>50733281</v>
      </c>
      <c r="E104" s="1">
        <v>71909158.079999998</v>
      </c>
      <c r="F104" s="1">
        <v>122386360.11</v>
      </c>
      <c r="G104" s="1">
        <v>189629661.06</v>
      </c>
      <c r="H104" s="1">
        <v>246281129.35000002</v>
      </c>
      <c r="I104" s="1">
        <v>252729457.13</v>
      </c>
      <c r="J104" s="1">
        <v>336548537.90999997</v>
      </c>
      <c r="K104" s="1">
        <v>262156174.77000001</v>
      </c>
      <c r="L104" s="13"/>
    </row>
    <row r="105" spans="2:12" ht="16.5" thickTop="1" thickBot="1" x14ac:dyDescent="0.3">
      <c r="B105" s="6" t="s">
        <v>48</v>
      </c>
      <c r="C105" s="32">
        <v>120</v>
      </c>
      <c r="D105" s="1">
        <v>44303507.880000003</v>
      </c>
      <c r="E105" s="1">
        <v>49796169.509999998</v>
      </c>
      <c r="F105" s="1">
        <v>49818012.159999996</v>
      </c>
      <c r="G105" s="1">
        <v>81456693.110000014</v>
      </c>
      <c r="H105" s="1">
        <v>106211909.73999999</v>
      </c>
      <c r="I105" s="1">
        <v>95024020.329999998</v>
      </c>
      <c r="J105" s="1">
        <v>121856482.13999999</v>
      </c>
      <c r="K105" s="1">
        <v>111945499.19</v>
      </c>
      <c r="L105" s="13"/>
    </row>
    <row r="106" spans="2:12" ht="16.5" thickTop="1" thickBot="1" x14ac:dyDescent="0.3">
      <c r="B106" s="6" t="s">
        <v>49</v>
      </c>
      <c r="C106" s="32">
        <v>180</v>
      </c>
      <c r="D106" s="1">
        <v>6429773.1200000001</v>
      </c>
      <c r="E106" s="1">
        <v>22112988.570000004</v>
      </c>
      <c r="F106" s="1">
        <v>72568347.949999988</v>
      </c>
      <c r="G106" s="1">
        <v>108172967.95</v>
      </c>
      <c r="H106" s="1">
        <v>140069219.60999998</v>
      </c>
      <c r="I106" s="1">
        <v>157705436.80000001</v>
      </c>
      <c r="J106" s="1">
        <v>214692055.77000001</v>
      </c>
      <c r="K106" s="1">
        <v>150210675.57999998</v>
      </c>
      <c r="L106" s="13"/>
    </row>
    <row r="107" spans="2:12" ht="16.5" thickTop="1" thickBot="1" x14ac:dyDescent="0.3">
      <c r="B107" s="6" t="s">
        <v>12</v>
      </c>
      <c r="C107" s="32">
        <v>240</v>
      </c>
      <c r="D107" s="1">
        <v>4124006.5799999996</v>
      </c>
      <c r="E107" s="1">
        <v>21797436.690000001</v>
      </c>
      <c r="F107" s="1">
        <v>69267842.729999989</v>
      </c>
      <c r="G107" s="1">
        <v>103898567.35000001</v>
      </c>
      <c r="H107" s="1">
        <v>123976657.24000001</v>
      </c>
      <c r="I107" s="1">
        <v>151163919.51000002</v>
      </c>
      <c r="J107" s="1">
        <v>202348802.68000001</v>
      </c>
      <c r="K107" s="1">
        <v>143256605.44</v>
      </c>
      <c r="L107" s="13"/>
    </row>
    <row r="108" spans="2:12" ht="16.5" thickTop="1" thickBot="1" x14ac:dyDescent="0.3">
      <c r="B108" s="6" t="s">
        <v>50</v>
      </c>
      <c r="C108" s="32">
        <v>300</v>
      </c>
      <c r="D108" s="1">
        <v>2305766.54</v>
      </c>
      <c r="E108" s="1">
        <v>315551.88</v>
      </c>
      <c r="F108" s="1">
        <v>3300505.2199999997</v>
      </c>
      <c r="G108" s="1">
        <v>4274400.5999999996</v>
      </c>
      <c r="H108" s="1">
        <v>16092562.369999999</v>
      </c>
      <c r="I108" s="1">
        <v>6541517.290000001</v>
      </c>
      <c r="J108" s="1">
        <v>12343253.09</v>
      </c>
      <c r="K108" s="1">
        <v>6954070.1399999959</v>
      </c>
      <c r="L108" s="13"/>
    </row>
    <row r="109" spans="2:12" ht="16.5" thickTop="1" thickBot="1" x14ac:dyDescent="0.3">
      <c r="B109" s="5" t="s">
        <v>331</v>
      </c>
      <c r="C109" s="32"/>
      <c r="D109" s="1"/>
      <c r="E109" s="1"/>
      <c r="F109" s="1"/>
      <c r="G109" s="1"/>
      <c r="H109" s="1"/>
      <c r="I109" s="1"/>
      <c r="J109" s="1"/>
      <c r="K109" s="1"/>
      <c r="L109" s="13"/>
    </row>
    <row r="110" spans="2:12" ht="16.5" thickTop="1" thickBot="1" x14ac:dyDescent="0.3">
      <c r="B110" s="6" t="s">
        <v>47</v>
      </c>
      <c r="C110" s="32">
        <v>20</v>
      </c>
      <c r="D110" s="1">
        <v>4866968</v>
      </c>
      <c r="E110" s="1">
        <v>5025668.1399999997</v>
      </c>
      <c r="F110" s="1">
        <v>1107779</v>
      </c>
      <c r="G110" s="1">
        <v>1632147.42</v>
      </c>
      <c r="H110" s="1">
        <v>6264170.8100000005</v>
      </c>
      <c r="I110" s="1">
        <v>1315228.55</v>
      </c>
      <c r="J110" s="1">
        <v>5218775.6500000004</v>
      </c>
      <c r="K110" s="1">
        <v>12244615.300000001</v>
      </c>
      <c r="L110" s="13"/>
    </row>
    <row r="111" spans="2:12" ht="16.5" thickTop="1" thickBot="1" x14ac:dyDescent="0.3">
      <c r="B111" s="6" t="s">
        <v>48</v>
      </c>
      <c r="C111" s="32">
        <v>40</v>
      </c>
      <c r="D111" s="1">
        <v>4692979.8600000003</v>
      </c>
      <c r="E111" s="1">
        <v>4729975.38</v>
      </c>
      <c r="F111" s="1">
        <v>705464.74</v>
      </c>
      <c r="G111" s="1">
        <v>833332.61</v>
      </c>
      <c r="H111" s="1">
        <v>6177064.2599999998</v>
      </c>
      <c r="I111" s="1">
        <v>1159433.8999999999</v>
      </c>
      <c r="J111" s="1">
        <v>4896062.41</v>
      </c>
      <c r="K111" s="1">
        <v>11758699.720000001</v>
      </c>
      <c r="L111" s="13"/>
    </row>
    <row r="112" spans="2:12" ht="16.5" thickTop="1" thickBot="1" x14ac:dyDescent="0.3">
      <c r="B112" s="6" t="s">
        <v>49</v>
      </c>
      <c r="C112" s="32">
        <v>60</v>
      </c>
      <c r="D112" s="1">
        <v>173988.14</v>
      </c>
      <c r="E112" s="1">
        <v>295692.76</v>
      </c>
      <c r="F112" s="1">
        <v>402314.26</v>
      </c>
      <c r="G112" s="1">
        <v>798814.81</v>
      </c>
      <c r="H112" s="1">
        <v>87106.55</v>
      </c>
      <c r="I112" s="1">
        <v>155794.65</v>
      </c>
      <c r="J112" s="1">
        <v>322713.24</v>
      </c>
      <c r="K112" s="1">
        <v>485915.58</v>
      </c>
      <c r="L112" s="13"/>
    </row>
    <row r="113" spans="2:12" ht="16.5" thickTop="1" thickBot="1" x14ac:dyDescent="0.3">
      <c r="B113" s="6" t="s">
        <v>12</v>
      </c>
      <c r="C113" s="32">
        <v>80</v>
      </c>
      <c r="D113" s="1">
        <v>0</v>
      </c>
      <c r="E113" s="1">
        <v>0</v>
      </c>
      <c r="F113" s="1">
        <v>0</v>
      </c>
      <c r="G113" s="1">
        <v>0</v>
      </c>
      <c r="H113" s="1">
        <v>0</v>
      </c>
      <c r="I113" s="1">
        <v>0</v>
      </c>
      <c r="J113" s="1">
        <v>0</v>
      </c>
      <c r="K113" s="1">
        <v>0</v>
      </c>
      <c r="L113" s="13"/>
    </row>
    <row r="114" spans="2:12" ht="16.5" thickTop="1" thickBot="1" x14ac:dyDescent="0.3">
      <c r="B114" s="6" t="s">
        <v>50</v>
      </c>
      <c r="C114" s="32">
        <v>100</v>
      </c>
      <c r="D114" s="1">
        <v>173988.14</v>
      </c>
      <c r="E114" s="1">
        <v>295692.76</v>
      </c>
      <c r="F114" s="1">
        <v>402314.26</v>
      </c>
      <c r="G114" s="1">
        <v>798814.81</v>
      </c>
      <c r="H114" s="1">
        <v>87106.55</v>
      </c>
      <c r="I114" s="1">
        <v>155794.65</v>
      </c>
      <c r="J114" s="1">
        <v>322713.24</v>
      </c>
      <c r="K114" s="1">
        <v>485915.58</v>
      </c>
      <c r="L114" s="13"/>
    </row>
    <row r="115" spans="2:12" ht="16.5" thickTop="1" thickBot="1" x14ac:dyDescent="0.3">
      <c r="B115" s="5" t="s">
        <v>363</v>
      </c>
      <c r="C115" s="32"/>
      <c r="D115" s="1"/>
      <c r="E115" s="1"/>
      <c r="F115" s="1"/>
      <c r="G115" s="1"/>
      <c r="H115" s="1"/>
      <c r="I115" s="1"/>
      <c r="J115" s="1"/>
      <c r="K115" s="1"/>
      <c r="L115" s="13"/>
    </row>
    <row r="116" spans="2:12" ht="16.5" thickTop="1" thickBot="1" x14ac:dyDescent="0.3">
      <c r="B116" s="6" t="s">
        <v>47</v>
      </c>
      <c r="C116" s="32">
        <v>10</v>
      </c>
      <c r="D116" s="1">
        <v>0</v>
      </c>
      <c r="E116" s="1">
        <v>0</v>
      </c>
      <c r="F116" s="1">
        <v>26027244</v>
      </c>
      <c r="G116" s="1">
        <v>41495561</v>
      </c>
      <c r="H116" s="1">
        <v>47860006</v>
      </c>
      <c r="I116" s="1">
        <v>42486085</v>
      </c>
      <c r="J116" s="1">
        <v>111538822</v>
      </c>
      <c r="K116" s="1">
        <v>42486965</v>
      </c>
      <c r="L116" s="13"/>
    </row>
    <row r="117" spans="2:12" ht="16.5" thickTop="1" thickBot="1" x14ac:dyDescent="0.3">
      <c r="B117" s="6" t="s">
        <v>48</v>
      </c>
      <c r="C117" s="32">
        <v>20</v>
      </c>
      <c r="D117" s="1">
        <v>0</v>
      </c>
      <c r="E117" s="1">
        <v>0</v>
      </c>
      <c r="F117" s="1">
        <v>26027244</v>
      </c>
      <c r="G117" s="1">
        <v>41495561</v>
      </c>
      <c r="H117" s="1">
        <v>47860006</v>
      </c>
      <c r="I117" s="1">
        <v>42486085</v>
      </c>
      <c r="J117" s="1">
        <v>42488068</v>
      </c>
      <c r="K117" s="1">
        <v>42486965</v>
      </c>
      <c r="L117" s="13"/>
    </row>
    <row r="118" spans="2:12" ht="16.5" thickTop="1" thickBot="1" x14ac:dyDescent="0.3">
      <c r="B118" s="6" t="s">
        <v>49</v>
      </c>
      <c r="C118" s="32">
        <v>30</v>
      </c>
      <c r="D118" s="1">
        <v>0</v>
      </c>
      <c r="E118" s="1">
        <v>0</v>
      </c>
      <c r="F118" s="1">
        <v>0</v>
      </c>
      <c r="G118" s="1">
        <v>0</v>
      </c>
      <c r="H118" s="1">
        <v>0</v>
      </c>
      <c r="I118" s="1">
        <v>0</v>
      </c>
      <c r="J118" s="1">
        <v>69050754</v>
      </c>
      <c r="K118" s="1">
        <v>0</v>
      </c>
      <c r="L118" s="13"/>
    </row>
    <row r="119" spans="2:12" ht="16.5" thickTop="1" thickBot="1" x14ac:dyDescent="0.3">
      <c r="B119" s="6" t="s">
        <v>12</v>
      </c>
      <c r="C119" s="32">
        <v>40</v>
      </c>
      <c r="D119" s="1">
        <v>0</v>
      </c>
      <c r="E119" s="1">
        <v>0</v>
      </c>
      <c r="F119" s="1">
        <v>0</v>
      </c>
      <c r="G119" s="1">
        <v>0</v>
      </c>
      <c r="H119" s="1">
        <v>0</v>
      </c>
      <c r="I119" s="1">
        <v>0</v>
      </c>
      <c r="J119" s="1">
        <v>69050754</v>
      </c>
      <c r="K119" s="1">
        <v>0</v>
      </c>
      <c r="L119" s="13"/>
    </row>
    <row r="120" spans="2:12" ht="16.5" thickTop="1" thickBot="1" x14ac:dyDescent="0.3">
      <c r="B120" s="6" t="s">
        <v>50</v>
      </c>
      <c r="C120" s="32">
        <v>50</v>
      </c>
      <c r="D120" s="1">
        <v>0</v>
      </c>
      <c r="E120" s="1">
        <v>0</v>
      </c>
      <c r="F120" s="1">
        <v>0</v>
      </c>
      <c r="G120" s="1">
        <v>0</v>
      </c>
      <c r="H120" s="1">
        <v>0</v>
      </c>
      <c r="I120" s="1">
        <v>0</v>
      </c>
      <c r="J120" s="1">
        <v>0</v>
      </c>
      <c r="K120" s="1">
        <v>0</v>
      </c>
      <c r="L120" s="13"/>
    </row>
    <row r="121" spans="2:12" ht="16.5" thickTop="1" thickBot="1" x14ac:dyDescent="0.3">
      <c r="B121" s="5" t="s">
        <v>355</v>
      </c>
      <c r="C121" s="32"/>
      <c r="D121" s="1"/>
      <c r="E121" s="1"/>
      <c r="F121" s="1"/>
      <c r="G121" s="1"/>
      <c r="H121" s="1"/>
      <c r="I121" s="1"/>
      <c r="J121" s="1"/>
      <c r="K121" s="1"/>
      <c r="L121" s="13"/>
    </row>
    <row r="122" spans="2:12" ht="16.5" thickTop="1" thickBot="1" x14ac:dyDescent="0.3">
      <c r="B122" s="6" t="s">
        <v>47</v>
      </c>
      <c r="C122" s="32">
        <v>10</v>
      </c>
      <c r="D122" s="1">
        <v>33947633</v>
      </c>
      <c r="E122" s="1">
        <v>38493009</v>
      </c>
      <c r="F122" s="1">
        <v>34855189</v>
      </c>
      <c r="G122" s="1">
        <v>45941561</v>
      </c>
      <c r="H122" s="1">
        <v>50416888</v>
      </c>
      <c r="I122" s="1">
        <v>52022755</v>
      </c>
      <c r="J122" s="1">
        <v>54131609</v>
      </c>
      <c r="K122" s="1">
        <v>64210104</v>
      </c>
      <c r="L122" s="13"/>
    </row>
    <row r="123" spans="2:12" ht="16.5" thickTop="1" thickBot="1" x14ac:dyDescent="0.3">
      <c r="B123" s="6" t="s">
        <v>48</v>
      </c>
      <c r="C123" s="32">
        <v>20</v>
      </c>
      <c r="D123" s="1">
        <v>33947633</v>
      </c>
      <c r="E123" s="1">
        <v>38493009</v>
      </c>
      <c r="F123" s="1">
        <v>34855189</v>
      </c>
      <c r="G123" s="1">
        <v>45941561</v>
      </c>
      <c r="H123" s="1">
        <v>50416888</v>
      </c>
      <c r="I123" s="1">
        <v>50522755</v>
      </c>
      <c r="J123" s="1">
        <v>54131609</v>
      </c>
      <c r="K123" s="1">
        <v>64210104</v>
      </c>
      <c r="L123" s="13"/>
    </row>
    <row r="124" spans="2:12" ht="16.5" thickTop="1" thickBot="1" x14ac:dyDescent="0.3">
      <c r="B124" s="6" t="s">
        <v>49</v>
      </c>
      <c r="C124" s="32">
        <v>30</v>
      </c>
      <c r="D124" s="1">
        <v>0</v>
      </c>
      <c r="E124" s="1">
        <v>0</v>
      </c>
      <c r="F124" s="1">
        <v>0</v>
      </c>
      <c r="G124" s="1">
        <v>0</v>
      </c>
      <c r="H124" s="1">
        <v>0</v>
      </c>
      <c r="I124" s="1">
        <v>1500000</v>
      </c>
      <c r="J124" s="1">
        <v>0</v>
      </c>
      <c r="K124" s="1">
        <v>0</v>
      </c>
      <c r="L124" s="13"/>
    </row>
    <row r="125" spans="2:12" ht="16.5" thickTop="1" thickBot="1" x14ac:dyDescent="0.3">
      <c r="B125" s="6" t="s">
        <v>12</v>
      </c>
      <c r="C125" s="32">
        <v>40</v>
      </c>
      <c r="D125" s="1">
        <v>0</v>
      </c>
      <c r="E125" s="1">
        <v>0</v>
      </c>
      <c r="F125" s="1">
        <v>0</v>
      </c>
      <c r="G125" s="1">
        <v>0</v>
      </c>
      <c r="H125" s="1">
        <v>0</v>
      </c>
      <c r="I125" s="1">
        <v>0</v>
      </c>
      <c r="J125" s="1">
        <v>0</v>
      </c>
      <c r="K125" s="1">
        <v>0</v>
      </c>
      <c r="L125" s="13"/>
    </row>
    <row r="126" spans="2:12" ht="16.5" thickTop="1" thickBot="1" x14ac:dyDescent="0.3">
      <c r="B126" s="6" t="s">
        <v>50</v>
      </c>
      <c r="C126" s="32">
        <v>50</v>
      </c>
      <c r="D126" s="1">
        <v>0</v>
      </c>
      <c r="E126" s="1">
        <v>0</v>
      </c>
      <c r="F126" s="1">
        <v>0</v>
      </c>
      <c r="G126" s="1">
        <v>0</v>
      </c>
      <c r="H126" s="1">
        <v>0</v>
      </c>
      <c r="I126" s="1">
        <v>1500000</v>
      </c>
      <c r="J126" s="1">
        <v>0</v>
      </c>
      <c r="K126" s="1">
        <v>0</v>
      </c>
      <c r="L126" s="13"/>
    </row>
    <row r="127" spans="2:12" ht="16.5" thickTop="1" thickBot="1" x14ac:dyDescent="0.3">
      <c r="B127" s="5" t="s">
        <v>334</v>
      </c>
      <c r="C127" s="32"/>
      <c r="D127" s="1"/>
      <c r="E127" s="1"/>
      <c r="F127" s="1"/>
      <c r="G127" s="1"/>
      <c r="H127" s="1"/>
      <c r="I127" s="1"/>
      <c r="J127" s="1"/>
      <c r="K127" s="1"/>
      <c r="L127" s="13"/>
    </row>
    <row r="128" spans="2:12" ht="16.5" thickTop="1" thickBot="1" x14ac:dyDescent="0.3">
      <c r="B128" s="6" t="s">
        <v>47</v>
      </c>
      <c r="C128" s="32">
        <v>10</v>
      </c>
      <c r="D128" s="1">
        <v>258747</v>
      </c>
      <c r="E128" s="1">
        <v>504243</v>
      </c>
      <c r="F128" s="1">
        <v>426850</v>
      </c>
      <c r="G128" s="1">
        <v>24000000</v>
      </c>
      <c r="H128" s="1">
        <v>24115150</v>
      </c>
      <c r="I128" s="1">
        <v>24895725.25</v>
      </c>
      <c r="J128" s="1">
        <v>39883216</v>
      </c>
      <c r="K128" s="1">
        <v>530000</v>
      </c>
      <c r="L128" s="13"/>
    </row>
    <row r="129" spans="2:12" ht="16.5" thickTop="1" thickBot="1" x14ac:dyDescent="0.3">
      <c r="B129" s="6" t="s">
        <v>48</v>
      </c>
      <c r="C129" s="32">
        <v>20</v>
      </c>
      <c r="D129" s="1">
        <v>5879</v>
      </c>
      <c r="E129" s="1">
        <v>5942</v>
      </c>
      <c r="F129" s="1">
        <v>0</v>
      </c>
      <c r="G129" s="1">
        <v>0</v>
      </c>
      <c r="H129" s="1">
        <v>0</v>
      </c>
      <c r="I129" s="1">
        <v>0</v>
      </c>
      <c r="J129" s="1">
        <v>0</v>
      </c>
      <c r="K129" s="1">
        <v>0</v>
      </c>
      <c r="L129" s="13"/>
    </row>
    <row r="130" spans="2:12" ht="16.5" thickTop="1" thickBot="1" x14ac:dyDescent="0.3">
      <c r="B130" s="6" t="s">
        <v>49</v>
      </c>
      <c r="C130" s="32">
        <v>30</v>
      </c>
      <c r="D130" s="1">
        <v>252868</v>
      </c>
      <c r="E130" s="1">
        <v>498301</v>
      </c>
      <c r="F130" s="1">
        <v>426850</v>
      </c>
      <c r="G130" s="1">
        <v>24000000</v>
      </c>
      <c r="H130" s="1">
        <v>24115150</v>
      </c>
      <c r="I130" s="1">
        <v>24895725.25</v>
      </c>
      <c r="J130" s="1">
        <v>39883216</v>
      </c>
      <c r="K130" s="1">
        <v>530000</v>
      </c>
      <c r="L130" s="13"/>
    </row>
    <row r="131" spans="2:12" ht="16.5" thickTop="1" thickBot="1" x14ac:dyDescent="0.3">
      <c r="B131" s="6" t="s">
        <v>12</v>
      </c>
      <c r="C131" s="32">
        <v>40</v>
      </c>
      <c r="D131" s="1">
        <v>0</v>
      </c>
      <c r="E131" s="1">
        <v>0</v>
      </c>
      <c r="F131" s="1">
        <v>0</v>
      </c>
      <c r="G131" s="1">
        <v>0</v>
      </c>
      <c r="H131" s="1">
        <v>0</v>
      </c>
      <c r="I131" s="1">
        <v>15000000</v>
      </c>
      <c r="J131" s="1">
        <v>37750000</v>
      </c>
      <c r="K131" s="1">
        <v>0</v>
      </c>
      <c r="L131" s="13"/>
    </row>
    <row r="132" spans="2:12" ht="16.5" thickTop="1" thickBot="1" x14ac:dyDescent="0.3">
      <c r="B132" s="6" t="s">
        <v>50</v>
      </c>
      <c r="C132" s="32">
        <v>50</v>
      </c>
      <c r="D132" s="1">
        <v>252868</v>
      </c>
      <c r="E132" s="1">
        <v>498301</v>
      </c>
      <c r="F132" s="1">
        <v>426850</v>
      </c>
      <c r="G132" s="1">
        <v>24000000</v>
      </c>
      <c r="H132" s="1">
        <v>24115150</v>
      </c>
      <c r="I132" s="1">
        <v>9895725.25</v>
      </c>
      <c r="J132" s="1">
        <v>2133216</v>
      </c>
      <c r="K132" s="1">
        <v>530000</v>
      </c>
      <c r="L132" s="13"/>
    </row>
    <row r="133" spans="2:12" ht="16.5" thickTop="1" thickBot="1" x14ac:dyDescent="0.3">
      <c r="B133" s="5" t="s">
        <v>358</v>
      </c>
      <c r="C133" s="32"/>
      <c r="D133" s="1"/>
      <c r="E133" s="1"/>
      <c r="F133" s="1"/>
      <c r="G133" s="1"/>
      <c r="H133" s="1"/>
      <c r="I133" s="1"/>
      <c r="J133" s="1"/>
      <c r="K133" s="1"/>
      <c r="L133" s="13"/>
    </row>
    <row r="134" spans="2:12" ht="16.5" thickTop="1" thickBot="1" x14ac:dyDescent="0.3">
      <c r="B134" s="6" t="s">
        <v>47</v>
      </c>
      <c r="C134" s="32">
        <v>10</v>
      </c>
      <c r="D134" s="1">
        <v>21087373</v>
      </c>
      <c r="E134" s="1">
        <v>21586302</v>
      </c>
      <c r="F134" s="1">
        <v>20961763</v>
      </c>
      <c r="G134" s="1">
        <v>23664856</v>
      </c>
      <c r="H134" s="1">
        <v>27464750</v>
      </c>
      <c r="I134" s="1">
        <v>25284821</v>
      </c>
      <c r="J134" s="1">
        <v>36410317</v>
      </c>
      <c r="K134" s="1">
        <v>26734184</v>
      </c>
      <c r="L134" s="13"/>
    </row>
    <row r="135" spans="2:12" ht="16.5" thickTop="1" thickBot="1" x14ac:dyDescent="0.3">
      <c r="B135" s="6" t="s">
        <v>48</v>
      </c>
      <c r="C135" s="32">
        <v>20</v>
      </c>
      <c r="D135" s="1">
        <v>21087373</v>
      </c>
      <c r="E135" s="1">
        <v>21586302</v>
      </c>
      <c r="F135" s="1">
        <v>20961763</v>
      </c>
      <c r="G135" s="1">
        <v>23664856</v>
      </c>
      <c r="H135" s="1">
        <v>27464750</v>
      </c>
      <c r="I135" s="1">
        <v>25284821</v>
      </c>
      <c r="J135" s="1">
        <v>36410317</v>
      </c>
      <c r="K135" s="1">
        <v>26734184</v>
      </c>
      <c r="L135" s="13"/>
    </row>
    <row r="136" spans="2:12" ht="16.5" thickTop="1" thickBot="1" x14ac:dyDescent="0.3">
      <c r="B136" s="6" t="s">
        <v>49</v>
      </c>
      <c r="C136" s="32">
        <v>30</v>
      </c>
      <c r="D136" s="1">
        <v>0</v>
      </c>
      <c r="E136" s="1">
        <v>0</v>
      </c>
      <c r="F136" s="1">
        <v>0</v>
      </c>
      <c r="G136" s="1">
        <v>0</v>
      </c>
      <c r="H136" s="1">
        <v>0</v>
      </c>
      <c r="I136" s="1">
        <v>0</v>
      </c>
      <c r="J136" s="1">
        <v>0</v>
      </c>
      <c r="K136" s="1">
        <v>0</v>
      </c>
      <c r="L136" s="13"/>
    </row>
    <row r="137" spans="2:12" ht="16.5" thickTop="1" thickBot="1" x14ac:dyDescent="0.3">
      <c r="B137" s="6" t="s">
        <v>12</v>
      </c>
      <c r="C137" s="32">
        <v>40</v>
      </c>
      <c r="D137" s="1">
        <v>0</v>
      </c>
      <c r="E137" s="1">
        <v>0</v>
      </c>
      <c r="F137" s="1">
        <v>0</v>
      </c>
      <c r="G137" s="1">
        <v>0</v>
      </c>
      <c r="H137" s="1">
        <v>0</v>
      </c>
      <c r="I137" s="1">
        <v>0</v>
      </c>
      <c r="J137" s="1">
        <v>0</v>
      </c>
      <c r="K137" s="1">
        <v>0</v>
      </c>
      <c r="L137" s="13"/>
    </row>
    <row r="138" spans="2:12" ht="16.5" thickTop="1" thickBot="1" x14ac:dyDescent="0.3">
      <c r="B138" s="6" t="s">
        <v>50</v>
      </c>
      <c r="C138" s="32">
        <v>50</v>
      </c>
      <c r="D138" s="1">
        <v>0</v>
      </c>
      <c r="E138" s="1">
        <v>0</v>
      </c>
      <c r="F138" s="1">
        <v>0</v>
      </c>
      <c r="G138" s="1">
        <v>0</v>
      </c>
      <c r="H138" s="1">
        <v>0</v>
      </c>
      <c r="I138" s="1">
        <v>0</v>
      </c>
      <c r="J138" s="1">
        <v>0</v>
      </c>
      <c r="K138" s="1">
        <v>0</v>
      </c>
      <c r="L138" s="13"/>
    </row>
    <row r="139" spans="2:12" ht="16.5" thickTop="1" thickBot="1" x14ac:dyDescent="0.3">
      <c r="B139" s="5" t="s">
        <v>349</v>
      </c>
      <c r="C139" s="32"/>
      <c r="D139" s="1"/>
      <c r="E139" s="1"/>
      <c r="F139" s="1"/>
      <c r="G139" s="1"/>
      <c r="H139" s="1"/>
      <c r="I139" s="1"/>
      <c r="J139" s="1"/>
      <c r="K139" s="1"/>
      <c r="L139" s="13"/>
    </row>
    <row r="140" spans="2:12" ht="16.5" thickTop="1" thickBot="1" x14ac:dyDescent="0.3">
      <c r="B140" s="6" t="s">
        <v>47</v>
      </c>
      <c r="C140" s="32">
        <v>10</v>
      </c>
      <c r="D140" s="1">
        <v>3741436</v>
      </c>
      <c r="E140" s="1">
        <v>3541688</v>
      </c>
      <c r="F140" s="1">
        <v>4229498</v>
      </c>
      <c r="G140" s="1">
        <v>5065379</v>
      </c>
      <c r="H140" s="1">
        <v>5292945</v>
      </c>
      <c r="I140" s="1">
        <v>5425109</v>
      </c>
      <c r="J140" s="1">
        <v>5666600</v>
      </c>
      <c r="K140" s="1">
        <v>5944427</v>
      </c>
      <c r="L140" s="13"/>
    </row>
    <row r="141" spans="2:12" ht="16.5" thickTop="1" thickBot="1" x14ac:dyDescent="0.3">
      <c r="B141" s="6" t="s">
        <v>48</v>
      </c>
      <c r="C141" s="32">
        <v>20</v>
      </c>
      <c r="D141" s="1">
        <v>3741436</v>
      </c>
      <c r="E141" s="1">
        <v>3531000</v>
      </c>
      <c r="F141" s="1">
        <v>4229498</v>
      </c>
      <c r="G141" s="1">
        <v>4758567.8</v>
      </c>
      <c r="H141" s="1">
        <v>4651083.21</v>
      </c>
      <c r="I141" s="1">
        <v>5425109</v>
      </c>
      <c r="J141" s="1">
        <v>4775962.67</v>
      </c>
      <c r="K141" s="1">
        <v>5923316</v>
      </c>
      <c r="L141" s="13"/>
    </row>
    <row r="142" spans="2:12" ht="16.5" thickTop="1" thickBot="1" x14ac:dyDescent="0.3">
      <c r="B142" s="6" t="s">
        <v>49</v>
      </c>
      <c r="C142" s="32">
        <v>30</v>
      </c>
      <c r="D142" s="1">
        <v>0</v>
      </c>
      <c r="E142" s="1">
        <v>10688</v>
      </c>
      <c r="F142" s="1">
        <v>0</v>
      </c>
      <c r="G142" s="1">
        <v>306811.2</v>
      </c>
      <c r="H142" s="1">
        <v>641861.79</v>
      </c>
      <c r="I142" s="1">
        <v>0</v>
      </c>
      <c r="J142" s="1">
        <v>890637.33</v>
      </c>
      <c r="K142" s="1">
        <v>21111</v>
      </c>
      <c r="L142" s="13"/>
    </row>
    <row r="143" spans="2:12" ht="16.5" thickTop="1" thickBot="1" x14ac:dyDescent="0.3">
      <c r="B143" s="6" t="s">
        <v>12</v>
      </c>
      <c r="C143" s="32">
        <v>40</v>
      </c>
      <c r="D143" s="1">
        <v>0</v>
      </c>
      <c r="E143" s="1">
        <v>0</v>
      </c>
      <c r="F143" s="1">
        <v>0</v>
      </c>
      <c r="G143" s="1">
        <v>0</v>
      </c>
      <c r="H143" s="1">
        <v>0</v>
      </c>
      <c r="I143" s="1">
        <v>0</v>
      </c>
      <c r="J143" s="1">
        <v>150000</v>
      </c>
      <c r="K143" s="1">
        <v>0</v>
      </c>
      <c r="L143" s="13"/>
    </row>
    <row r="144" spans="2:12" ht="16.5" thickTop="1" thickBot="1" x14ac:dyDescent="0.3">
      <c r="B144" s="6" t="s">
        <v>50</v>
      </c>
      <c r="C144" s="32">
        <v>50</v>
      </c>
      <c r="D144" s="1">
        <v>0</v>
      </c>
      <c r="E144" s="1">
        <v>10688</v>
      </c>
      <c r="F144" s="1">
        <v>0</v>
      </c>
      <c r="G144" s="1">
        <v>306811.2</v>
      </c>
      <c r="H144" s="1">
        <v>641861.79</v>
      </c>
      <c r="I144" s="1">
        <v>0</v>
      </c>
      <c r="J144" s="1">
        <v>740637.33</v>
      </c>
      <c r="K144" s="1">
        <v>21111</v>
      </c>
      <c r="L144" s="13"/>
    </row>
    <row r="145" spans="2:12" ht="16.5" thickTop="1" thickBot="1" x14ac:dyDescent="0.3">
      <c r="B145" s="5" t="s">
        <v>352</v>
      </c>
      <c r="C145" s="32"/>
      <c r="D145" s="1"/>
      <c r="E145" s="1"/>
      <c r="F145" s="1"/>
      <c r="G145" s="1"/>
      <c r="H145" s="1"/>
      <c r="I145" s="1"/>
      <c r="J145" s="1"/>
      <c r="K145" s="1"/>
      <c r="L145" s="13"/>
    </row>
    <row r="146" spans="2:12" ht="16.5" thickTop="1" thickBot="1" x14ac:dyDescent="0.3">
      <c r="B146" s="6" t="s">
        <v>47</v>
      </c>
      <c r="C146" s="32">
        <v>10</v>
      </c>
      <c r="D146" s="1">
        <v>6335259</v>
      </c>
      <c r="E146" s="1">
        <v>6148545</v>
      </c>
      <c r="F146" s="1">
        <v>6162694</v>
      </c>
      <c r="G146" s="1">
        <v>6295555</v>
      </c>
      <c r="H146" s="1">
        <v>7124850</v>
      </c>
      <c r="I146" s="1">
        <v>9500175</v>
      </c>
      <c r="J146" s="1">
        <v>7903657</v>
      </c>
      <c r="K146" s="1">
        <v>8232175</v>
      </c>
      <c r="L146" s="13"/>
    </row>
    <row r="147" spans="2:12" ht="16.5" thickTop="1" thickBot="1" x14ac:dyDescent="0.3">
      <c r="B147" s="6" t="s">
        <v>48</v>
      </c>
      <c r="C147" s="32">
        <v>20</v>
      </c>
      <c r="D147" s="1">
        <v>6335259</v>
      </c>
      <c r="E147" s="1">
        <v>6148545</v>
      </c>
      <c r="F147" s="1">
        <v>6162694</v>
      </c>
      <c r="G147" s="1">
        <v>6295555</v>
      </c>
      <c r="H147" s="1">
        <v>7124850</v>
      </c>
      <c r="I147" s="1">
        <v>9500175</v>
      </c>
      <c r="J147" s="1">
        <v>7903657</v>
      </c>
      <c r="K147" s="1">
        <v>8232175</v>
      </c>
      <c r="L147" s="13"/>
    </row>
    <row r="148" spans="2:12" ht="16.5" thickTop="1" thickBot="1" x14ac:dyDescent="0.3">
      <c r="B148" s="6" t="s">
        <v>49</v>
      </c>
      <c r="C148" s="32">
        <v>30</v>
      </c>
      <c r="D148" s="1">
        <v>0</v>
      </c>
      <c r="E148" s="1">
        <v>0</v>
      </c>
      <c r="F148" s="1">
        <v>0</v>
      </c>
      <c r="G148" s="1">
        <v>0</v>
      </c>
      <c r="H148" s="1">
        <v>0</v>
      </c>
      <c r="I148" s="1">
        <v>0</v>
      </c>
      <c r="J148" s="1">
        <v>0</v>
      </c>
      <c r="K148" s="1">
        <v>0</v>
      </c>
      <c r="L148" s="13"/>
    </row>
    <row r="149" spans="2:12" ht="16.5" thickTop="1" thickBot="1" x14ac:dyDescent="0.3">
      <c r="B149" s="6" t="s">
        <v>12</v>
      </c>
      <c r="C149" s="32">
        <v>40</v>
      </c>
      <c r="D149" s="1">
        <v>0</v>
      </c>
      <c r="E149" s="1">
        <v>0</v>
      </c>
      <c r="F149" s="1">
        <v>0</v>
      </c>
      <c r="G149" s="1">
        <v>0</v>
      </c>
      <c r="H149" s="1">
        <v>0</v>
      </c>
      <c r="I149" s="1">
        <v>0</v>
      </c>
      <c r="J149" s="1">
        <v>0</v>
      </c>
      <c r="K149" s="1">
        <v>0</v>
      </c>
      <c r="L149" s="13"/>
    </row>
    <row r="150" spans="2:12" ht="16.5" thickTop="1" thickBot="1" x14ac:dyDescent="0.3">
      <c r="B150" s="6" t="s">
        <v>50</v>
      </c>
      <c r="C150" s="32">
        <v>50</v>
      </c>
      <c r="D150" s="1">
        <v>0</v>
      </c>
      <c r="E150" s="1">
        <v>0</v>
      </c>
      <c r="F150" s="1">
        <v>0</v>
      </c>
      <c r="G150" s="1">
        <v>0</v>
      </c>
      <c r="H150" s="1">
        <v>0</v>
      </c>
      <c r="I150" s="1">
        <v>0</v>
      </c>
      <c r="J150" s="1">
        <v>0</v>
      </c>
      <c r="K150" s="1">
        <v>0</v>
      </c>
      <c r="L150" s="13"/>
    </row>
    <row r="151" spans="2:12" ht="16.5" thickTop="1" thickBot="1" x14ac:dyDescent="0.3">
      <c r="B151" s="5" t="s">
        <v>344</v>
      </c>
      <c r="C151" s="32"/>
      <c r="D151" s="1"/>
      <c r="E151" s="1"/>
      <c r="F151" s="1"/>
      <c r="G151" s="1"/>
      <c r="H151" s="1"/>
      <c r="I151" s="1"/>
      <c r="J151" s="1"/>
      <c r="K151" s="1"/>
      <c r="L151" s="13"/>
    </row>
    <row r="152" spans="2:12" ht="16.5" thickTop="1" thickBot="1" x14ac:dyDescent="0.3">
      <c r="B152" s="6" t="s">
        <v>47</v>
      </c>
      <c r="C152" s="32">
        <v>30</v>
      </c>
      <c r="D152" s="1">
        <v>13638051</v>
      </c>
      <c r="E152" s="1">
        <v>14821390.1</v>
      </c>
      <c r="F152" s="1">
        <v>14605341.630000001</v>
      </c>
      <c r="G152" s="1">
        <v>14597315</v>
      </c>
      <c r="H152" s="1">
        <v>16036937</v>
      </c>
      <c r="I152" s="1">
        <v>15993445</v>
      </c>
      <c r="J152" s="1">
        <v>27120048</v>
      </c>
      <c r="K152" s="1">
        <v>18417994</v>
      </c>
      <c r="L152" s="13"/>
    </row>
    <row r="153" spans="2:12" ht="16.5" thickTop="1" thickBot="1" x14ac:dyDescent="0.3">
      <c r="B153" s="6" t="s">
        <v>48</v>
      </c>
      <c r="C153" s="32">
        <v>60</v>
      </c>
      <c r="D153" s="1">
        <v>13638051</v>
      </c>
      <c r="E153" s="1">
        <v>14568005.1</v>
      </c>
      <c r="F153" s="1">
        <v>14605341.630000001</v>
      </c>
      <c r="G153" s="1">
        <v>14236474.09</v>
      </c>
      <c r="H153" s="1">
        <v>15613059.059999999</v>
      </c>
      <c r="I153" s="1">
        <v>15546499.449999999</v>
      </c>
      <c r="J153" s="1">
        <v>17886583.07</v>
      </c>
      <c r="K153" s="1">
        <v>18300679.52</v>
      </c>
      <c r="L153" s="13"/>
    </row>
    <row r="154" spans="2:12" ht="16.5" thickTop="1" thickBot="1" x14ac:dyDescent="0.3">
      <c r="B154" s="6" t="s">
        <v>49</v>
      </c>
      <c r="C154" s="32">
        <v>90</v>
      </c>
      <c r="D154" s="1">
        <v>0</v>
      </c>
      <c r="E154" s="1">
        <v>253385</v>
      </c>
      <c r="F154" s="1">
        <v>0</v>
      </c>
      <c r="G154" s="1">
        <v>360840.91</v>
      </c>
      <c r="H154" s="1">
        <v>423877.94</v>
      </c>
      <c r="I154" s="1">
        <v>446945.55</v>
      </c>
      <c r="J154" s="1">
        <v>9233464.9299999997</v>
      </c>
      <c r="K154" s="1">
        <v>117314.48000000001</v>
      </c>
      <c r="L154" s="13"/>
    </row>
    <row r="155" spans="2:12" ht="16.5" thickTop="1" thickBot="1" x14ac:dyDescent="0.3">
      <c r="B155" s="6" t="s">
        <v>12</v>
      </c>
      <c r="C155" s="32">
        <v>120</v>
      </c>
      <c r="D155" s="1">
        <v>0</v>
      </c>
      <c r="E155" s="1">
        <v>0</v>
      </c>
      <c r="F155" s="1">
        <v>0</v>
      </c>
      <c r="G155" s="1">
        <v>0</v>
      </c>
      <c r="H155" s="1">
        <v>0</v>
      </c>
      <c r="I155" s="1">
        <v>0</v>
      </c>
      <c r="J155" s="1">
        <v>0</v>
      </c>
      <c r="K155" s="1">
        <v>0</v>
      </c>
      <c r="L155" s="13"/>
    </row>
    <row r="156" spans="2:12" ht="16.5" thickTop="1" thickBot="1" x14ac:dyDescent="0.3">
      <c r="B156" s="6" t="s">
        <v>50</v>
      </c>
      <c r="C156" s="32">
        <v>150</v>
      </c>
      <c r="D156" s="1">
        <v>0</v>
      </c>
      <c r="E156" s="1">
        <v>253385</v>
      </c>
      <c r="F156" s="1">
        <v>0</v>
      </c>
      <c r="G156" s="1">
        <v>360840.91</v>
      </c>
      <c r="H156" s="1">
        <v>423877.94</v>
      </c>
      <c r="I156" s="1">
        <v>446945.55</v>
      </c>
      <c r="J156" s="1">
        <v>9233464.9299999997</v>
      </c>
      <c r="K156" s="1">
        <v>117314.48000000001</v>
      </c>
      <c r="L156" s="13"/>
    </row>
    <row r="157" spans="2:12" ht="16.5" thickTop="1" thickBot="1" x14ac:dyDescent="0.3">
      <c r="B157" s="5" t="s">
        <v>366</v>
      </c>
      <c r="C157" s="32"/>
      <c r="D157" s="1"/>
      <c r="E157" s="1"/>
      <c r="F157" s="1"/>
      <c r="G157" s="1"/>
      <c r="H157" s="1"/>
      <c r="I157" s="1"/>
      <c r="J157" s="1"/>
      <c r="K157" s="1"/>
      <c r="L157" s="13"/>
    </row>
    <row r="158" spans="2:12" ht="16.5" thickTop="1" thickBot="1" x14ac:dyDescent="0.3">
      <c r="B158" s="6" t="s">
        <v>47</v>
      </c>
      <c r="C158" s="32">
        <v>10</v>
      </c>
      <c r="D158" s="1">
        <v>8238327</v>
      </c>
      <c r="E158" s="1">
        <v>8531910</v>
      </c>
      <c r="F158" s="1">
        <v>0</v>
      </c>
      <c r="G158" s="1">
        <v>0</v>
      </c>
      <c r="H158" s="1">
        <v>0</v>
      </c>
      <c r="I158" s="1">
        <v>0</v>
      </c>
      <c r="J158" s="1">
        <v>0</v>
      </c>
      <c r="K158" s="1"/>
      <c r="L158" s="13"/>
    </row>
    <row r="159" spans="2:12" ht="16.5" thickTop="1" thickBot="1" x14ac:dyDescent="0.3">
      <c r="B159" s="6" t="s">
        <v>48</v>
      </c>
      <c r="C159" s="32">
        <v>20</v>
      </c>
      <c r="D159" s="1">
        <v>8238327</v>
      </c>
      <c r="E159" s="1">
        <v>8531910</v>
      </c>
      <c r="F159" s="1">
        <v>0</v>
      </c>
      <c r="G159" s="1">
        <v>0</v>
      </c>
      <c r="H159" s="1">
        <v>0</v>
      </c>
      <c r="I159" s="1">
        <v>0</v>
      </c>
      <c r="J159" s="1">
        <v>0</v>
      </c>
      <c r="K159" s="1"/>
      <c r="L159" s="13"/>
    </row>
    <row r="160" spans="2:12" ht="16.5" thickTop="1" thickBot="1" x14ac:dyDescent="0.3">
      <c r="B160" s="6" t="s">
        <v>49</v>
      </c>
      <c r="C160" s="32">
        <v>30</v>
      </c>
      <c r="D160" s="1">
        <v>0</v>
      </c>
      <c r="E160" s="1">
        <v>0</v>
      </c>
      <c r="F160" s="1">
        <v>0</v>
      </c>
      <c r="G160" s="1">
        <v>0</v>
      </c>
      <c r="H160" s="1">
        <v>0</v>
      </c>
      <c r="I160" s="1">
        <v>0</v>
      </c>
      <c r="J160" s="1">
        <v>0</v>
      </c>
      <c r="K160" s="1"/>
      <c r="L160" s="13"/>
    </row>
    <row r="161" spans="2:12" ht="16.5" thickTop="1" thickBot="1" x14ac:dyDescent="0.3">
      <c r="B161" s="6" t="s">
        <v>12</v>
      </c>
      <c r="C161" s="32">
        <v>40</v>
      </c>
      <c r="D161" s="1">
        <v>0</v>
      </c>
      <c r="E161" s="1">
        <v>0</v>
      </c>
      <c r="F161" s="1">
        <v>0</v>
      </c>
      <c r="G161" s="1">
        <v>0</v>
      </c>
      <c r="H161" s="1">
        <v>0</v>
      </c>
      <c r="I161" s="1">
        <v>0</v>
      </c>
      <c r="J161" s="1">
        <v>0</v>
      </c>
      <c r="K161" s="1"/>
      <c r="L161" s="13"/>
    </row>
    <row r="162" spans="2:12" ht="16.5" thickTop="1" thickBot="1" x14ac:dyDescent="0.3">
      <c r="B162" s="6" t="s">
        <v>50</v>
      </c>
      <c r="C162" s="32">
        <v>50</v>
      </c>
      <c r="D162" s="1">
        <v>0</v>
      </c>
      <c r="E162" s="1">
        <v>0</v>
      </c>
      <c r="F162" s="1">
        <v>0</v>
      </c>
      <c r="G162" s="1">
        <v>0</v>
      </c>
      <c r="H162" s="1">
        <v>0</v>
      </c>
      <c r="I162" s="1">
        <v>0</v>
      </c>
      <c r="J162" s="1">
        <v>0</v>
      </c>
      <c r="K162" s="1"/>
      <c r="L162" s="13"/>
    </row>
    <row r="163" spans="2:12" ht="16.5" thickTop="1" thickBot="1" x14ac:dyDescent="0.3">
      <c r="B163" s="4" t="s">
        <v>10</v>
      </c>
      <c r="C163" s="32"/>
      <c r="D163" s="1"/>
      <c r="E163" s="1"/>
      <c r="F163" s="1"/>
      <c r="G163" s="1"/>
      <c r="H163" s="1"/>
      <c r="I163" s="1"/>
      <c r="J163" s="1"/>
      <c r="K163" s="1"/>
      <c r="L163" s="13"/>
    </row>
    <row r="164" spans="2:12" ht="16.5" thickTop="1" thickBot="1" x14ac:dyDescent="0.3">
      <c r="B164" s="5" t="s">
        <v>495</v>
      </c>
      <c r="C164" s="32"/>
      <c r="D164" s="1"/>
      <c r="E164" s="1"/>
      <c r="F164" s="1"/>
      <c r="G164" s="1"/>
      <c r="H164" s="1"/>
      <c r="I164" s="1"/>
      <c r="J164" s="1"/>
      <c r="K164" s="1"/>
      <c r="L164" s="13"/>
    </row>
    <row r="165" spans="2:12" ht="16.5" thickTop="1" thickBot="1" x14ac:dyDescent="0.3">
      <c r="B165" s="6" t="s">
        <v>47</v>
      </c>
      <c r="C165" s="32">
        <v>10</v>
      </c>
      <c r="D165" s="1">
        <v>5311373</v>
      </c>
      <c r="E165" s="1">
        <v>5407403</v>
      </c>
      <c r="F165" s="1">
        <v>5425409.2199999997</v>
      </c>
      <c r="G165" s="1">
        <v>5755916</v>
      </c>
      <c r="H165" s="1">
        <v>6490840</v>
      </c>
      <c r="I165" s="1">
        <v>6696777</v>
      </c>
      <c r="J165" s="1">
        <v>6926992</v>
      </c>
      <c r="K165" s="1">
        <v>7385304</v>
      </c>
      <c r="L165" s="13"/>
    </row>
    <row r="166" spans="2:12" ht="16.5" thickTop="1" thickBot="1" x14ac:dyDescent="0.3">
      <c r="B166" s="6" t="s">
        <v>48</v>
      </c>
      <c r="C166" s="32">
        <v>20</v>
      </c>
      <c r="D166" s="1">
        <v>5279504.84</v>
      </c>
      <c r="E166" s="1">
        <v>5338508.78</v>
      </c>
      <c r="F166" s="1">
        <v>5419976.5999999996</v>
      </c>
      <c r="G166" s="1">
        <v>5755913.3399999999</v>
      </c>
      <c r="H166" s="1">
        <v>6490740</v>
      </c>
      <c r="I166" s="1">
        <v>6696677</v>
      </c>
      <c r="J166" s="1">
        <v>6926972.4900000002</v>
      </c>
      <c r="K166" s="1">
        <v>7385090.8600000003</v>
      </c>
      <c r="L166" s="13"/>
    </row>
    <row r="167" spans="2:12" ht="16.5" thickTop="1" thickBot="1" x14ac:dyDescent="0.3">
      <c r="B167" s="6" t="s">
        <v>49</v>
      </c>
      <c r="C167" s="32">
        <v>30</v>
      </c>
      <c r="D167" s="1">
        <v>31868.16</v>
      </c>
      <c r="E167" s="1">
        <v>68894.22</v>
      </c>
      <c r="F167" s="1">
        <v>5432.62</v>
      </c>
      <c r="G167" s="1">
        <v>2.66</v>
      </c>
      <c r="H167" s="1">
        <v>100</v>
      </c>
      <c r="I167" s="1">
        <v>100</v>
      </c>
      <c r="J167" s="1">
        <v>19.510000000000002</v>
      </c>
      <c r="K167" s="1">
        <v>213.14</v>
      </c>
      <c r="L167" s="13"/>
    </row>
    <row r="168" spans="2:12" ht="16.5" thickTop="1" thickBot="1" x14ac:dyDescent="0.3">
      <c r="B168" s="6" t="s">
        <v>12</v>
      </c>
      <c r="C168" s="32">
        <v>40</v>
      </c>
      <c r="D168" s="1">
        <v>0</v>
      </c>
      <c r="E168" s="1">
        <v>0</v>
      </c>
      <c r="F168" s="1">
        <v>0</v>
      </c>
      <c r="G168" s="1">
        <v>0</v>
      </c>
      <c r="H168" s="1">
        <v>0</v>
      </c>
      <c r="I168" s="1">
        <v>0</v>
      </c>
      <c r="J168" s="1">
        <v>0</v>
      </c>
      <c r="K168" s="1">
        <v>0</v>
      </c>
      <c r="L168" s="13"/>
    </row>
    <row r="169" spans="2:12" ht="16.5" thickTop="1" thickBot="1" x14ac:dyDescent="0.3">
      <c r="B169" s="6" t="s">
        <v>50</v>
      </c>
      <c r="C169" s="32">
        <v>50</v>
      </c>
      <c r="D169" s="1">
        <v>31868.16</v>
      </c>
      <c r="E169" s="1">
        <v>68894.22</v>
      </c>
      <c r="F169" s="1">
        <v>5432.62</v>
      </c>
      <c r="G169" s="1">
        <v>2.66</v>
      </c>
      <c r="H169" s="1">
        <v>100</v>
      </c>
      <c r="I169" s="1">
        <v>100</v>
      </c>
      <c r="J169" s="1">
        <v>19.510000000000002</v>
      </c>
      <c r="K169" s="1">
        <v>213.14</v>
      </c>
      <c r="L169" s="13"/>
    </row>
    <row r="170" spans="2:12" ht="16.5" thickTop="1" thickBot="1" x14ac:dyDescent="0.3">
      <c r="B170" s="5" t="s">
        <v>498</v>
      </c>
      <c r="C170" s="32"/>
      <c r="D170" s="1"/>
      <c r="E170" s="1"/>
      <c r="F170" s="1"/>
      <c r="G170" s="1"/>
      <c r="H170" s="1"/>
      <c r="I170" s="1"/>
      <c r="J170" s="1"/>
      <c r="K170" s="1"/>
      <c r="L170" s="13"/>
    </row>
    <row r="171" spans="2:12" ht="16.5" thickTop="1" thickBot="1" x14ac:dyDescent="0.3">
      <c r="B171" s="6" t="s">
        <v>47</v>
      </c>
      <c r="C171" s="32">
        <v>20</v>
      </c>
      <c r="D171" s="1">
        <v>3700578</v>
      </c>
      <c r="E171" s="1">
        <v>3856937</v>
      </c>
      <c r="F171" s="1">
        <v>3947392</v>
      </c>
      <c r="G171" s="1">
        <v>4161659.99</v>
      </c>
      <c r="H171" s="1">
        <v>5535025.2000000002</v>
      </c>
      <c r="I171" s="1">
        <v>6320402.5099999998</v>
      </c>
      <c r="J171" s="1">
        <v>8578676.0700000003</v>
      </c>
      <c r="K171" s="1">
        <v>7966211.2599999998</v>
      </c>
      <c r="L171" s="13"/>
    </row>
    <row r="172" spans="2:12" ht="16.5" thickTop="1" thickBot="1" x14ac:dyDescent="0.3">
      <c r="B172" s="6" t="s">
        <v>48</v>
      </c>
      <c r="C172" s="32">
        <v>40</v>
      </c>
      <c r="D172" s="1">
        <v>3700578</v>
      </c>
      <c r="E172" s="1">
        <v>3760105.6199999996</v>
      </c>
      <c r="F172" s="1">
        <v>3639949.53</v>
      </c>
      <c r="G172" s="1">
        <v>3650926.1500000004</v>
      </c>
      <c r="H172" s="1">
        <v>5518893.6899999995</v>
      </c>
      <c r="I172" s="1">
        <v>6161775.4400000004</v>
      </c>
      <c r="J172" s="1">
        <v>6027335.8099999996</v>
      </c>
      <c r="K172" s="1">
        <v>5621832.2400000002</v>
      </c>
      <c r="L172" s="13"/>
    </row>
    <row r="173" spans="2:12" ht="16.5" thickTop="1" thickBot="1" x14ac:dyDescent="0.3">
      <c r="B173" s="6" t="s">
        <v>49</v>
      </c>
      <c r="C173" s="32">
        <v>60</v>
      </c>
      <c r="D173" s="1">
        <v>0</v>
      </c>
      <c r="E173" s="1">
        <v>96831.38</v>
      </c>
      <c r="F173" s="1">
        <v>307442.46999999997</v>
      </c>
      <c r="G173" s="1">
        <v>510733.84</v>
      </c>
      <c r="H173" s="1">
        <v>16131.51</v>
      </c>
      <c r="I173" s="1">
        <v>158627.07</v>
      </c>
      <c r="J173" s="1">
        <v>2551340.2600000002</v>
      </c>
      <c r="K173" s="1">
        <v>2344379.02</v>
      </c>
      <c r="L173" s="13"/>
    </row>
    <row r="174" spans="2:12" ht="16.5" thickTop="1" thickBot="1" x14ac:dyDescent="0.3">
      <c r="B174" s="6" t="s">
        <v>12</v>
      </c>
      <c r="C174" s="32">
        <v>80</v>
      </c>
      <c r="D174" s="1">
        <v>0</v>
      </c>
      <c r="E174" s="1">
        <v>0</v>
      </c>
      <c r="F174" s="1">
        <v>0</v>
      </c>
      <c r="G174" s="1">
        <v>0</v>
      </c>
      <c r="H174" s="1">
        <v>0</v>
      </c>
      <c r="I174" s="1">
        <v>158627.07</v>
      </c>
      <c r="J174" s="1">
        <v>2551340.2600000002</v>
      </c>
      <c r="K174" s="1">
        <v>2344379.02</v>
      </c>
      <c r="L174" s="13"/>
    </row>
    <row r="175" spans="2:12" ht="16.5" thickTop="1" thickBot="1" x14ac:dyDescent="0.3">
      <c r="B175" s="6" t="s">
        <v>50</v>
      </c>
      <c r="C175" s="32">
        <v>100</v>
      </c>
      <c r="D175" s="1">
        <v>0</v>
      </c>
      <c r="E175" s="1">
        <v>96831.38</v>
      </c>
      <c r="F175" s="1">
        <v>307442.46999999997</v>
      </c>
      <c r="G175" s="1">
        <v>510733.84</v>
      </c>
      <c r="H175" s="1">
        <v>16131.51</v>
      </c>
      <c r="I175" s="1">
        <v>0</v>
      </c>
      <c r="J175" s="1">
        <v>0</v>
      </c>
      <c r="K175" s="1">
        <v>0</v>
      </c>
      <c r="L175" s="13"/>
    </row>
    <row r="176" spans="2:12" ht="16.5" thickTop="1" thickBot="1" x14ac:dyDescent="0.3">
      <c r="B176" s="5" t="s">
        <v>369</v>
      </c>
      <c r="C176" s="32"/>
      <c r="D176" s="1"/>
      <c r="E176" s="1"/>
      <c r="F176" s="1"/>
      <c r="G176" s="1"/>
      <c r="H176" s="1"/>
      <c r="I176" s="1"/>
      <c r="J176" s="1"/>
      <c r="K176" s="1"/>
      <c r="L176" s="13"/>
    </row>
    <row r="177" spans="2:12" ht="16.5" thickTop="1" thickBot="1" x14ac:dyDescent="0.3">
      <c r="B177" s="6" t="s">
        <v>47</v>
      </c>
      <c r="C177" s="32">
        <v>10</v>
      </c>
      <c r="D177" s="1">
        <v>714597</v>
      </c>
      <c r="E177" s="1">
        <v>722743.92</v>
      </c>
      <c r="F177" s="1">
        <v>746730.13</v>
      </c>
      <c r="G177" s="1">
        <v>1026830.04</v>
      </c>
      <c r="H177" s="1">
        <v>840002.07</v>
      </c>
      <c r="I177" s="1">
        <v>1074577.26</v>
      </c>
      <c r="J177" s="1">
        <v>1195154.8799999999</v>
      </c>
      <c r="K177" s="1">
        <v>1278517</v>
      </c>
      <c r="L177" s="13"/>
    </row>
    <row r="178" spans="2:12" ht="16.5" thickTop="1" thickBot="1" x14ac:dyDescent="0.3">
      <c r="B178" s="6" t="s">
        <v>48</v>
      </c>
      <c r="C178" s="32">
        <v>20</v>
      </c>
      <c r="D178" s="1">
        <v>714159.08</v>
      </c>
      <c r="E178" s="1">
        <v>715279.79</v>
      </c>
      <c r="F178" s="1">
        <v>652578.68000000005</v>
      </c>
      <c r="G178" s="1">
        <v>716675.97</v>
      </c>
      <c r="H178" s="1">
        <v>839740.81</v>
      </c>
      <c r="I178" s="1">
        <v>971464.38</v>
      </c>
      <c r="J178" s="1">
        <v>989990.57</v>
      </c>
      <c r="K178" s="1">
        <v>985955.99</v>
      </c>
      <c r="L178" s="13"/>
    </row>
    <row r="179" spans="2:12" ht="16.5" thickTop="1" thickBot="1" x14ac:dyDescent="0.3">
      <c r="B179" s="6" t="s">
        <v>49</v>
      </c>
      <c r="C179" s="32">
        <v>30</v>
      </c>
      <c r="D179" s="1">
        <v>437.92</v>
      </c>
      <c r="E179" s="1">
        <v>7464.13</v>
      </c>
      <c r="F179" s="1">
        <v>94151.45</v>
      </c>
      <c r="G179" s="1">
        <v>310154.07</v>
      </c>
      <c r="H179" s="1">
        <v>261.26</v>
      </c>
      <c r="I179" s="1">
        <v>103112.88</v>
      </c>
      <c r="J179" s="1">
        <v>205164.31</v>
      </c>
      <c r="K179" s="1">
        <v>292561.01</v>
      </c>
      <c r="L179" s="13"/>
    </row>
    <row r="180" spans="2:12" ht="16.5" thickTop="1" thickBot="1" x14ac:dyDescent="0.3">
      <c r="B180" s="6" t="s">
        <v>12</v>
      </c>
      <c r="C180" s="32">
        <v>40</v>
      </c>
      <c r="D180" s="1">
        <v>0</v>
      </c>
      <c r="E180" s="1">
        <v>0</v>
      </c>
      <c r="F180" s="1">
        <v>0</v>
      </c>
      <c r="G180" s="1">
        <v>0</v>
      </c>
      <c r="H180" s="1">
        <v>0</v>
      </c>
      <c r="I180" s="1">
        <v>0</v>
      </c>
      <c r="J180" s="1">
        <v>0</v>
      </c>
      <c r="K180" s="1">
        <v>0</v>
      </c>
      <c r="L180" s="13"/>
    </row>
    <row r="181" spans="2:12" ht="16.5" thickTop="1" thickBot="1" x14ac:dyDescent="0.3">
      <c r="B181" s="6" t="s">
        <v>50</v>
      </c>
      <c r="C181" s="32">
        <v>50</v>
      </c>
      <c r="D181" s="1">
        <v>437.92</v>
      </c>
      <c r="E181" s="1">
        <v>7464.13</v>
      </c>
      <c r="F181" s="1">
        <v>94151.45</v>
      </c>
      <c r="G181" s="1">
        <v>310154.07</v>
      </c>
      <c r="H181" s="1">
        <v>261.26</v>
      </c>
      <c r="I181" s="1">
        <v>103112.88</v>
      </c>
      <c r="J181" s="1">
        <v>205164.31</v>
      </c>
      <c r="K181" s="1">
        <v>292561.01</v>
      </c>
      <c r="L181" s="13"/>
    </row>
    <row r="182" spans="2:12" ht="16.5" thickTop="1" thickBot="1" x14ac:dyDescent="0.3">
      <c r="B182" s="5" t="s">
        <v>388</v>
      </c>
      <c r="C182" s="32"/>
      <c r="D182" s="1"/>
      <c r="E182" s="1"/>
      <c r="F182" s="1"/>
      <c r="G182" s="1"/>
      <c r="H182" s="1"/>
      <c r="I182" s="1"/>
      <c r="J182" s="1"/>
      <c r="K182" s="1"/>
      <c r="L182" s="13"/>
    </row>
    <row r="183" spans="2:12" ht="16.5" thickTop="1" thickBot="1" x14ac:dyDescent="0.3">
      <c r="B183" s="6" t="s">
        <v>47</v>
      </c>
      <c r="C183" s="32">
        <v>30</v>
      </c>
      <c r="D183" s="1">
        <v>6259303539</v>
      </c>
      <c r="E183" s="1">
        <v>6553217742</v>
      </c>
      <c r="F183" s="1">
        <v>6974354784.4200001</v>
      </c>
      <c r="G183" s="1">
        <v>7180841795.5200005</v>
      </c>
      <c r="H183" s="1">
        <v>8644542003.8299999</v>
      </c>
      <c r="I183" s="1">
        <v>8996743451.2600002</v>
      </c>
      <c r="J183" s="1">
        <v>9662873403.789999</v>
      </c>
      <c r="K183" s="1">
        <v>9817315540.2299995</v>
      </c>
      <c r="L183" s="13"/>
    </row>
    <row r="184" spans="2:12" ht="16.5" thickTop="1" thickBot="1" x14ac:dyDescent="0.3">
      <c r="B184" s="6" t="s">
        <v>48</v>
      </c>
      <c r="C184" s="32">
        <v>60</v>
      </c>
      <c r="D184" s="1">
        <v>6250175880.2300005</v>
      </c>
      <c r="E184" s="1">
        <v>6528491279.0100002</v>
      </c>
      <c r="F184" s="1">
        <v>6848768791.9899998</v>
      </c>
      <c r="G184" s="1">
        <v>7174397714.4400005</v>
      </c>
      <c r="H184" s="1">
        <v>8521333273.0200005</v>
      </c>
      <c r="I184" s="1">
        <v>8982378861.460001</v>
      </c>
      <c r="J184" s="1">
        <v>9622932387.0499992</v>
      </c>
      <c r="K184" s="1">
        <v>9791444721.0100002</v>
      </c>
      <c r="L184" s="13"/>
    </row>
    <row r="185" spans="2:12" ht="16.5" thickTop="1" thickBot="1" x14ac:dyDescent="0.3">
      <c r="B185" s="6" t="s">
        <v>49</v>
      </c>
      <c r="C185" s="32">
        <v>90</v>
      </c>
      <c r="D185" s="1">
        <v>9127658.7699999996</v>
      </c>
      <c r="E185" s="1">
        <v>24726463.09</v>
      </c>
      <c r="F185" s="1">
        <v>125585992.42999999</v>
      </c>
      <c r="G185" s="1">
        <v>6444081.0800000001</v>
      </c>
      <c r="H185" s="1">
        <v>123208730.81</v>
      </c>
      <c r="I185" s="1">
        <v>14364589.800000001</v>
      </c>
      <c r="J185" s="1">
        <v>39941016.740000002</v>
      </c>
      <c r="K185" s="1">
        <v>25870819.219999999</v>
      </c>
      <c r="L185" s="13"/>
    </row>
    <row r="186" spans="2:12" ht="16.5" thickTop="1" thickBot="1" x14ac:dyDescent="0.3">
      <c r="B186" s="6" t="s">
        <v>12</v>
      </c>
      <c r="C186" s="32">
        <v>120</v>
      </c>
      <c r="D186" s="1">
        <v>0</v>
      </c>
      <c r="E186" s="1">
        <v>0</v>
      </c>
      <c r="F186" s="1">
        <v>0</v>
      </c>
      <c r="G186" s="1">
        <v>0</v>
      </c>
      <c r="H186" s="1">
        <v>5029411.76</v>
      </c>
      <c r="I186" s="1">
        <v>0</v>
      </c>
      <c r="J186" s="1">
        <v>9156334.4499999993</v>
      </c>
      <c r="K186" s="1">
        <v>0</v>
      </c>
      <c r="L186" s="13"/>
    </row>
    <row r="187" spans="2:12" ht="16.5" thickTop="1" thickBot="1" x14ac:dyDescent="0.3">
      <c r="B187" s="6" t="s">
        <v>50</v>
      </c>
      <c r="C187" s="32">
        <v>150</v>
      </c>
      <c r="D187" s="1">
        <v>9127658.7699999996</v>
      </c>
      <c r="E187" s="1">
        <v>24726463.09</v>
      </c>
      <c r="F187" s="1">
        <v>125585992.42999999</v>
      </c>
      <c r="G187" s="1">
        <v>6444081.0800000001</v>
      </c>
      <c r="H187" s="1">
        <v>118179319.05</v>
      </c>
      <c r="I187" s="1">
        <v>14364589.800000001</v>
      </c>
      <c r="J187" s="1">
        <v>30784682.290000003</v>
      </c>
      <c r="K187" s="1">
        <v>25870819.219999999</v>
      </c>
      <c r="L187" s="13"/>
    </row>
    <row r="188" spans="2:12" ht="16.5" thickTop="1" thickBot="1" x14ac:dyDescent="0.3">
      <c r="B188" s="5" t="s">
        <v>372</v>
      </c>
      <c r="C188" s="32"/>
      <c r="D188" s="1"/>
      <c r="E188" s="1"/>
      <c r="F188" s="1"/>
      <c r="G188" s="1"/>
      <c r="H188" s="1"/>
      <c r="I188" s="1"/>
      <c r="J188" s="1"/>
      <c r="K188" s="1"/>
      <c r="L188" s="13"/>
    </row>
    <row r="189" spans="2:12" ht="16.5" thickTop="1" thickBot="1" x14ac:dyDescent="0.3">
      <c r="B189" s="6" t="s">
        <v>47</v>
      </c>
      <c r="C189" s="32">
        <v>70</v>
      </c>
      <c r="D189" s="1">
        <v>60192836</v>
      </c>
      <c r="E189" s="1">
        <v>63469884.190000005</v>
      </c>
      <c r="F189" s="1">
        <v>71641201.799999997</v>
      </c>
      <c r="G189" s="1">
        <v>70862934.540000007</v>
      </c>
      <c r="H189" s="1">
        <v>78639693.959999993</v>
      </c>
      <c r="I189" s="1">
        <v>83502517.829999998</v>
      </c>
      <c r="J189" s="1">
        <v>107976343.7</v>
      </c>
      <c r="K189" s="1">
        <v>122949923.43000001</v>
      </c>
      <c r="L189" s="13"/>
    </row>
    <row r="190" spans="2:12" ht="16.5" thickTop="1" thickBot="1" x14ac:dyDescent="0.3">
      <c r="B190" s="6" t="s">
        <v>48</v>
      </c>
      <c r="C190" s="32">
        <v>140</v>
      </c>
      <c r="D190" s="1">
        <v>60192833.420000002</v>
      </c>
      <c r="E190" s="1">
        <v>59088558.390000008</v>
      </c>
      <c r="F190" s="1">
        <v>67994650.24000001</v>
      </c>
      <c r="G190" s="1">
        <v>69385289.340000004</v>
      </c>
      <c r="H190" s="1">
        <v>74160681.25999999</v>
      </c>
      <c r="I190" s="1">
        <v>80804260.279999986</v>
      </c>
      <c r="J190" s="1">
        <v>85055110.510000005</v>
      </c>
      <c r="K190" s="1">
        <v>102205200.17</v>
      </c>
      <c r="L190" s="13"/>
    </row>
    <row r="191" spans="2:12" ht="16.5" thickTop="1" thickBot="1" x14ac:dyDescent="0.3">
      <c r="B191" s="6" t="s">
        <v>49</v>
      </c>
      <c r="C191" s="32">
        <v>210</v>
      </c>
      <c r="D191" s="1">
        <v>2.58</v>
      </c>
      <c r="E191" s="1">
        <v>4381325.7999999989</v>
      </c>
      <c r="F191" s="1">
        <v>3646551.5599999996</v>
      </c>
      <c r="G191" s="1">
        <v>1477645.2</v>
      </c>
      <c r="H191" s="1">
        <v>4479012.7</v>
      </c>
      <c r="I191" s="1">
        <v>2698257.5500000003</v>
      </c>
      <c r="J191" s="1">
        <v>22921233.190000001</v>
      </c>
      <c r="K191" s="1">
        <v>20744723.259999998</v>
      </c>
      <c r="L191" s="13"/>
    </row>
    <row r="192" spans="2:12" ht="16.5" thickTop="1" thickBot="1" x14ac:dyDescent="0.3">
      <c r="B192" s="6" t="s">
        <v>12</v>
      </c>
      <c r="C192" s="32">
        <v>280</v>
      </c>
      <c r="D192" s="1">
        <v>0</v>
      </c>
      <c r="E192" s="1">
        <v>0</v>
      </c>
      <c r="F192" s="1">
        <v>0</v>
      </c>
      <c r="G192" s="1">
        <v>0</v>
      </c>
      <c r="H192" s="1">
        <v>0</v>
      </c>
      <c r="I192" s="1">
        <v>0</v>
      </c>
      <c r="J192" s="1">
        <v>21403625.759999998</v>
      </c>
      <c r="K192" s="1">
        <v>13282930.76</v>
      </c>
      <c r="L192" s="13"/>
    </row>
    <row r="193" spans="2:12" ht="16.5" thickTop="1" thickBot="1" x14ac:dyDescent="0.3">
      <c r="B193" s="6" t="s">
        <v>50</v>
      </c>
      <c r="C193" s="32">
        <v>350</v>
      </c>
      <c r="D193" s="1">
        <v>2.58</v>
      </c>
      <c r="E193" s="1">
        <v>4381325.7999999989</v>
      </c>
      <c r="F193" s="1">
        <v>3646551.5599999996</v>
      </c>
      <c r="G193" s="1">
        <v>1477645.2</v>
      </c>
      <c r="H193" s="1">
        <v>4479012.7</v>
      </c>
      <c r="I193" s="1">
        <v>2698257.5500000003</v>
      </c>
      <c r="J193" s="1">
        <v>1517607.43</v>
      </c>
      <c r="K193" s="1">
        <v>7461792.5000000019</v>
      </c>
      <c r="L193" s="13"/>
    </row>
    <row r="194" spans="2:12" ht="16.5" thickTop="1" thickBot="1" x14ac:dyDescent="0.3">
      <c r="B194" s="5" t="s">
        <v>488</v>
      </c>
      <c r="C194" s="32"/>
      <c r="D194" s="1"/>
      <c r="E194" s="1"/>
      <c r="F194" s="1"/>
      <c r="G194" s="1"/>
      <c r="H194" s="1"/>
      <c r="I194" s="1"/>
      <c r="J194" s="1"/>
      <c r="K194" s="1"/>
      <c r="L194" s="13"/>
    </row>
    <row r="195" spans="2:12" ht="16.5" thickTop="1" thickBot="1" x14ac:dyDescent="0.3">
      <c r="B195" s="6" t="s">
        <v>47</v>
      </c>
      <c r="C195" s="32">
        <v>40</v>
      </c>
      <c r="D195" s="1">
        <v>30185449</v>
      </c>
      <c r="E195" s="1">
        <v>31044696</v>
      </c>
      <c r="F195" s="1">
        <v>32480501</v>
      </c>
      <c r="G195" s="1">
        <v>32919515</v>
      </c>
      <c r="H195" s="1">
        <v>37602790</v>
      </c>
      <c r="I195" s="1">
        <v>42749112</v>
      </c>
      <c r="J195" s="1">
        <v>50818004</v>
      </c>
      <c r="K195" s="1">
        <v>54435631</v>
      </c>
      <c r="L195" s="13"/>
    </row>
    <row r="196" spans="2:12" ht="16.5" thickTop="1" thickBot="1" x14ac:dyDescent="0.3">
      <c r="B196" s="6" t="s">
        <v>48</v>
      </c>
      <c r="C196" s="32">
        <v>80</v>
      </c>
      <c r="D196" s="1">
        <v>30185449</v>
      </c>
      <c r="E196" s="1">
        <v>30493426.07</v>
      </c>
      <c r="F196" s="1">
        <v>32480484.650000002</v>
      </c>
      <c r="G196" s="1">
        <v>32917774.539999999</v>
      </c>
      <c r="H196" s="1">
        <v>37597320.43</v>
      </c>
      <c r="I196" s="1">
        <v>42184719.490000002</v>
      </c>
      <c r="J196" s="1">
        <v>43963251.549999997</v>
      </c>
      <c r="K196" s="1">
        <v>50118654.129999995</v>
      </c>
      <c r="L196" s="13"/>
    </row>
    <row r="197" spans="2:12" ht="16.5" thickTop="1" thickBot="1" x14ac:dyDescent="0.3">
      <c r="B197" s="6" t="s">
        <v>49</v>
      </c>
      <c r="C197" s="32">
        <v>120</v>
      </c>
      <c r="D197" s="1">
        <v>0</v>
      </c>
      <c r="E197" s="1">
        <v>551269.93000000005</v>
      </c>
      <c r="F197" s="1">
        <v>16.350000000000001</v>
      </c>
      <c r="G197" s="1">
        <v>1740.46</v>
      </c>
      <c r="H197" s="1">
        <v>5469.57</v>
      </c>
      <c r="I197" s="1">
        <v>564392.51</v>
      </c>
      <c r="J197" s="1">
        <v>6854752.4500000002</v>
      </c>
      <c r="K197" s="1">
        <v>4316976.87</v>
      </c>
      <c r="L197" s="13"/>
    </row>
    <row r="198" spans="2:12" ht="16.5" thickTop="1" thickBot="1" x14ac:dyDescent="0.3">
      <c r="B198" s="6" t="s">
        <v>12</v>
      </c>
      <c r="C198" s="32">
        <v>160</v>
      </c>
      <c r="D198" s="1">
        <v>0</v>
      </c>
      <c r="E198" s="1">
        <v>0</v>
      </c>
      <c r="F198" s="1">
        <v>0</v>
      </c>
      <c r="G198" s="1">
        <v>0</v>
      </c>
      <c r="H198" s="1">
        <v>0</v>
      </c>
      <c r="I198" s="1">
        <v>0</v>
      </c>
      <c r="J198" s="1">
        <v>5154313</v>
      </c>
      <c r="K198" s="1">
        <v>4206311.93</v>
      </c>
      <c r="L198" s="13"/>
    </row>
    <row r="199" spans="2:12" ht="16.5" thickTop="1" thickBot="1" x14ac:dyDescent="0.3">
      <c r="B199" s="6" t="s">
        <v>50</v>
      </c>
      <c r="C199" s="32">
        <v>200</v>
      </c>
      <c r="D199" s="1">
        <v>0</v>
      </c>
      <c r="E199" s="1">
        <v>551269.93000000005</v>
      </c>
      <c r="F199" s="1">
        <v>16.350000000000001</v>
      </c>
      <c r="G199" s="1">
        <v>1740.46</v>
      </c>
      <c r="H199" s="1">
        <v>5469.57</v>
      </c>
      <c r="I199" s="1">
        <v>564392.51</v>
      </c>
      <c r="J199" s="1">
        <v>1700439.45</v>
      </c>
      <c r="K199" s="1">
        <v>110664.94000000074</v>
      </c>
      <c r="L199" s="13"/>
    </row>
    <row r="200" spans="2:12" ht="16.5" thickTop="1" thickBot="1" x14ac:dyDescent="0.3">
      <c r="B200" s="5" t="s">
        <v>414</v>
      </c>
      <c r="C200" s="32"/>
      <c r="D200" s="1"/>
      <c r="E200" s="1"/>
      <c r="F200" s="1"/>
      <c r="G200" s="1"/>
      <c r="H200" s="1"/>
      <c r="I200" s="1"/>
      <c r="J200" s="1"/>
      <c r="K200" s="1"/>
      <c r="L200" s="13"/>
    </row>
    <row r="201" spans="2:12" ht="16.5" thickTop="1" thickBot="1" x14ac:dyDescent="0.3">
      <c r="B201" s="6" t="s">
        <v>47</v>
      </c>
      <c r="C201" s="32">
        <v>40</v>
      </c>
      <c r="D201" s="1">
        <v>4684926</v>
      </c>
      <c r="E201" s="1">
        <v>5039212</v>
      </c>
      <c r="F201" s="1">
        <v>5062761</v>
      </c>
      <c r="G201" s="1">
        <v>5237326</v>
      </c>
      <c r="H201" s="1">
        <v>5528606.4000000004</v>
      </c>
      <c r="I201" s="1">
        <v>6803826</v>
      </c>
      <c r="J201" s="1">
        <v>8140688</v>
      </c>
      <c r="K201" s="1">
        <v>9560542.2699999996</v>
      </c>
      <c r="L201" s="13"/>
    </row>
    <row r="202" spans="2:12" ht="16.5" thickTop="1" thickBot="1" x14ac:dyDescent="0.3">
      <c r="B202" s="6" t="s">
        <v>48</v>
      </c>
      <c r="C202" s="32">
        <v>80</v>
      </c>
      <c r="D202" s="1">
        <v>4684926</v>
      </c>
      <c r="E202" s="1">
        <v>5039212</v>
      </c>
      <c r="F202" s="1">
        <v>5062761</v>
      </c>
      <c r="G202" s="1">
        <v>5237326</v>
      </c>
      <c r="H202" s="1">
        <v>5528606.4000000004</v>
      </c>
      <c r="I202" s="1">
        <v>6803826</v>
      </c>
      <c r="J202" s="1">
        <v>7640688</v>
      </c>
      <c r="K202" s="1">
        <v>9100334.9800000004</v>
      </c>
      <c r="L202" s="13"/>
    </row>
    <row r="203" spans="2:12" ht="16.5" thickTop="1" thickBot="1" x14ac:dyDescent="0.3">
      <c r="B203" s="6" t="s">
        <v>49</v>
      </c>
      <c r="C203" s="32">
        <v>120</v>
      </c>
      <c r="D203" s="1">
        <v>0</v>
      </c>
      <c r="E203" s="1">
        <v>0</v>
      </c>
      <c r="F203" s="1">
        <v>0</v>
      </c>
      <c r="G203" s="1">
        <v>0</v>
      </c>
      <c r="H203" s="1">
        <v>0</v>
      </c>
      <c r="I203" s="1">
        <v>0</v>
      </c>
      <c r="J203" s="1">
        <v>500000</v>
      </c>
      <c r="K203" s="1">
        <v>460207.29</v>
      </c>
      <c r="L203" s="13"/>
    </row>
    <row r="204" spans="2:12" ht="16.5" thickTop="1" thickBot="1" x14ac:dyDescent="0.3">
      <c r="B204" s="6" t="s">
        <v>12</v>
      </c>
      <c r="C204" s="32">
        <v>160</v>
      </c>
      <c r="D204" s="1">
        <v>0</v>
      </c>
      <c r="E204" s="1">
        <v>0</v>
      </c>
      <c r="F204" s="1">
        <v>0</v>
      </c>
      <c r="G204" s="1">
        <v>0</v>
      </c>
      <c r="H204" s="1">
        <v>0</v>
      </c>
      <c r="I204" s="1">
        <v>0</v>
      </c>
      <c r="J204" s="1">
        <v>500000</v>
      </c>
      <c r="K204" s="1">
        <v>460207.29</v>
      </c>
      <c r="L204" s="13"/>
    </row>
    <row r="205" spans="2:12" ht="16.5" thickTop="1" thickBot="1" x14ac:dyDescent="0.3">
      <c r="B205" s="6" t="s">
        <v>50</v>
      </c>
      <c r="C205" s="32">
        <v>200</v>
      </c>
      <c r="D205" s="1">
        <v>0</v>
      </c>
      <c r="E205" s="1">
        <v>0</v>
      </c>
      <c r="F205" s="1">
        <v>0</v>
      </c>
      <c r="G205" s="1">
        <v>0</v>
      </c>
      <c r="H205" s="1">
        <v>0</v>
      </c>
      <c r="I205" s="1">
        <v>0</v>
      </c>
      <c r="J205" s="1">
        <v>0</v>
      </c>
      <c r="K205" s="1">
        <v>0</v>
      </c>
      <c r="L205" s="13"/>
    </row>
    <row r="206" spans="2:12" ht="16.5" thickTop="1" thickBot="1" x14ac:dyDescent="0.3">
      <c r="B206" s="5" t="s">
        <v>445</v>
      </c>
      <c r="C206" s="32"/>
      <c r="D206" s="1"/>
      <c r="E206" s="1"/>
      <c r="F206" s="1"/>
      <c r="G206" s="1"/>
      <c r="H206" s="1"/>
      <c r="I206" s="1"/>
      <c r="J206" s="1"/>
      <c r="K206" s="1"/>
      <c r="L206" s="13"/>
    </row>
    <row r="207" spans="2:12" ht="16.5" thickTop="1" thickBot="1" x14ac:dyDescent="0.3">
      <c r="B207" s="6" t="s">
        <v>47</v>
      </c>
      <c r="C207" s="32">
        <v>30</v>
      </c>
      <c r="D207" s="1">
        <v>31144604</v>
      </c>
      <c r="E207" s="1">
        <v>36149075.210000001</v>
      </c>
      <c r="F207" s="1">
        <v>37390278.640000001</v>
      </c>
      <c r="G207" s="1">
        <v>43433468.469999999</v>
      </c>
      <c r="H207" s="1">
        <v>80742746.939999998</v>
      </c>
      <c r="I207" s="1">
        <v>111396159.90000001</v>
      </c>
      <c r="J207" s="1">
        <v>126256244.39</v>
      </c>
      <c r="K207" s="1">
        <v>166990700.25</v>
      </c>
      <c r="L207" s="13"/>
    </row>
    <row r="208" spans="2:12" ht="16.5" thickTop="1" thickBot="1" x14ac:dyDescent="0.3">
      <c r="B208" s="6" t="s">
        <v>48</v>
      </c>
      <c r="C208" s="32">
        <v>60</v>
      </c>
      <c r="D208" s="1">
        <v>20380452.789999999</v>
      </c>
      <c r="E208" s="1">
        <v>23485338.57</v>
      </c>
      <c r="F208" s="1">
        <v>22430645.170000002</v>
      </c>
      <c r="G208" s="1">
        <v>25539800.530000001</v>
      </c>
      <c r="H208" s="1">
        <v>39626305.039999999</v>
      </c>
      <c r="I208" s="1">
        <v>55990818.799999997</v>
      </c>
      <c r="J208" s="1">
        <v>63983628.140000001</v>
      </c>
      <c r="K208" s="1">
        <v>64997684.68</v>
      </c>
      <c r="L208" s="13"/>
    </row>
    <row r="209" spans="2:12" ht="16.5" thickTop="1" thickBot="1" x14ac:dyDescent="0.3">
      <c r="B209" s="6" t="s">
        <v>49</v>
      </c>
      <c r="C209" s="32">
        <v>90</v>
      </c>
      <c r="D209" s="1">
        <v>10764151.210000001</v>
      </c>
      <c r="E209" s="1">
        <v>12663736.640000001</v>
      </c>
      <c r="F209" s="1">
        <v>14959633.470000001</v>
      </c>
      <c r="G209" s="1">
        <v>17893667.940000001</v>
      </c>
      <c r="H209" s="1">
        <v>41116441.899999999</v>
      </c>
      <c r="I209" s="1">
        <v>55405341.100000001</v>
      </c>
      <c r="J209" s="1">
        <v>62272616.25</v>
      </c>
      <c r="K209" s="1">
        <v>101993015.56999999</v>
      </c>
      <c r="L209" s="13"/>
    </row>
    <row r="210" spans="2:12" ht="16.5" thickTop="1" thickBot="1" x14ac:dyDescent="0.3">
      <c r="B210" s="6" t="s">
        <v>12</v>
      </c>
      <c r="C210" s="32">
        <v>120</v>
      </c>
      <c r="D210" s="1">
        <v>10764151.210000001</v>
      </c>
      <c r="E210" s="1">
        <v>12663736.640000001</v>
      </c>
      <c r="F210" s="1">
        <v>14959633.470000001</v>
      </c>
      <c r="G210" s="1">
        <v>17893667.940000001</v>
      </c>
      <c r="H210" s="1">
        <v>41116441.899999999</v>
      </c>
      <c r="I210" s="1">
        <v>55405341.100000001</v>
      </c>
      <c r="J210" s="1">
        <v>62272616.25</v>
      </c>
      <c r="K210" s="1">
        <v>101993015.56999999</v>
      </c>
      <c r="L210" s="13"/>
    </row>
    <row r="211" spans="2:12" ht="16.5" thickTop="1" thickBot="1" x14ac:dyDescent="0.3">
      <c r="B211" s="6" t="s">
        <v>50</v>
      </c>
      <c r="C211" s="32">
        <v>150</v>
      </c>
      <c r="D211" s="1">
        <v>0</v>
      </c>
      <c r="E211" s="1">
        <v>0</v>
      </c>
      <c r="F211" s="1">
        <v>0</v>
      </c>
      <c r="G211" s="1">
        <v>0</v>
      </c>
      <c r="H211" s="1">
        <v>0</v>
      </c>
      <c r="I211" s="1">
        <v>0</v>
      </c>
      <c r="J211" s="1">
        <v>0</v>
      </c>
      <c r="K211" s="1">
        <v>0</v>
      </c>
      <c r="L211" s="13"/>
    </row>
    <row r="212" spans="2:12" ht="16.5" thickTop="1" thickBot="1" x14ac:dyDescent="0.3">
      <c r="B212" s="5" t="s">
        <v>467</v>
      </c>
      <c r="C212" s="32"/>
      <c r="D212" s="1"/>
      <c r="E212" s="1"/>
      <c r="F212" s="1"/>
      <c r="G212" s="1"/>
      <c r="H212" s="1"/>
      <c r="I212" s="1"/>
      <c r="J212" s="1"/>
      <c r="K212" s="1"/>
      <c r="L212" s="13"/>
    </row>
    <row r="213" spans="2:12" ht="16.5" thickTop="1" thickBot="1" x14ac:dyDescent="0.3">
      <c r="B213" s="6" t="s">
        <v>47</v>
      </c>
      <c r="C213" s="32">
        <v>40</v>
      </c>
      <c r="D213" s="1">
        <v>27602342</v>
      </c>
      <c r="E213" s="1">
        <v>28887289.129999999</v>
      </c>
      <c r="F213" s="1">
        <v>29246299</v>
      </c>
      <c r="G213" s="1">
        <v>30858630.829999998</v>
      </c>
      <c r="H213" s="1">
        <v>38200283.950000003</v>
      </c>
      <c r="I213" s="1">
        <v>48934342</v>
      </c>
      <c r="J213" s="1">
        <v>59578098.399999999</v>
      </c>
      <c r="K213" s="1">
        <v>86119939.979999989</v>
      </c>
      <c r="L213" s="13"/>
    </row>
    <row r="214" spans="2:12" ht="16.5" thickTop="1" thickBot="1" x14ac:dyDescent="0.3">
      <c r="B214" s="6" t="s">
        <v>48</v>
      </c>
      <c r="C214" s="32">
        <v>80</v>
      </c>
      <c r="D214" s="1">
        <v>27602342</v>
      </c>
      <c r="E214" s="1">
        <v>28887289.129999999</v>
      </c>
      <c r="F214" s="1">
        <v>29246299</v>
      </c>
      <c r="G214" s="1">
        <v>30858630.829999998</v>
      </c>
      <c r="H214" s="1">
        <v>38200283.950000003</v>
      </c>
      <c r="I214" s="1">
        <v>48883899</v>
      </c>
      <c r="J214" s="1">
        <v>51846674.399999999</v>
      </c>
      <c r="K214" s="1">
        <v>61326155.769999996</v>
      </c>
      <c r="L214" s="13"/>
    </row>
    <row r="215" spans="2:12" ht="16.5" thickTop="1" thickBot="1" x14ac:dyDescent="0.3">
      <c r="B215" s="6" t="s">
        <v>49</v>
      </c>
      <c r="C215" s="32">
        <v>120</v>
      </c>
      <c r="D215" s="1">
        <v>0</v>
      </c>
      <c r="E215" s="1">
        <v>0</v>
      </c>
      <c r="F215" s="1">
        <v>0</v>
      </c>
      <c r="G215" s="1">
        <v>0</v>
      </c>
      <c r="H215" s="1">
        <v>0</v>
      </c>
      <c r="I215" s="1">
        <v>50443</v>
      </c>
      <c r="J215" s="1">
        <v>7731424</v>
      </c>
      <c r="K215" s="1">
        <v>24793784.210000001</v>
      </c>
      <c r="L215" s="13"/>
    </row>
    <row r="216" spans="2:12" ht="16.5" thickTop="1" thickBot="1" x14ac:dyDescent="0.3">
      <c r="B216" s="6" t="s">
        <v>12</v>
      </c>
      <c r="C216" s="32">
        <v>160</v>
      </c>
      <c r="D216" s="1">
        <v>0</v>
      </c>
      <c r="E216" s="1">
        <v>0</v>
      </c>
      <c r="F216" s="1">
        <v>0</v>
      </c>
      <c r="G216" s="1">
        <v>0</v>
      </c>
      <c r="H216" s="1">
        <v>0</v>
      </c>
      <c r="I216" s="1">
        <v>50443</v>
      </c>
      <c r="J216" s="1">
        <v>7731424</v>
      </c>
      <c r="K216" s="1">
        <v>24793784.210000001</v>
      </c>
      <c r="L216" s="13"/>
    </row>
    <row r="217" spans="2:12" ht="16.5" thickTop="1" thickBot="1" x14ac:dyDescent="0.3">
      <c r="B217" s="6" t="s">
        <v>50</v>
      </c>
      <c r="C217" s="32">
        <v>200</v>
      </c>
      <c r="D217" s="1">
        <v>0</v>
      </c>
      <c r="E217" s="1">
        <v>0</v>
      </c>
      <c r="F217" s="1">
        <v>0</v>
      </c>
      <c r="G217" s="1">
        <v>0</v>
      </c>
      <c r="H217" s="1">
        <v>0</v>
      </c>
      <c r="I217" s="1">
        <v>0</v>
      </c>
      <c r="J217" s="1">
        <v>0</v>
      </c>
      <c r="K217" s="1">
        <v>0</v>
      </c>
      <c r="L217" s="13"/>
    </row>
    <row r="218" spans="2:12" ht="16.5" thickTop="1" thickBot="1" x14ac:dyDescent="0.3">
      <c r="B218" s="5" t="s">
        <v>448</v>
      </c>
      <c r="C218" s="32"/>
      <c r="D218" s="1"/>
      <c r="E218" s="1"/>
      <c r="F218" s="1"/>
      <c r="G218" s="1"/>
      <c r="H218" s="1"/>
      <c r="I218" s="1"/>
      <c r="J218" s="1"/>
      <c r="K218" s="1"/>
      <c r="L218" s="13"/>
    </row>
    <row r="219" spans="2:12" ht="16.5" thickTop="1" thickBot="1" x14ac:dyDescent="0.3">
      <c r="B219" s="6" t="s">
        <v>47</v>
      </c>
      <c r="C219" s="32">
        <v>10</v>
      </c>
      <c r="D219" s="1">
        <v>249997</v>
      </c>
      <c r="E219" s="1">
        <v>249997</v>
      </c>
      <c r="F219" s="1">
        <v>249997</v>
      </c>
      <c r="G219" s="1">
        <v>249997</v>
      </c>
      <c r="H219" s="1">
        <v>249997</v>
      </c>
      <c r="I219" s="1">
        <v>0</v>
      </c>
      <c r="J219" s="1">
        <v>0</v>
      </c>
      <c r="K219" s="1">
        <v>7500000</v>
      </c>
      <c r="L219" s="13"/>
    </row>
    <row r="220" spans="2:12" ht="16.5" thickTop="1" thickBot="1" x14ac:dyDescent="0.3">
      <c r="B220" s="6" t="s">
        <v>48</v>
      </c>
      <c r="C220" s="32">
        <v>20</v>
      </c>
      <c r="D220" s="1">
        <v>0</v>
      </c>
      <c r="E220" s="1">
        <v>0</v>
      </c>
      <c r="F220" s="1">
        <v>0</v>
      </c>
      <c r="G220" s="1">
        <v>0</v>
      </c>
      <c r="H220" s="1">
        <v>0</v>
      </c>
      <c r="I220" s="1">
        <v>0</v>
      </c>
      <c r="J220" s="1">
        <v>0</v>
      </c>
      <c r="K220" s="1">
        <v>0</v>
      </c>
      <c r="L220" s="13"/>
    </row>
    <row r="221" spans="2:12" ht="16.5" thickTop="1" thickBot="1" x14ac:dyDescent="0.3">
      <c r="B221" s="6" t="s">
        <v>49</v>
      </c>
      <c r="C221" s="32">
        <v>30</v>
      </c>
      <c r="D221" s="1">
        <v>249997</v>
      </c>
      <c r="E221" s="1">
        <v>249997</v>
      </c>
      <c r="F221" s="1">
        <v>249997</v>
      </c>
      <c r="G221" s="1">
        <v>249997</v>
      </c>
      <c r="H221" s="1">
        <v>249997</v>
      </c>
      <c r="I221" s="1">
        <v>0</v>
      </c>
      <c r="J221" s="1">
        <v>0</v>
      </c>
      <c r="K221" s="1">
        <v>7500000</v>
      </c>
      <c r="L221" s="13"/>
    </row>
    <row r="222" spans="2:12" ht="16.5" thickTop="1" thickBot="1" x14ac:dyDescent="0.3">
      <c r="B222" s="6" t="s">
        <v>12</v>
      </c>
      <c r="C222" s="32">
        <v>40</v>
      </c>
      <c r="D222" s="1">
        <v>249997</v>
      </c>
      <c r="E222" s="1">
        <v>249997</v>
      </c>
      <c r="F222" s="1">
        <v>249997</v>
      </c>
      <c r="G222" s="1">
        <v>249997</v>
      </c>
      <c r="H222" s="1">
        <v>249997</v>
      </c>
      <c r="I222" s="1">
        <v>0</v>
      </c>
      <c r="J222" s="1">
        <v>0</v>
      </c>
      <c r="K222" s="1">
        <v>7500000</v>
      </c>
      <c r="L222" s="13"/>
    </row>
    <row r="223" spans="2:12" ht="16.5" thickTop="1" thickBot="1" x14ac:dyDescent="0.3">
      <c r="B223" s="6" t="s">
        <v>50</v>
      </c>
      <c r="C223" s="32">
        <v>50</v>
      </c>
      <c r="D223" s="1">
        <v>0</v>
      </c>
      <c r="E223" s="1">
        <v>0</v>
      </c>
      <c r="F223" s="1">
        <v>0</v>
      </c>
      <c r="G223" s="1">
        <v>0</v>
      </c>
      <c r="H223" s="1">
        <v>0</v>
      </c>
      <c r="I223" s="1">
        <v>0</v>
      </c>
      <c r="J223" s="1">
        <v>0</v>
      </c>
      <c r="K223" s="1">
        <v>0</v>
      </c>
      <c r="L223" s="13"/>
    </row>
    <row r="224" spans="2:12" ht="16.5" thickTop="1" thickBot="1" x14ac:dyDescent="0.3">
      <c r="B224" s="5" t="s">
        <v>462</v>
      </c>
      <c r="C224" s="32"/>
      <c r="D224" s="1"/>
      <c r="E224" s="1"/>
      <c r="F224" s="1"/>
      <c r="G224" s="1"/>
      <c r="H224" s="1"/>
      <c r="I224" s="1"/>
      <c r="J224" s="1"/>
      <c r="K224" s="1"/>
      <c r="L224" s="13"/>
    </row>
    <row r="225" spans="2:12" ht="16.5" thickTop="1" thickBot="1" x14ac:dyDescent="0.3">
      <c r="B225" s="6" t="s">
        <v>47</v>
      </c>
      <c r="C225" s="32">
        <v>30</v>
      </c>
      <c r="D225" s="1">
        <v>1059485</v>
      </c>
      <c r="E225" s="1">
        <v>1139118</v>
      </c>
      <c r="F225" s="1">
        <v>1147668</v>
      </c>
      <c r="G225" s="1">
        <v>1179018</v>
      </c>
      <c r="H225" s="1">
        <v>1240318</v>
      </c>
      <c r="I225" s="1">
        <v>1607417</v>
      </c>
      <c r="J225" s="1">
        <v>1799563.73</v>
      </c>
      <c r="K225" s="1">
        <v>1878075.73</v>
      </c>
      <c r="L225" s="13"/>
    </row>
    <row r="226" spans="2:12" ht="16.5" thickTop="1" thickBot="1" x14ac:dyDescent="0.3">
      <c r="B226" s="6" t="s">
        <v>48</v>
      </c>
      <c r="C226" s="32">
        <v>60</v>
      </c>
      <c r="D226" s="1">
        <v>1059480</v>
      </c>
      <c r="E226" s="1">
        <v>1139118</v>
      </c>
      <c r="F226" s="1">
        <v>1147668</v>
      </c>
      <c r="G226" s="1">
        <v>1179018</v>
      </c>
      <c r="H226" s="1">
        <v>1233319</v>
      </c>
      <c r="I226" s="1">
        <v>1587871.27</v>
      </c>
      <c r="J226" s="1">
        <v>1674526</v>
      </c>
      <c r="K226" s="1">
        <v>1818202.81</v>
      </c>
      <c r="L226" s="13"/>
    </row>
    <row r="227" spans="2:12" ht="16.5" thickTop="1" thickBot="1" x14ac:dyDescent="0.3">
      <c r="B227" s="6" t="s">
        <v>49</v>
      </c>
      <c r="C227" s="32">
        <v>90</v>
      </c>
      <c r="D227" s="1">
        <v>5</v>
      </c>
      <c r="E227" s="1">
        <v>0</v>
      </c>
      <c r="F227" s="1">
        <v>0</v>
      </c>
      <c r="G227" s="1">
        <v>0</v>
      </c>
      <c r="H227" s="1">
        <v>6999</v>
      </c>
      <c r="I227" s="1">
        <v>19545.73</v>
      </c>
      <c r="J227" s="1">
        <v>125037.73</v>
      </c>
      <c r="K227" s="1">
        <v>59872.92</v>
      </c>
      <c r="L227" s="13"/>
    </row>
    <row r="228" spans="2:12" ht="16.5" thickTop="1" thickBot="1" x14ac:dyDescent="0.3">
      <c r="B228" s="6" t="s">
        <v>12</v>
      </c>
      <c r="C228" s="32">
        <v>120</v>
      </c>
      <c r="D228" s="1">
        <v>5</v>
      </c>
      <c r="E228" s="1">
        <v>0</v>
      </c>
      <c r="F228" s="1">
        <v>0</v>
      </c>
      <c r="G228" s="1">
        <v>0</v>
      </c>
      <c r="H228" s="1">
        <v>6999</v>
      </c>
      <c r="I228" s="1">
        <v>19545.73</v>
      </c>
      <c r="J228" s="1">
        <v>125037.73</v>
      </c>
      <c r="K228" s="1">
        <v>59872.92</v>
      </c>
      <c r="L228" s="13"/>
    </row>
    <row r="229" spans="2:12" ht="16.5" thickTop="1" thickBot="1" x14ac:dyDescent="0.3">
      <c r="B229" s="6" t="s">
        <v>50</v>
      </c>
      <c r="C229" s="32">
        <v>150</v>
      </c>
      <c r="D229" s="1">
        <v>0</v>
      </c>
      <c r="E229" s="1">
        <v>0</v>
      </c>
      <c r="F229" s="1">
        <v>0</v>
      </c>
      <c r="G229" s="1">
        <v>0</v>
      </c>
      <c r="H229" s="1">
        <v>0</v>
      </c>
      <c r="I229" s="1">
        <v>0</v>
      </c>
      <c r="J229" s="1">
        <v>0</v>
      </c>
      <c r="K229" s="1">
        <v>0</v>
      </c>
      <c r="L229" s="13"/>
    </row>
    <row r="230" spans="2:12" ht="16.5" thickTop="1" thickBot="1" x14ac:dyDescent="0.3">
      <c r="B230" s="5" t="s">
        <v>473</v>
      </c>
      <c r="C230" s="32"/>
      <c r="D230" s="1"/>
      <c r="E230" s="1"/>
      <c r="F230" s="1"/>
      <c r="G230" s="1"/>
      <c r="H230" s="1"/>
      <c r="I230" s="1"/>
      <c r="J230" s="1"/>
      <c r="K230" s="1"/>
      <c r="L230" s="13"/>
    </row>
    <row r="231" spans="2:12" ht="16.5" thickTop="1" thickBot="1" x14ac:dyDescent="0.3">
      <c r="B231" s="6" t="s">
        <v>47</v>
      </c>
      <c r="C231" s="32">
        <v>30</v>
      </c>
      <c r="D231" s="1">
        <v>8942241</v>
      </c>
      <c r="E231" s="1">
        <v>9666302.8800000008</v>
      </c>
      <c r="F231" s="1">
        <v>13269844.93</v>
      </c>
      <c r="G231" s="1">
        <v>19353957.93</v>
      </c>
      <c r="H231" s="1">
        <v>25819490.57</v>
      </c>
      <c r="I231" s="1">
        <v>32604008.890000001</v>
      </c>
      <c r="J231" s="1">
        <v>37142636.079999998</v>
      </c>
      <c r="K231" s="1">
        <v>34253895.670000002</v>
      </c>
      <c r="L231" s="13"/>
    </row>
    <row r="232" spans="2:12" ht="16.5" thickTop="1" thickBot="1" x14ac:dyDescent="0.3">
      <c r="B232" s="6" t="s">
        <v>48</v>
      </c>
      <c r="C232" s="32">
        <v>60</v>
      </c>
      <c r="D232" s="1">
        <v>8869927.1199999992</v>
      </c>
      <c r="E232" s="1">
        <v>9610930.9499999993</v>
      </c>
      <c r="F232" s="1">
        <v>9816608</v>
      </c>
      <c r="G232" s="1">
        <v>14195901.209999999</v>
      </c>
      <c r="H232" s="1">
        <v>20196568.680000003</v>
      </c>
      <c r="I232" s="1">
        <v>25256840.41</v>
      </c>
      <c r="J232" s="1">
        <v>33122871.68</v>
      </c>
      <c r="K232" s="1">
        <v>33143238.939999998</v>
      </c>
      <c r="L232" s="13"/>
    </row>
    <row r="233" spans="2:12" ht="16.5" thickTop="1" thickBot="1" x14ac:dyDescent="0.3">
      <c r="B233" s="6" t="s">
        <v>49</v>
      </c>
      <c r="C233" s="32">
        <v>90</v>
      </c>
      <c r="D233" s="1">
        <v>72313.88</v>
      </c>
      <c r="E233" s="1">
        <v>55371.93</v>
      </c>
      <c r="F233" s="1">
        <v>3453236.93</v>
      </c>
      <c r="G233" s="1">
        <v>5158056.72</v>
      </c>
      <c r="H233" s="1">
        <v>5622921.8899999997</v>
      </c>
      <c r="I233" s="1">
        <v>7347168.4800000004</v>
      </c>
      <c r="J233" s="1">
        <v>4019764.4000000004</v>
      </c>
      <c r="K233" s="1">
        <v>1110656.73</v>
      </c>
      <c r="L233" s="13"/>
    </row>
    <row r="234" spans="2:12" ht="16.5" thickTop="1" thickBot="1" x14ac:dyDescent="0.3">
      <c r="B234" s="6" t="s">
        <v>12</v>
      </c>
      <c r="C234" s="32">
        <v>120</v>
      </c>
      <c r="D234" s="1">
        <v>72313.88</v>
      </c>
      <c r="E234" s="1">
        <v>55371.93</v>
      </c>
      <c r="F234" s="1">
        <v>3453236.93</v>
      </c>
      <c r="G234" s="1">
        <v>5158056.72</v>
      </c>
      <c r="H234" s="1">
        <v>5622921.8899999997</v>
      </c>
      <c r="I234" s="1">
        <v>7347168.4800000004</v>
      </c>
      <c r="J234" s="1">
        <v>4019764.4000000004</v>
      </c>
      <c r="K234" s="1">
        <v>1110656.73</v>
      </c>
      <c r="L234" s="13"/>
    </row>
    <row r="235" spans="2:12" ht="16.5" thickTop="1" thickBot="1" x14ac:dyDescent="0.3">
      <c r="B235" s="6" t="s">
        <v>50</v>
      </c>
      <c r="C235" s="32">
        <v>150</v>
      </c>
      <c r="D235" s="1">
        <v>0</v>
      </c>
      <c r="E235" s="1">
        <v>0</v>
      </c>
      <c r="F235" s="1">
        <v>0</v>
      </c>
      <c r="G235" s="1">
        <v>0</v>
      </c>
      <c r="H235" s="1">
        <v>0</v>
      </c>
      <c r="I235" s="1">
        <v>0</v>
      </c>
      <c r="J235" s="1">
        <v>0</v>
      </c>
      <c r="K235" s="1">
        <v>0</v>
      </c>
      <c r="L235" s="13"/>
    </row>
    <row r="236" spans="2:12" ht="16.5" thickTop="1" thickBot="1" x14ac:dyDescent="0.3">
      <c r="B236" s="5" t="s">
        <v>431</v>
      </c>
      <c r="C236" s="32"/>
      <c r="D236" s="1"/>
      <c r="E236" s="1"/>
      <c r="F236" s="1"/>
      <c r="G236" s="1"/>
      <c r="H236" s="1"/>
      <c r="I236" s="1"/>
      <c r="J236" s="1"/>
      <c r="K236" s="1"/>
      <c r="L236" s="13"/>
    </row>
    <row r="237" spans="2:12" ht="16.5" thickTop="1" thickBot="1" x14ac:dyDescent="0.3">
      <c r="B237" s="6" t="s">
        <v>47</v>
      </c>
      <c r="C237" s="32">
        <v>30</v>
      </c>
      <c r="D237" s="1">
        <v>12066527</v>
      </c>
      <c r="E237" s="1">
        <v>13399135.710000001</v>
      </c>
      <c r="F237" s="1">
        <v>16882653.199999999</v>
      </c>
      <c r="G237" s="1">
        <v>23431283.819999997</v>
      </c>
      <c r="H237" s="1">
        <v>30772157.129999995</v>
      </c>
      <c r="I237" s="1">
        <v>44850826.550000004</v>
      </c>
      <c r="J237" s="1">
        <v>88079374.799999997</v>
      </c>
      <c r="K237" s="1">
        <v>58264588.07</v>
      </c>
      <c r="L237" s="13"/>
    </row>
    <row r="238" spans="2:12" ht="16.5" thickTop="1" thickBot="1" x14ac:dyDescent="0.3">
      <c r="B238" s="6" t="s">
        <v>48</v>
      </c>
      <c r="C238" s="32">
        <v>60</v>
      </c>
      <c r="D238" s="1">
        <v>11983634.289999999</v>
      </c>
      <c r="E238" s="1">
        <v>13126231.51</v>
      </c>
      <c r="F238" s="1">
        <v>13170467.380000001</v>
      </c>
      <c r="G238" s="1">
        <v>17387188.41</v>
      </c>
      <c r="H238" s="1">
        <v>20216698.739999998</v>
      </c>
      <c r="I238" s="1">
        <v>29304860.199999999</v>
      </c>
      <c r="J238" s="1">
        <v>30670203.399999999</v>
      </c>
      <c r="K238" s="1">
        <v>33040507.239999998</v>
      </c>
      <c r="L238" s="13"/>
    </row>
    <row r="239" spans="2:12" ht="16.5" thickTop="1" thickBot="1" x14ac:dyDescent="0.3">
      <c r="B239" s="6" t="s">
        <v>49</v>
      </c>
      <c r="C239" s="32">
        <v>90</v>
      </c>
      <c r="D239" s="1">
        <v>82892.710000000006</v>
      </c>
      <c r="E239" s="1">
        <v>272904.2</v>
      </c>
      <c r="F239" s="1">
        <v>3712185.8200000003</v>
      </c>
      <c r="G239" s="1">
        <v>6044095.4100000001</v>
      </c>
      <c r="H239" s="1">
        <v>10555458.390000001</v>
      </c>
      <c r="I239" s="1">
        <v>15545966.350000001</v>
      </c>
      <c r="J239" s="1">
        <v>57409171.399999999</v>
      </c>
      <c r="K239" s="1">
        <v>25224080.830000002</v>
      </c>
      <c r="L239" s="13"/>
    </row>
    <row r="240" spans="2:12" ht="16.5" thickTop="1" thickBot="1" x14ac:dyDescent="0.3">
      <c r="B240" s="6" t="s">
        <v>12</v>
      </c>
      <c r="C240" s="32">
        <v>120</v>
      </c>
      <c r="D240" s="1">
        <v>82892.710000000006</v>
      </c>
      <c r="E240" s="1">
        <v>272904.2</v>
      </c>
      <c r="F240" s="1">
        <v>3712185.8200000003</v>
      </c>
      <c r="G240" s="1">
        <v>6044095.4100000001</v>
      </c>
      <c r="H240" s="1">
        <v>10555458.390000001</v>
      </c>
      <c r="I240" s="1">
        <v>15545966.350000001</v>
      </c>
      <c r="J240" s="1">
        <v>57409171.399999999</v>
      </c>
      <c r="K240" s="1">
        <v>25224080.830000002</v>
      </c>
      <c r="L240" s="13"/>
    </row>
    <row r="241" spans="2:12" ht="16.5" thickTop="1" thickBot="1" x14ac:dyDescent="0.3">
      <c r="B241" s="6" t="s">
        <v>50</v>
      </c>
      <c r="C241" s="32">
        <v>150</v>
      </c>
      <c r="D241" s="1">
        <v>0</v>
      </c>
      <c r="E241" s="1">
        <v>0</v>
      </c>
      <c r="F241" s="1">
        <v>0</v>
      </c>
      <c r="G241" s="1">
        <v>0</v>
      </c>
      <c r="H241" s="1">
        <v>0</v>
      </c>
      <c r="I241" s="1">
        <v>0</v>
      </c>
      <c r="J241" s="1">
        <v>0</v>
      </c>
      <c r="K241" s="1">
        <v>0</v>
      </c>
      <c r="L241" s="13"/>
    </row>
    <row r="242" spans="2:12" ht="16.5" thickTop="1" thickBot="1" x14ac:dyDescent="0.3">
      <c r="B242" s="5" t="s">
        <v>428</v>
      </c>
      <c r="C242" s="32"/>
      <c r="D242" s="1"/>
      <c r="E242" s="1"/>
      <c r="F242" s="1"/>
      <c r="G242" s="1"/>
      <c r="H242" s="1"/>
      <c r="I242" s="1"/>
      <c r="J242" s="1"/>
      <c r="K242" s="1"/>
      <c r="L242" s="13"/>
    </row>
    <row r="243" spans="2:12" ht="16.5" thickTop="1" thickBot="1" x14ac:dyDescent="0.3">
      <c r="B243" s="6" t="s">
        <v>47</v>
      </c>
      <c r="C243" s="32">
        <v>30</v>
      </c>
      <c r="D243" s="1">
        <v>5236276</v>
      </c>
      <c r="E243" s="1">
        <v>5967636.0499999998</v>
      </c>
      <c r="F243" s="1">
        <v>5941430</v>
      </c>
      <c r="G243" s="1">
        <v>6722062</v>
      </c>
      <c r="H243" s="1">
        <v>7224124</v>
      </c>
      <c r="I243" s="1">
        <v>10113458</v>
      </c>
      <c r="J243" s="1">
        <v>11929302.310000001</v>
      </c>
      <c r="K243" s="1">
        <v>13526229.040000001</v>
      </c>
      <c r="L243" s="13"/>
    </row>
    <row r="244" spans="2:12" ht="16.5" thickTop="1" thickBot="1" x14ac:dyDescent="0.3">
      <c r="B244" s="6" t="s">
        <v>48</v>
      </c>
      <c r="C244" s="32">
        <v>60</v>
      </c>
      <c r="D244" s="1">
        <v>5182146.03</v>
      </c>
      <c r="E244" s="1">
        <v>5955531.0499999998</v>
      </c>
      <c r="F244" s="1">
        <v>5930407</v>
      </c>
      <c r="G244" s="1">
        <v>6722062</v>
      </c>
      <c r="H244" s="1">
        <v>7118469</v>
      </c>
      <c r="I244" s="1">
        <v>9502403.7999999989</v>
      </c>
      <c r="J244" s="1">
        <v>10439723.27</v>
      </c>
      <c r="K244" s="1">
        <v>11928044.159999998</v>
      </c>
      <c r="L244" s="13"/>
    </row>
    <row r="245" spans="2:12" ht="16.5" thickTop="1" thickBot="1" x14ac:dyDescent="0.3">
      <c r="B245" s="6" t="s">
        <v>49</v>
      </c>
      <c r="C245" s="32">
        <v>90</v>
      </c>
      <c r="D245" s="1">
        <v>54129.97</v>
      </c>
      <c r="E245" s="1">
        <v>12105</v>
      </c>
      <c r="F245" s="1">
        <v>11023</v>
      </c>
      <c r="G245" s="1">
        <v>0</v>
      </c>
      <c r="H245" s="1">
        <v>105655</v>
      </c>
      <c r="I245" s="1">
        <v>611054.19999999995</v>
      </c>
      <c r="J245" s="1">
        <v>1489579.0399999998</v>
      </c>
      <c r="K245" s="1">
        <v>1598184.8800000001</v>
      </c>
      <c r="L245" s="13"/>
    </row>
    <row r="246" spans="2:12" ht="16.5" thickTop="1" thickBot="1" x14ac:dyDescent="0.3">
      <c r="B246" s="6" t="s">
        <v>12</v>
      </c>
      <c r="C246" s="32">
        <v>120</v>
      </c>
      <c r="D246" s="1">
        <v>54129.97</v>
      </c>
      <c r="E246" s="1">
        <v>12105</v>
      </c>
      <c r="F246" s="1">
        <v>11023</v>
      </c>
      <c r="G246" s="1">
        <v>0</v>
      </c>
      <c r="H246" s="1">
        <v>105655</v>
      </c>
      <c r="I246" s="1">
        <v>611054.19999999995</v>
      </c>
      <c r="J246" s="1">
        <v>1489579.0399999998</v>
      </c>
      <c r="K246" s="1">
        <v>1598184.8800000001</v>
      </c>
      <c r="L246" s="13"/>
    </row>
    <row r="247" spans="2:12" ht="16.5" thickTop="1" thickBot="1" x14ac:dyDescent="0.3">
      <c r="B247" s="6" t="s">
        <v>50</v>
      </c>
      <c r="C247" s="32">
        <v>150</v>
      </c>
      <c r="D247" s="1">
        <v>0</v>
      </c>
      <c r="E247" s="1">
        <v>0</v>
      </c>
      <c r="F247" s="1">
        <v>0</v>
      </c>
      <c r="G247" s="1">
        <v>0</v>
      </c>
      <c r="H247" s="1">
        <v>0</v>
      </c>
      <c r="I247" s="1">
        <v>0</v>
      </c>
      <c r="J247" s="1">
        <v>0</v>
      </c>
      <c r="K247" s="1">
        <v>0</v>
      </c>
      <c r="L247" s="13"/>
    </row>
    <row r="248" spans="2:12" ht="16.5" thickTop="1" thickBot="1" x14ac:dyDescent="0.3">
      <c r="B248" s="5" t="s">
        <v>440</v>
      </c>
      <c r="C248" s="32"/>
      <c r="D248" s="1"/>
      <c r="E248" s="1"/>
      <c r="F248" s="1"/>
      <c r="G248" s="1"/>
      <c r="H248" s="1"/>
      <c r="I248" s="1"/>
      <c r="J248" s="1"/>
      <c r="K248" s="1"/>
      <c r="L248" s="13"/>
    </row>
    <row r="249" spans="2:12" ht="16.5" thickTop="1" thickBot="1" x14ac:dyDescent="0.3">
      <c r="B249" s="6" t="s">
        <v>47</v>
      </c>
      <c r="C249" s="32">
        <v>60</v>
      </c>
      <c r="D249" s="1">
        <v>5602848</v>
      </c>
      <c r="E249" s="1">
        <v>5881937.9900000002</v>
      </c>
      <c r="F249" s="1">
        <v>7094196.8599999994</v>
      </c>
      <c r="G249" s="1">
        <v>7873085.8500000006</v>
      </c>
      <c r="H249" s="1">
        <v>7624686.2799999993</v>
      </c>
      <c r="I249" s="1">
        <v>10906569.1</v>
      </c>
      <c r="J249" s="1">
        <v>12019170.350000001</v>
      </c>
      <c r="K249" s="1">
        <v>13504866.82</v>
      </c>
      <c r="L249" s="13"/>
    </row>
    <row r="250" spans="2:12" ht="16.5" thickTop="1" thickBot="1" x14ac:dyDescent="0.3">
      <c r="B250" s="6" t="s">
        <v>48</v>
      </c>
      <c r="C250" s="32">
        <v>120</v>
      </c>
      <c r="D250" s="1">
        <v>5547905.5499999998</v>
      </c>
      <c r="E250" s="1">
        <v>5567106.9399999995</v>
      </c>
      <c r="F250" s="1">
        <v>5488818.0100000007</v>
      </c>
      <c r="G250" s="1">
        <v>6365562.8199999994</v>
      </c>
      <c r="H250" s="1">
        <v>7172709.1800000016</v>
      </c>
      <c r="I250" s="1">
        <v>9802427.6500000004</v>
      </c>
      <c r="J250" s="1">
        <v>10286534.529999999</v>
      </c>
      <c r="K250" s="1">
        <v>11611587.890000001</v>
      </c>
      <c r="L250" s="13"/>
    </row>
    <row r="251" spans="2:12" ht="16.5" thickTop="1" thickBot="1" x14ac:dyDescent="0.3">
      <c r="B251" s="6" t="s">
        <v>49</v>
      </c>
      <c r="C251" s="32">
        <v>180</v>
      </c>
      <c r="D251" s="1">
        <v>54942.450000000004</v>
      </c>
      <c r="E251" s="1">
        <v>314831.05</v>
      </c>
      <c r="F251" s="1">
        <v>1605378.8499999999</v>
      </c>
      <c r="G251" s="1">
        <v>1507523.03</v>
      </c>
      <c r="H251" s="1">
        <v>451977.1</v>
      </c>
      <c r="I251" s="1">
        <v>1104141.45</v>
      </c>
      <c r="J251" s="1">
        <v>1732635.82</v>
      </c>
      <c r="K251" s="1">
        <v>1893278.93</v>
      </c>
      <c r="L251" s="13"/>
    </row>
    <row r="252" spans="2:12" ht="16.5" thickTop="1" thickBot="1" x14ac:dyDescent="0.3">
      <c r="B252" s="6" t="s">
        <v>12</v>
      </c>
      <c r="C252" s="32">
        <v>240</v>
      </c>
      <c r="D252" s="1">
        <v>54942.450000000004</v>
      </c>
      <c r="E252" s="1">
        <v>314831.05</v>
      </c>
      <c r="F252" s="1">
        <v>1605378.8499999999</v>
      </c>
      <c r="G252" s="1">
        <v>1507523.03</v>
      </c>
      <c r="H252" s="1">
        <v>451977.1</v>
      </c>
      <c r="I252" s="1">
        <v>1104141.45</v>
      </c>
      <c r="J252" s="1">
        <v>1732635.82</v>
      </c>
      <c r="K252" s="1">
        <v>1893278.93</v>
      </c>
      <c r="L252" s="13"/>
    </row>
    <row r="253" spans="2:12" ht="16.5" thickTop="1" thickBot="1" x14ac:dyDescent="0.3">
      <c r="B253" s="6" t="s">
        <v>50</v>
      </c>
      <c r="C253" s="32">
        <v>300</v>
      </c>
      <c r="D253" s="1">
        <v>0</v>
      </c>
      <c r="E253" s="1">
        <v>0</v>
      </c>
      <c r="F253" s="1">
        <v>0</v>
      </c>
      <c r="G253" s="1">
        <v>0</v>
      </c>
      <c r="H253" s="1">
        <v>0</v>
      </c>
      <c r="I253" s="1">
        <v>0</v>
      </c>
      <c r="J253" s="1">
        <v>0</v>
      </c>
      <c r="K253" s="1">
        <v>0</v>
      </c>
      <c r="L253" s="13"/>
    </row>
    <row r="254" spans="2:12" ht="16.5" thickTop="1" thickBot="1" x14ac:dyDescent="0.3">
      <c r="B254" s="5" t="s">
        <v>11</v>
      </c>
      <c r="C254" s="32"/>
      <c r="D254" s="1"/>
      <c r="E254" s="1"/>
      <c r="F254" s="1"/>
      <c r="G254" s="1"/>
      <c r="H254" s="1"/>
      <c r="I254" s="1"/>
      <c r="J254" s="1"/>
      <c r="K254" s="1"/>
      <c r="L254" s="13"/>
    </row>
    <row r="255" spans="2:12" ht="16.5" thickTop="1" thickBot="1" x14ac:dyDescent="0.3">
      <c r="B255" s="6" t="s">
        <v>47</v>
      </c>
      <c r="C255" s="32">
        <v>30</v>
      </c>
      <c r="D255" s="1">
        <v>10221054</v>
      </c>
      <c r="E255" s="1">
        <v>12026162</v>
      </c>
      <c r="F255" s="1">
        <v>12046276</v>
      </c>
      <c r="G255" s="1">
        <v>13410625.5</v>
      </c>
      <c r="H255" s="1">
        <v>15100928.75</v>
      </c>
      <c r="I255" s="1">
        <v>23152593.25</v>
      </c>
      <c r="J255" s="1">
        <v>26512185.25</v>
      </c>
      <c r="K255" s="1">
        <v>28756063.359999999</v>
      </c>
      <c r="L255" s="13"/>
    </row>
    <row r="256" spans="2:12" ht="16.5" thickTop="1" thickBot="1" x14ac:dyDescent="0.3">
      <c r="B256" s="6" t="s">
        <v>48</v>
      </c>
      <c r="C256" s="32">
        <v>60</v>
      </c>
      <c r="D256" s="1">
        <v>10210166</v>
      </c>
      <c r="E256" s="1">
        <v>11978014</v>
      </c>
      <c r="F256" s="1">
        <v>11984608.5</v>
      </c>
      <c r="G256" s="1">
        <v>13287643.75</v>
      </c>
      <c r="H256" s="1">
        <v>15081223.5</v>
      </c>
      <c r="I256" s="1">
        <v>23144586</v>
      </c>
      <c r="J256" s="1">
        <v>25499930.539999999</v>
      </c>
      <c r="K256" s="1">
        <v>28621431.739999998</v>
      </c>
      <c r="L256" s="13"/>
    </row>
    <row r="257" spans="2:12" ht="16.5" thickTop="1" thickBot="1" x14ac:dyDescent="0.3">
      <c r="B257" s="6" t="s">
        <v>49</v>
      </c>
      <c r="C257" s="32">
        <v>90</v>
      </c>
      <c r="D257" s="1">
        <v>10888</v>
      </c>
      <c r="E257" s="1">
        <v>48148</v>
      </c>
      <c r="F257" s="1">
        <v>61667.5</v>
      </c>
      <c r="G257" s="1">
        <v>122981.75</v>
      </c>
      <c r="H257" s="1">
        <v>19705.25</v>
      </c>
      <c r="I257" s="1">
        <v>8007.25</v>
      </c>
      <c r="J257" s="1">
        <v>1012254.71</v>
      </c>
      <c r="K257" s="1">
        <v>134631.62</v>
      </c>
      <c r="L257" s="13"/>
    </row>
    <row r="258" spans="2:12" ht="16.5" thickTop="1" thickBot="1" x14ac:dyDescent="0.3">
      <c r="B258" s="6" t="s">
        <v>12</v>
      </c>
      <c r="C258" s="32">
        <v>120</v>
      </c>
      <c r="D258" s="1">
        <v>10888</v>
      </c>
      <c r="E258" s="1">
        <v>48148</v>
      </c>
      <c r="F258" s="1">
        <v>61667.5</v>
      </c>
      <c r="G258" s="1">
        <v>122981.75</v>
      </c>
      <c r="H258" s="1">
        <v>19705.25</v>
      </c>
      <c r="I258" s="1">
        <v>8007.25</v>
      </c>
      <c r="J258" s="1">
        <v>1012254.71</v>
      </c>
      <c r="K258" s="1">
        <v>134631.62</v>
      </c>
      <c r="L258" s="13"/>
    </row>
    <row r="259" spans="2:12" ht="16.5" thickTop="1" thickBot="1" x14ac:dyDescent="0.3">
      <c r="B259" s="6" t="s">
        <v>50</v>
      </c>
      <c r="C259" s="32">
        <v>150</v>
      </c>
      <c r="D259" s="1">
        <v>0</v>
      </c>
      <c r="E259" s="1">
        <v>0</v>
      </c>
      <c r="F259" s="1">
        <v>0</v>
      </c>
      <c r="G259" s="1">
        <v>0</v>
      </c>
      <c r="H259" s="1">
        <v>0</v>
      </c>
      <c r="I259" s="1">
        <v>0</v>
      </c>
      <c r="J259" s="1">
        <v>0</v>
      </c>
      <c r="K259" s="1">
        <v>0</v>
      </c>
      <c r="L259" s="13"/>
    </row>
    <row r="260" spans="2:12" ht="16.5" thickTop="1" thickBot="1" x14ac:dyDescent="0.3">
      <c r="B260" s="5" t="s">
        <v>437</v>
      </c>
      <c r="C260" s="32"/>
      <c r="D260" s="1"/>
      <c r="E260" s="1"/>
      <c r="F260" s="1"/>
      <c r="G260" s="1"/>
      <c r="H260" s="1"/>
      <c r="I260" s="1"/>
      <c r="J260" s="1"/>
      <c r="K260" s="1"/>
      <c r="L260" s="13"/>
    </row>
    <row r="261" spans="2:12" ht="16.5" thickTop="1" thickBot="1" x14ac:dyDescent="0.3">
      <c r="B261" s="6" t="s">
        <v>47</v>
      </c>
      <c r="C261" s="32">
        <v>30</v>
      </c>
      <c r="D261" s="1">
        <v>10913406</v>
      </c>
      <c r="E261" s="1">
        <v>11990704.859999999</v>
      </c>
      <c r="F261" s="1">
        <v>15560511.02</v>
      </c>
      <c r="G261" s="1">
        <v>18284583.849999998</v>
      </c>
      <c r="H261" s="1">
        <v>16710267.640000001</v>
      </c>
      <c r="I261" s="1">
        <v>30371759</v>
      </c>
      <c r="J261" s="1">
        <v>37579294.489999995</v>
      </c>
      <c r="K261" s="1">
        <v>37157480.829999998</v>
      </c>
      <c r="L261" s="13"/>
    </row>
    <row r="262" spans="2:12" ht="16.5" thickTop="1" thickBot="1" x14ac:dyDescent="0.3">
      <c r="B262" s="6" t="s">
        <v>48</v>
      </c>
      <c r="C262" s="32">
        <v>60</v>
      </c>
      <c r="D262" s="1">
        <v>10901405.140000001</v>
      </c>
      <c r="E262" s="1">
        <v>11922653.279999999</v>
      </c>
      <c r="F262" s="1">
        <v>11800660.959999999</v>
      </c>
      <c r="G262" s="1">
        <v>14126961.98</v>
      </c>
      <c r="H262" s="1">
        <v>15859489.640000001</v>
      </c>
      <c r="I262" s="1">
        <v>23544946.510000002</v>
      </c>
      <c r="J262" s="1">
        <v>30587823.66</v>
      </c>
      <c r="K262" s="1">
        <v>32768419.400000002</v>
      </c>
      <c r="L262" s="13"/>
    </row>
    <row r="263" spans="2:12" ht="16.5" thickTop="1" thickBot="1" x14ac:dyDescent="0.3">
      <c r="B263" s="6" t="s">
        <v>49</v>
      </c>
      <c r="C263" s="32">
        <v>90</v>
      </c>
      <c r="D263" s="1">
        <v>12000.86</v>
      </c>
      <c r="E263" s="1">
        <v>68051.58</v>
      </c>
      <c r="F263" s="1">
        <v>3759850.0599999996</v>
      </c>
      <c r="G263" s="1">
        <v>4157621.87</v>
      </c>
      <c r="H263" s="1">
        <v>850778</v>
      </c>
      <c r="I263" s="1">
        <v>6826812.4900000002</v>
      </c>
      <c r="J263" s="1">
        <v>6991470.8300000001</v>
      </c>
      <c r="K263" s="1">
        <v>4389061.43</v>
      </c>
      <c r="L263" s="13"/>
    </row>
    <row r="264" spans="2:12" ht="16.5" thickTop="1" thickBot="1" x14ac:dyDescent="0.3">
      <c r="B264" s="6" t="s">
        <v>12</v>
      </c>
      <c r="C264" s="32">
        <v>120</v>
      </c>
      <c r="D264" s="1">
        <v>12000.86</v>
      </c>
      <c r="E264" s="1">
        <v>68051.58</v>
      </c>
      <c r="F264" s="1">
        <v>3759850.0599999996</v>
      </c>
      <c r="G264" s="1">
        <v>4157621.87</v>
      </c>
      <c r="H264" s="1">
        <v>850778</v>
      </c>
      <c r="I264" s="1">
        <v>6826812.4900000002</v>
      </c>
      <c r="J264" s="1">
        <v>6991470.8300000001</v>
      </c>
      <c r="K264" s="1">
        <v>4389061.43</v>
      </c>
      <c r="L264" s="13"/>
    </row>
    <row r="265" spans="2:12" ht="16.5" thickTop="1" thickBot="1" x14ac:dyDescent="0.3">
      <c r="B265" s="6" t="s">
        <v>50</v>
      </c>
      <c r="C265" s="32">
        <v>150</v>
      </c>
      <c r="D265" s="1">
        <v>0</v>
      </c>
      <c r="E265" s="1">
        <v>0</v>
      </c>
      <c r="F265" s="1">
        <v>0</v>
      </c>
      <c r="G265" s="1">
        <v>0</v>
      </c>
      <c r="H265" s="1">
        <v>0</v>
      </c>
      <c r="I265" s="1">
        <v>0</v>
      </c>
      <c r="J265" s="1">
        <v>0</v>
      </c>
      <c r="K265" s="1">
        <v>0</v>
      </c>
      <c r="L265" s="13"/>
    </row>
    <row r="266" spans="2:12" ht="16.5" thickTop="1" thickBot="1" x14ac:dyDescent="0.3">
      <c r="B266" s="5" t="s">
        <v>395</v>
      </c>
      <c r="C266" s="32"/>
      <c r="D266" s="1"/>
      <c r="E266" s="1"/>
      <c r="F266" s="1"/>
      <c r="G266" s="1"/>
      <c r="H266" s="1"/>
      <c r="I266" s="1"/>
      <c r="J266" s="1"/>
      <c r="K266" s="1"/>
      <c r="L266" s="13"/>
    </row>
    <row r="267" spans="2:12" ht="16.5" thickTop="1" thickBot="1" x14ac:dyDescent="0.3">
      <c r="B267" s="6" t="s">
        <v>47</v>
      </c>
      <c r="C267" s="32">
        <v>30</v>
      </c>
      <c r="D267" s="1">
        <v>11445580</v>
      </c>
      <c r="E267" s="1">
        <v>11710286</v>
      </c>
      <c r="F267" s="1">
        <v>11678239</v>
      </c>
      <c r="G267" s="1">
        <v>12359770.270000001</v>
      </c>
      <c r="H267" s="1">
        <v>13385741.489999998</v>
      </c>
      <c r="I267" s="1">
        <v>13356975</v>
      </c>
      <c r="J267" s="1">
        <v>16857122.670000002</v>
      </c>
      <c r="K267" s="1">
        <v>17491231</v>
      </c>
      <c r="L267" s="13"/>
    </row>
    <row r="268" spans="2:12" ht="16.5" thickTop="1" thickBot="1" x14ac:dyDescent="0.3">
      <c r="B268" s="6" t="s">
        <v>48</v>
      </c>
      <c r="C268" s="32">
        <v>60</v>
      </c>
      <c r="D268" s="1">
        <v>11442936.290000001</v>
      </c>
      <c r="E268" s="1">
        <v>11261011.65</v>
      </c>
      <c r="F268" s="1">
        <v>11573646.729999999</v>
      </c>
      <c r="G268" s="1">
        <v>12313483.779999999</v>
      </c>
      <c r="H268" s="1">
        <v>13339071.100000001</v>
      </c>
      <c r="I268" s="1">
        <v>13133760.33</v>
      </c>
      <c r="J268" s="1">
        <v>15678615.809999999</v>
      </c>
      <c r="K268" s="1">
        <v>17112211.77</v>
      </c>
      <c r="L268" s="13"/>
    </row>
    <row r="269" spans="2:12" ht="16.5" thickTop="1" thickBot="1" x14ac:dyDescent="0.3">
      <c r="B269" s="6" t="s">
        <v>49</v>
      </c>
      <c r="C269" s="32">
        <v>90</v>
      </c>
      <c r="D269" s="1">
        <v>2643.71</v>
      </c>
      <c r="E269" s="1">
        <v>449274.35000000003</v>
      </c>
      <c r="F269" s="1">
        <v>104592.26999999999</v>
      </c>
      <c r="G269" s="1">
        <v>46286.49</v>
      </c>
      <c r="H269" s="1">
        <v>46670.39</v>
      </c>
      <c r="I269" s="1">
        <v>223214.67</v>
      </c>
      <c r="J269" s="1">
        <v>1178506.8599999999</v>
      </c>
      <c r="K269" s="1">
        <v>379019.23</v>
      </c>
      <c r="L269" s="13"/>
    </row>
    <row r="270" spans="2:12" ht="16.5" thickTop="1" thickBot="1" x14ac:dyDescent="0.3">
      <c r="B270" s="6" t="s">
        <v>12</v>
      </c>
      <c r="C270" s="32">
        <v>120</v>
      </c>
      <c r="D270" s="1">
        <v>0</v>
      </c>
      <c r="E270" s="1">
        <v>0</v>
      </c>
      <c r="F270" s="1">
        <v>0</v>
      </c>
      <c r="G270" s="1">
        <v>0</v>
      </c>
      <c r="H270" s="1">
        <v>0</v>
      </c>
      <c r="I270" s="1">
        <v>0</v>
      </c>
      <c r="J270" s="1">
        <v>0</v>
      </c>
      <c r="K270" s="1">
        <v>0</v>
      </c>
      <c r="L270" s="13"/>
    </row>
    <row r="271" spans="2:12" ht="16.5" thickTop="1" thickBot="1" x14ac:dyDescent="0.3">
      <c r="B271" s="6" t="s">
        <v>50</v>
      </c>
      <c r="C271" s="32">
        <v>150</v>
      </c>
      <c r="D271" s="1">
        <v>2643.71</v>
      </c>
      <c r="E271" s="1">
        <v>449274.35000000003</v>
      </c>
      <c r="F271" s="1">
        <v>104592.26999999999</v>
      </c>
      <c r="G271" s="1">
        <v>46286.49</v>
      </c>
      <c r="H271" s="1">
        <v>46670.39</v>
      </c>
      <c r="I271" s="1">
        <v>223214.67</v>
      </c>
      <c r="J271" s="1">
        <v>1178506.8599999999</v>
      </c>
      <c r="K271" s="1">
        <v>379019.23</v>
      </c>
      <c r="L271" s="13"/>
    </row>
    <row r="272" spans="2:12" ht="16.5" thickTop="1" thickBot="1" x14ac:dyDescent="0.3">
      <c r="B272" s="5" t="s">
        <v>434</v>
      </c>
      <c r="C272" s="32"/>
      <c r="D272" s="1"/>
      <c r="E272" s="1"/>
      <c r="F272" s="1"/>
      <c r="G272" s="1"/>
      <c r="H272" s="1"/>
      <c r="I272" s="1"/>
      <c r="J272" s="1"/>
      <c r="K272" s="1"/>
      <c r="L272" s="13"/>
    </row>
    <row r="273" spans="2:12" ht="16.5" thickTop="1" thickBot="1" x14ac:dyDescent="0.3">
      <c r="B273" s="6" t="s">
        <v>47</v>
      </c>
      <c r="C273" s="32">
        <v>30</v>
      </c>
      <c r="D273" s="1">
        <v>31164467</v>
      </c>
      <c r="E273" s="1">
        <v>32910762.420000002</v>
      </c>
      <c r="F273" s="1">
        <v>36113082.630000003</v>
      </c>
      <c r="G273" s="1">
        <v>45681999.649999999</v>
      </c>
      <c r="H273" s="1">
        <v>54817650.769999996</v>
      </c>
      <c r="I273" s="1">
        <v>86450809.780000001</v>
      </c>
      <c r="J273" s="1">
        <v>98515798.329999998</v>
      </c>
      <c r="K273" s="1">
        <v>103382317.90000001</v>
      </c>
      <c r="L273" s="13"/>
    </row>
    <row r="274" spans="2:12" ht="16.5" thickTop="1" thickBot="1" x14ac:dyDescent="0.3">
      <c r="B274" s="6" t="s">
        <v>48</v>
      </c>
      <c r="C274" s="32">
        <v>60</v>
      </c>
      <c r="D274" s="1">
        <v>30307151.600000001</v>
      </c>
      <c r="E274" s="1">
        <v>31636120.559999999</v>
      </c>
      <c r="F274" s="1">
        <v>33058777.98</v>
      </c>
      <c r="G274" s="1">
        <v>39466020.019999996</v>
      </c>
      <c r="H274" s="1">
        <v>45146602.100000001</v>
      </c>
      <c r="I274" s="1">
        <v>77748691.450000003</v>
      </c>
      <c r="J274" s="1">
        <v>84681644.430000007</v>
      </c>
      <c r="K274" s="1">
        <v>88017435.379999995</v>
      </c>
      <c r="L274" s="13"/>
    </row>
    <row r="275" spans="2:12" ht="16.5" thickTop="1" thickBot="1" x14ac:dyDescent="0.3">
      <c r="B275" s="6" t="s">
        <v>49</v>
      </c>
      <c r="C275" s="32">
        <v>90</v>
      </c>
      <c r="D275" s="1">
        <v>857315.4</v>
      </c>
      <c r="E275" s="1">
        <v>1274641.8599999999</v>
      </c>
      <c r="F275" s="1">
        <v>3054304.65</v>
      </c>
      <c r="G275" s="1">
        <v>6215979.6299999999</v>
      </c>
      <c r="H275" s="1">
        <v>9671048.6699999999</v>
      </c>
      <c r="I275" s="1">
        <v>8702118.3300000001</v>
      </c>
      <c r="J275" s="1">
        <v>13834153.9</v>
      </c>
      <c r="K275" s="1">
        <v>15364882.52</v>
      </c>
      <c r="L275" s="13"/>
    </row>
    <row r="276" spans="2:12" ht="16.5" thickTop="1" thickBot="1" x14ac:dyDescent="0.3">
      <c r="B276" s="6" t="s">
        <v>12</v>
      </c>
      <c r="C276" s="32">
        <v>120</v>
      </c>
      <c r="D276" s="1">
        <v>857315.4</v>
      </c>
      <c r="E276" s="1">
        <v>1274641.8599999999</v>
      </c>
      <c r="F276" s="1">
        <v>3054304.65</v>
      </c>
      <c r="G276" s="1">
        <v>6215979.6299999999</v>
      </c>
      <c r="H276" s="1">
        <v>9671048.6699999999</v>
      </c>
      <c r="I276" s="1">
        <v>8702118.3300000001</v>
      </c>
      <c r="J276" s="1">
        <v>13834153.9</v>
      </c>
      <c r="K276" s="1">
        <v>15364882.52</v>
      </c>
      <c r="L276" s="13"/>
    </row>
    <row r="277" spans="2:12" ht="16.5" thickTop="1" thickBot="1" x14ac:dyDescent="0.3">
      <c r="B277" s="6" t="s">
        <v>50</v>
      </c>
      <c r="C277" s="32">
        <v>150</v>
      </c>
      <c r="D277" s="1">
        <v>0</v>
      </c>
      <c r="E277" s="1">
        <v>0</v>
      </c>
      <c r="F277" s="1">
        <v>0</v>
      </c>
      <c r="G277" s="1">
        <v>0</v>
      </c>
      <c r="H277" s="1">
        <v>0</v>
      </c>
      <c r="I277" s="1">
        <v>0</v>
      </c>
      <c r="J277" s="1">
        <v>0</v>
      </c>
      <c r="K277" s="1">
        <v>0</v>
      </c>
      <c r="L277" s="13"/>
    </row>
    <row r="278" spans="2:12" ht="16.5" thickTop="1" thickBot="1" x14ac:dyDescent="0.3">
      <c r="B278" s="5" t="s">
        <v>470</v>
      </c>
      <c r="C278" s="32"/>
      <c r="D278" s="1"/>
      <c r="E278" s="1"/>
      <c r="F278" s="1"/>
      <c r="G278" s="1"/>
      <c r="H278" s="1"/>
      <c r="I278" s="1"/>
      <c r="J278" s="1"/>
      <c r="K278" s="1"/>
      <c r="L278" s="13"/>
    </row>
    <row r="279" spans="2:12" ht="16.5" thickTop="1" thickBot="1" x14ac:dyDescent="0.3">
      <c r="B279" s="6" t="s">
        <v>47</v>
      </c>
      <c r="C279" s="32">
        <v>10</v>
      </c>
      <c r="D279" s="1">
        <v>0</v>
      </c>
      <c r="E279" s="1">
        <v>0</v>
      </c>
      <c r="F279" s="1">
        <v>0</v>
      </c>
      <c r="G279" s="1">
        <v>0</v>
      </c>
      <c r="H279" s="1">
        <v>0</v>
      </c>
      <c r="I279" s="1">
        <v>0</v>
      </c>
      <c r="J279" s="1">
        <v>0</v>
      </c>
      <c r="K279" s="1"/>
      <c r="L279" s="13"/>
    </row>
    <row r="280" spans="2:12" ht="16.5" thickTop="1" thickBot="1" x14ac:dyDescent="0.3">
      <c r="B280" s="6" t="s">
        <v>48</v>
      </c>
      <c r="C280" s="32">
        <v>20</v>
      </c>
      <c r="D280" s="1">
        <v>0</v>
      </c>
      <c r="E280" s="1">
        <v>0</v>
      </c>
      <c r="F280" s="1">
        <v>0</v>
      </c>
      <c r="G280" s="1">
        <v>0</v>
      </c>
      <c r="H280" s="1">
        <v>0</v>
      </c>
      <c r="I280" s="1">
        <v>0</v>
      </c>
      <c r="J280" s="1">
        <v>0</v>
      </c>
      <c r="K280" s="1"/>
      <c r="L280" s="13"/>
    </row>
    <row r="281" spans="2:12" ht="16.5" thickTop="1" thickBot="1" x14ac:dyDescent="0.3">
      <c r="B281" s="6" t="s">
        <v>49</v>
      </c>
      <c r="C281" s="32">
        <v>30</v>
      </c>
      <c r="D281" s="1">
        <v>0</v>
      </c>
      <c r="E281" s="1">
        <v>0</v>
      </c>
      <c r="F281" s="1">
        <v>0</v>
      </c>
      <c r="G281" s="1">
        <v>0</v>
      </c>
      <c r="H281" s="1">
        <v>0</v>
      </c>
      <c r="I281" s="1">
        <v>0</v>
      </c>
      <c r="J281" s="1">
        <v>0</v>
      </c>
      <c r="K281" s="1"/>
      <c r="L281" s="13"/>
    </row>
    <row r="282" spans="2:12" ht="16.5" thickTop="1" thickBot="1" x14ac:dyDescent="0.3">
      <c r="B282" s="6" t="s">
        <v>12</v>
      </c>
      <c r="C282" s="32">
        <v>40</v>
      </c>
      <c r="D282" s="1">
        <v>0</v>
      </c>
      <c r="E282" s="1">
        <v>0</v>
      </c>
      <c r="F282" s="1">
        <v>0</v>
      </c>
      <c r="G282" s="1">
        <v>0</v>
      </c>
      <c r="H282" s="1">
        <v>0</v>
      </c>
      <c r="I282" s="1">
        <v>0</v>
      </c>
      <c r="J282" s="1">
        <v>0</v>
      </c>
      <c r="K282" s="1"/>
      <c r="L282" s="13"/>
    </row>
    <row r="283" spans="2:12" ht="16.5" thickTop="1" thickBot="1" x14ac:dyDescent="0.3">
      <c r="B283" s="6" t="s">
        <v>50</v>
      </c>
      <c r="C283" s="32">
        <v>50</v>
      </c>
      <c r="D283" s="1">
        <v>0</v>
      </c>
      <c r="E283" s="1">
        <v>0</v>
      </c>
      <c r="F283" s="1">
        <v>0</v>
      </c>
      <c r="G283" s="1">
        <v>0</v>
      </c>
      <c r="H283" s="1">
        <v>0</v>
      </c>
      <c r="I283" s="1">
        <v>0</v>
      </c>
      <c r="J283" s="1">
        <v>0</v>
      </c>
      <c r="K283" s="1"/>
      <c r="L283" s="13"/>
    </row>
    <row r="284" spans="2:12" ht="16.5" thickTop="1" thickBot="1" x14ac:dyDescent="0.3">
      <c r="B284" s="5" t="s">
        <v>476</v>
      </c>
      <c r="C284" s="32"/>
      <c r="D284" s="1"/>
      <c r="E284" s="1"/>
      <c r="F284" s="1"/>
      <c r="G284" s="1"/>
      <c r="H284" s="1"/>
      <c r="I284" s="1"/>
      <c r="J284" s="1"/>
      <c r="K284" s="1"/>
      <c r="L284" s="13"/>
    </row>
    <row r="285" spans="2:12" ht="16.5" thickTop="1" thickBot="1" x14ac:dyDescent="0.3">
      <c r="B285" s="6" t="s">
        <v>47</v>
      </c>
      <c r="C285" s="32">
        <v>10</v>
      </c>
      <c r="D285" s="1">
        <v>17603</v>
      </c>
      <c r="E285" s="1">
        <v>0</v>
      </c>
      <c r="F285" s="1">
        <v>0</v>
      </c>
      <c r="G285" s="1">
        <v>0</v>
      </c>
      <c r="H285" s="1">
        <v>0</v>
      </c>
      <c r="I285" s="1">
        <v>0</v>
      </c>
      <c r="J285" s="1">
        <v>0</v>
      </c>
      <c r="K285" s="1"/>
      <c r="L285" s="13"/>
    </row>
    <row r="286" spans="2:12" ht="16.5" thickTop="1" thickBot="1" x14ac:dyDescent="0.3">
      <c r="B286" s="6" t="s">
        <v>48</v>
      </c>
      <c r="C286" s="32">
        <v>20</v>
      </c>
      <c r="D286" s="1">
        <v>17603</v>
      </c>
      <c r="E286" s="1">
        <v>0</v>
      </c>
      <c r="F286" s="1">
        <v>0</v>
      </c>
      <c r="G286" s="1">
        <v>0</v>
      </c>
      <c r="H286" s="1">
        <v>0</v>
      </c>
      <c r="I286" s="1">
        <v>0</v>
      </c>
      <c r="J286" s="1">
        <v>0</v>
      </c>
      <c r="K286" s="1"/>
      <c r="L286" s="13"/>
    </row>
    <row r="287" spans="2:12" ht="16.5" thickTop="1" thickBot="1" x14ac:dyDescent="0.3">
      <c r="B287" s="6" t="s">
        <v>49</v>
      </c>
      <c r="C287" s="32">
        <v>30</v>
      </c>
      <c r="D287" s="1">
        <v>0</v>
      </c>
      <c r="E287" s="1">
        <v>0</v>
      </c>
      <c r="F287" s="1">
        <v>0</v>
      </c>
      <c r="G287" s="1">
        <v>0</v>
      </c>
      <c r="H287" s="1">
        <v>0</v>
      </c>
      <c r="I287" s="1">
        <v>0</v>
      </c>
      <c r="J287" s="1">
        <v>0</v>
      </c>
      <c r="K287" s="1"/>
      <c r="L287" s="13"/>
    </row>
    <row r="288" spans="2:12" ht="16.5" thickTop="1" thickBot="1" x14ac:dyDescent="0.3">
      <c r="B288" s="6" t="s">
        <v>12</v>
      </c>
      <c r="C288" s="32">
        <v>40</v>
      </c>
      <c r="D288" s="1">
        <v>0</v>
      </c>
      <c r="E288" s="1">
        <v>0</v>
      </c>
      <c r="F288" s="1">
        <v>0</v>
      </c>
      <c r="G288" s="1">
        <v>0</v>
      </c>
      <c r="H288" s="1">
        <v>0</v>
      </c>
      <c r="I288" s="1">
        <v>0</v>
      </c>
      <c r="J288" s="1">
        <v>0</v>
      </c>
      <c r="K288" s="1"/>
      <c r="L288" s="13"/>
    </row>
    <row r="289" spans="2:12" ht="16.5" thickTop="1" thickBot="1" x14ac:dyDescent="0.3">
      <c r="B289" s="6" t="s">
        <v>50</v>
      </c>
      <c r="C289" s="32">
        <v>50</v>
      </c>
      <c r="D289" s="1">
        <v>0</v>
      </c>
      <c r="E289" s="1">
        <v>0</v>
      </c>
      <c r="F289" s="1">
        <v>0</v>
      </c>
      <c r="G289" s="1">
        <v>0</v>
      </c>
      <c r="H289" s="1">
        <v>0</v>
      </c>
      <c r="I289" s="1">
        <v>0</v>
      </c>
      <c r="J289" s="1">
        <v>0</v>
      </c>
      <c r="K289" s="1"/>
      <c r="L289" s="13"/>
    </row>
    <row r="290" spans="2:12" ht="16.5" thickTop="1" thickBot="1" x14ac:dyDescent="0.3">
      <c r="B290" s="5" t="s">
        <v>456</v>
      </c>
      <c r="C290" s="32"/>
      <c r="D290" s="1"/>
      <c r="E290" s="1"/>
      <c r="F290" s="1"/>
      <c r="G290" s="1"/>
      <c r="H290" s="1"/>
      <c r="I290" s="1"/>
      <c r="J290" s="1"/>
      <c r="K290" s="1"/>
      <c r="L290" s="13"/>
    </row>
    <row r="291" spans="2:12" ht="16.5" thickTop="1" thickBot="1" x14ac:dyDescent="0.3">
      <c r="B291" s="6" t="s">
        <v>47</v>
      </c>
      <c r="C291" s="32">
        <v>30</v>
      </c>
      <c r="D291" s="1">
        <v>48579044</v>
      </c>
      <c r="E291" s="1">
        <v>51869548.68</v>
      </c>
      <c r="F291" s="1">
        <v>53406761.200000003</v>
      </c>
      <c r="G291" s="1">
        <v>62963948.629999995</v>
      </c>
      <c r="H291" s="1">
        <v>72086798</v>
      </c>
      <c r="I291" s="1">
        <v>86925144.730000004</v>
      </c>
      <c r="J291" s="1">
        <v>102364771.03</v>
      </c>
      <c r="K291" s="1">
        <v>103209972</v>
      </c>
      <c r="L291" s="13"/>
    </row>
    <row r="292" spans="2:12" ht="16.5" thickTop="1" thickBot="1" x14ac:dyDescent="0.3">
      <c r="B292" s="6" t="s">
        <v>48</v>
      </c>
      <c r="C292" s="32">
        <v>60</v>
      </c>
      <c r="D292" s="1">
        <v>48579044</v>
      </c>
      <c r="E292" s="1">
        <v>51869548.68</v>
      </c>
      <c r="F292" s="1">
        <v>53406761.200000003</v>
      </c>
      <c r="G292" s="1">
        <v>62963948.629999995</v>
      </c>
      <c r="H292" s="1">
        <v>72086798</v>
      </c>
      <c r="I292" s="1">
        <v>86925144.730000004</v>
      </c>
      <c r="J292" s="1">
        <v>102364771.03</v>
      </c>
      <c r="K292" s="1">
        <v>103209972</v>
      </c>
      <c r="L292" s="13"/>
    </row>
    <row r="293" spans="2:12" ht="16.5" thickTop="1" thickBot="1" x14ac:dyDescent="0.3">
      <c r="B293" s="6" t="s">
        <v>49</v>
      </c>
      <c r="C293" s="32">
        <v>90</v>
      </c>
      <c r="D293" s="1">
        <v>0</v>
      </c>
      <c r="E293" s="1">
        <v>0</v>
      </c>
      <c r="F293" s="1">
        <v>0</v>
      </c>
      <c r="G293" s="1">
        <v>0</v>
      </c>
      <c r="H293" s="1">
        <v>0</v>
      </c>
      <c r="I293" s="1">
        <v>0</v>
      </c>
      <c r="J293" s="1">
        <v>0</v>
      </c>
      <c r="K293" s="1">
        <v>0</v>
      </c>
      <c r="L293" s="13"/>
    </row>
    <row r="294" spans="2:12" ht="16.5" thickTop="1" thickBot="1" x14ac:dyDescent="0.3">
      <c r="B294" s="6" t="s">
        <v>12</v>
      </c>
      <c r="C294" s="32">
        <v>120</v>
      </c>
      <c r="D294" s="1">
        <v>0</v>
      </c>
      <c r="E294" s="1">
        <v>0</v>
      </c>
      <c r="F294" s="1">
        <v>0</v>
      </c>
      <c r="G294" s="1">
        <v>0</v>
      </c>
      <c r="H294" s="1">
        <v>0</v>
      </c>
      <c r="I294" s="1">
        <v>0</v>
      </c>
      <c r="J294" s="1">
        <v>0</v>
      </c>
      <c r="K294" s="1">
        <v>0</v>
      </c>
      <c r="L294" s="13"/>
    </row>
    <row r="295" spans="2:12" ht="16.5" thickTop="1" thickBot="1" x14ac:dyDescent="0.3">
      <c r="B295" s="6" t="s">
        <v>50</v>
      </c>
      <c r="C295" s="32">
        <v>150</v>
      </c>
      <c r="D295" s="1">
        <v>0</v>
      </c>
      <c r="E295" s="1">
        <v>0</v>
      </c>
      <c r="F295" s="1">
        <v>0</v>
      </c>
      <c r="G295" s="1">
        <v>0</v>
      </c>
      <c r="H295" s="1">
        <v>0</v>
      </c>
      <c r="I295" s="1">
        <v>0</v>
      </c>
      <c r="J295" s="1">
        <v>0</v>
      </c>
      <c r="K295" s="1">
        <v>0</v>
      </c>
      <c r="L295" s="13"/>
    </row>
    <row r="296" spans="2:12" ht="16.5" thickTop="1" thickBot="1" x14ac:dyDescent="0.3">
      <c r="B296" s="5" t="s">
        <v>501</v>
      </c>
      <c r="C296" s="32"/>
      <c r="D296" s="1"/>
      <c r="E296" s="1"/>
      <c r="F296" s="1"/>
      <c r="G296" s="1"/>
      <c r="H296" s="1"/>
      <c r="I296" s="1"/>
      <c r="J296" s="1"/>
      <c r="K296" s="1"/>
      <c r="L296" s="13"/>
    </row>
    <row r="297" spans="2:12" ht="16.5" thickTop="1" thickBot="1" x14ac:dyDescent="0.3">
      <c r="B297" s="6" t="s">
        <v>47</v>
      </c>
      <c r="C297" s="32">
        <v>10</v>
      </c>
      <c r="D297" s="1">
        <v>10180739</v>
      </c>
      <c r="E297" s="1">
        <v>10871872</v>
      </c>
      <c r="F297" s="1">
        <v>11176217</v>
      </c>
      <c r="G297" s="1">
        <v>12859687</v>
      </c>
      <c r="H297" s="1">
        <v>13890787</v>
      </c>
      <c r="I297" s="1">
        <v>13692017.1</v>
      </c>
      <c r="J297" s="1">
        <v>13971324</v>
      </c>
      <c r="K297" s="1">
        <v>14247431</v>
      </c>
      <c r="L297" s="13"/>
    </row>
    <row r="298" spans="2:12" ht="16.5" thickTop="1" thickBot="1" x14ac:dyDescent="0.3">
      <c r="B298" s="6" t="s">
        <v>48</v>
      </c>
      <c r="C298" s="32">
        <v>20</v>
      </c>
      <c r="D298" s="1">
        <v>10180739</v>
      </c>
      <c r="E298" s="1">
        <v>10871872</v>
      </c>
      <c r="F298" s="1">
        <v>10968217</v>
      </c>
      <c r="G298" s="1">
        <v>11878321.98</v>
      </c>
      <c r="H298" s="1">
        <v>13405371.9</v>
      </c>
      <c r="I298" s="1">
        <v>13692016.76</v>
      </c>
      <c r="J298" s="1">
        <v>13971323.800000001</v>
      </c>
      <c r="K298" s="1">
        <v>14247417.619999999</v>
      </c>
      <c r="L298" s="13"/>
    </row>
    <row r="299" spans="2:12" ht="16.5" thickTop="1" thickBot="1" x14ac:dyDescent="0.3">
      <c r="B299" s="6" t="s">
        <v>49</v>
      </c>
      <c r="C299" s="32">
        <v>30</v>
      </c>
      <c r="D299" s="1">
        <v>0</v>
      </c>
      <c r="E299" s="1">
        <v>0</v>
      </c>
      <c r="F299" s="1">
        <v>208000</v>
      </c>
      <c r="G299" s="1">
        <v>981365.02</v>
      </c>
      <c r="H299" s="1">
        <v>485415.1</v>
      </c>
      <c r="I299" s="1">
        <v>0.34</v>
      </c>
      <c r="J299" s="1">
        <v>0.2</v>
      </c>
      <c r="K299" s="1">
        <v>13.38</v>
      </c>
      <c r="L299" s="13"/>
    </row>
    <row r="300" spans="2:12" ht="16.5" thickTop="1" thickBot="1" x14ac:dyDescent="0.3">
      <c r="B300" s="6" t="s">
        <v>12</v>
      </c>
      <c r="C300" s="32">
        <v>40</v>
      </c>
      <c r="D300" s="1">
        <v>0</v>
      </c>
      <c r="E300" s="1">
        <v>0</v>
      </c>
      <c r="F300" s="1">
        <v>0</v>
      </c>
      <c r="G300" s="1">
        <v>0</v>
      </c>
      <c r="H300" s="1">
        <v>0</v>
      </c>
      <c r="I300" s="1">
        <v>0</v>
      </c>
      <c r="J300" s="1">
        <v>0</v>
      </c>
      <c r="K300" s="1">
        <v>0</v>
      </c>
      <c r="L300" s="13"/>
    </row>
    <row r="301" spans="2:12" ht="16.5" thickTop="1" thickBot="1" x14ac:dyDescent="0.3">
      <c r="B301" s="6" t="s">
        <v>50</v>
      </c>
      <c r="C301" s="32">
        <v>50</v>
      </c>
      <c r="D301" s="1">
        <v>0</v>
      </c>
      <c r="E301" s="1">
        <v>0</v>
      </c>
      <c r="F301" s="1">
        <v>208000</v>
      </c>
      <c r="G301" s="1">
        <v>981365.02</v>
      </c>
      <c r="H301" s="1">
        <v>485415.1</v>
      </c>
      <c r="I301" s="1">
        <v>0.34</v>
      </c>
      <c r="J301" s="1">
        <v>0.2</v>
      </c>
      <c r="K301" s="1">
        <v>13.38</v>
      </c>
      <c r="L301" s="13"/>
    </row>
    <row r="302" spans="2:12" ht="16.5" thickTop="1" thickBot="1" x14ac:dyDescent="0.3">
      <c r="B302" s="5" t="s">
        <v>479</v>
      </c>
      <c r="C302" s="32"/>
      <c r="D302" s="1"/>
      <c r="E302" s="1"/>
      <c r="F302" s="1"/>
      <c r="G302" s="1"/>
      <c r="H302" s="1"/>
      <c r="I302" s="1"/>
      <c r="J302" s="1"/>
      <c r="K302" s="1"/>
      <c r="L302" s="13"/>
    </row>
    <row r="303" spans="2:12" ht="16.5" thickTop="1" thickBot="1" x14ac:dyDescent="0.3">
      <c r="B303" s="6" t="s">
        <v>47</v>
      </c>
      <c r="C303" s="32">
        <v>10</v>
      </c>
      <c r="D303" s="1">
        <v>1926824</v>
      </c>
      <c r="E303" s="1">
        <v>2354332</v>
      </c>
      <c r="F303" s="1">
        <v>2363170</v>
      </c>
      <c r="G303" s="1">
        <v>2512735</v>
      </c>
      <c r="H303" s="1">
        <v>2840342</v>
      </c>
      <c r="I303" s="1">
        <v>2898732</v>
      </c>
      <c r="J303" s="1">
        <v>3000455</v>
      </c>
      <c r="K303" s="1">
        <v>3113974</v>
      </c>
      <c r="L303" s="13"/>
    </row>
    <row r="304" spans="2:12" ht="16.5" thickTop="1" thickBot="1" x14ac:dyDescent="0.3">
      <c r="B304" s="6" t="s">
        <v>48</v>
      </c>
      <c r="C304" s="32">
        <v>20</v>
      </c>
      <c r="D304" s="1">
        <v>1888426.05</v>
      </c>
      <c r="E304" s="1">
        <v>2091998.34</v>
      </c>
      <c r="F304" s="1">
        <v>2363168.3199999998</v>
      </c>
      <c r="G304" s="1">
        <v>2512691.9500000002</v>
      </c>
      <c r="H304" s="1">
        <v>2840328.46</v>
      </c>
      <c r="I304" s="1">
        <v>2898732</v>
      </c>
      <c r="J304" s="1">
        <v>3000455</v>
      </c>
      <c r="K304" s="1">
        <v>3113958.43</v>
      </c>
      <c r="L304" s="13"/>
    </row>
    <row r="305" spans="2:12" ht="16.5" thickTop="1" thickBot="1" x14ac:dyDescent="0.3">
      <c r="B305" s="6" t="s">
        <v>49</v>
      </c>
      <c r="C305" s="32">
        <v>30</v>
      </c>
      <c r="D305" s="1">
        <v>38397.949999999997</v>
      </c>
      <c r="E305" s="1">
        <v>262333.65999999997</v>
      </c>
      <c r="F305" s="1">
        <v>1.68</v>
      </c>
      <c r="G305" s="1">
        <v>43.05</v>
      </c>
      <c r="H305" s="1">
        <v>13.54</v>
      </c>
      <c r="I305" s="1">
        <v>0</v>
      </c>
      <c r="J305" s="1">
        <v>0</v>
      </c>
      <c r="K305" s="1">
        <v>15.57</v>
      </c>
      <c r="L305" s="13"/>
    </row>
    <row r="306" spans="2:12" ht="16.5" thickTop="1" thickBot="1" x14ac:dyDescent="0.3">
      <c r="B306" s="6" t="s">
        <v>12</v>
      </c>
      <c r="C306" s="32">
        <v>40</v>
      </c>
      <c r="D306" s="1">
        <v>0</v>
      </c>
      <c r="E306" s="1">
        <v>0</v>
      </c>
      <c r="F306" s="1">
        <v>0</v>
      </c>
      <c r="G306" s="1">
        <v>0</v>
      </c>
      <c r="H306" s="1">
        <v>0</v>
      </c>
      <c r="I306" s="1">
        <v>0</v>
      </c>
      <c r="J306" s="1">
        <v>0</v>
      </c>
      <c r="K306" s="1">
        <v>0</v>
      </c>
      <c r="L306" s="13"/>
    </row>
    <row r="307" spans="2:12" ht="16.5" thickTop="1" thickBot="1" x14ac:dyDescent="0.3">
      <c r="B307" s="6" t="s">
        <v>50</v>
      </c>
      <c r="C307" s="32">
        <v>50</v>
      </c>
      <c r="D307" s="1">
        <v>38397.949999999997</v>
      </c>
      <c r="E307" s="1">
        <v>262333.65999999997</v>
      </c>
      <c r="F307" s="1">
        <v>1.68</v>
      </c>
      <c r="G307" s="1">
        <v>43.05</v>
      </c>
      <c r="H307" s="1">
        <v>13.54</v>
      </c>
      <c r="I307" s="1">
        <v>0</v>
      </c>
      <c r="J307" s="1">
        <v>0</v>
      </c>
      <c r="K307" s="1">
        <v>15.57</v>
      </c>
      <c r="L307" s="13"/>
    </row>
    <row r="308" spans="2:12" ht="16.5" thickTop="1" thickBot="1" x14ac:dyDescent="0.3">
      <c r="B308" s="5" t="s">
        <v>417</v>
      </c>
      <c r="C308" s="32"/>
      <c r="D308" s="1"/>
      <c r="E308" s="1"/>
      <c r="F308" s="1"/>
      <c r="G308" s="1"/>
      <c r="H308" s="1"/>
      <c r="I308" s="1"/>
      <c r="J308" s="1"/>
      <c r="K308" s="1"/>
      <c r="L308" s="13"/>
    </row>
    <row r="309" spans="2:12" ht="16.5" thickTop="1" thickBot="1" x14ac:dyDescent="0.3">
      <c r="B309" s="6" t="s">
        <v>47</v>
      </c>
      <c r="C309" s="32">
        <v>30</v>
      </c>
      <c r="D309" s="1">
        <v>1007047</v>
      </c>
      <c r="E309" s="1">
        <v>1450034.48</v>
      </c>
      <c r="F309" s="1">
        <v>1332340.22</v>
      </c>
      <c r="G309" s="1">
        <v>1836294.15</v>
      </c>
      <c r="H309" s="1">
        <v>2293857.58</v>
      </c>
      <c r="I309" s="1">
        <v>2473567.58</v>
      </c>
      <c r="J309" s="1">
        <v>4065979.58</v>
      </c>
      <c r="K309" s="1">
        <v>5568885.5299999993</v>
      </c>
      <c r="L309" s="13"/>
    </row>
    <row r="310" spans="2:12" ht="16.5" thickTop="1" thickBot="1" x14ac:dyDescent="0.3">
      <c r="B310" s="6" t="s">
        <v>48</v>
      </c>
      <c r="C310" s="32">
        <v>60</v>
      </c>
      <c r="D310" s="1">
        <v>1007047</v>
      </c>
      <c r="E310" s="1">
        <v>1442404.26</v>
      </c>
      <c r="F310" s="1">
        <v>970796.07</v>
      </c>
      <c r="G310" s="1">
        <v>1117726.57</v>
      </c>
      <c r="H310" s="1">
        <v>2205597</v>
      </c>
      <c r="I310" s="1">
        <v>2358882</v>
      </c>
      <c r="J310" s="1">
        <v>3062521.03</v>
      </c>
      <c r="K310" s="1">
        <v>2768904.1</v>
      </c>
      <c r="L310" s="13"/>
    </row>
    <row r="311" spans="2:12" ht="16.5" thickTop="1" thickBot="1" x14ac:dyDescent="0.3">
      <c r="B311" s="6" t="s">
        <v>49</v>
      </c>
      <c r="C311" s="32">
        <v>90</v>
      </c>
      <c r="D311" s="1">
        <v>0</v>
      </c>
      <c r="E311" s="1">
        <v>7630.2199999999993</v>
      </c>
      <c r="F311" s="1">
        <v>361544.15</v>
      </c>
      <c r="G311" s="1">
        <v>718567.58</v>
      </c>
      <c r="H311" s="1">
        <v>88260.58</v>
      </c>
      <c r="I311" s="1">
        <v>114685.58</v>
      </c>
      <c r="J311" s="1">
        <v>1003458.55</v>
      </c>
      <c r="K311" s="1">
        <v>2799981.4299999997</v>
      </c>
      <c r="L311" s="13"/>
    </row>
    <row r="312" spans="2:12" ht="16.5" thickTop="1" thickBot="1" x14ac:dyDescent="0.3">
      <c r="B312" s="6" t="s">
        <v>12</v>
      </c>
      <c r="C312" s="32">
        <v>120</v>
      </c>
      <c r="D312" s="1">
        <v>0</v>
      </c>
      <c r="E312" s="1">
        <v>7630.2199999999993</v>
      </c>
      <c r="F312" s="1">
        <v>361544.15</v>
      </c>
      <c r="G312" s="1">
        <v>718567.58</v>
      </c>
      <c r="H312" s="1">
        <v>88260.58</v>
      </c>
      <c r="I312" s="1">
        <v>114685.58</v>
      </c>
      <c r="J312" s="1">
        <v>1003458.55</v>
      </c>
      <c r="K312" s="1">
        <v>2799981.4299999997</v>
      </c>
      <c r="L312" s="13"/>
    </row>
    <row r="313" spans="2:12" ht="16.5" thickTop="1" thickBot="1" x14ac:dyDescent="0.3">
      <c r="B313" s="6" t="s">
        <v>50</v>
      </c>
      <c r="C313" s="32">
        <v>150</v>
      </c>
      <c r="D313" s="1">
        <v>0</v>
      </c>
      <c r="E313" s="1">
        <v>0</v>
      </c>
      <c r="F313" s="1">
        <v>0</v>
      </c>
      <c r="G313" s="1">
        <v>0</v>
      </c>
      <c r="H313" s="1">
        <v>0</v>
      </c>
      <c r="I313" s="1">
        <v>0</v>
      </c>
      <c r="J313" s="1">
        <v>0</v>
      </c>
      <c r="K313" s="1">
        <v>0</v>
      </c>
      <c r="L313" s="13"/>
    </row>
    <row r="314" spans="2:12" ht="16.5" thickTop="1" thickBot="1" x14ac:dyDescent="0.3">
      <c r="B314" s="5" t="s">
        <v>410</v>
      </c>
      <c r="C314" s="32"/>
      <c r="D314" s="1"/>
      <c r="E314" s="1"/>
      <c r="F314" s="1"/>
      <c r="G314" s="1"/>
      <c r="H314" s="1"/>
      <c r="I314" s="1"/>
      <c r="J314" s="1"/>
      <c r="K314" s="1"/>
      <c r="L314" s="13"/>
    </row>
    <row r="315" spans="2:12" ht="16.5" thickTop="1" thickBot="1" x14ac:dyDescent="0.3">
      <c r="B315" s="6" t="s">
        <v>47</v>
      </c>
      <c r="C315" s="32">
        <v>30</v>
      </c>
      <c r="D315" s="1">
        <v>5062669</v>
      </c>
      <c r="E315" s="1">
        <v>6015240</v>
      </c>
      <c r="F315" s="1">
        <v>6125947</v>
      </c>
      <c r="G315" s="1">
        <v>6414030</v>
      </c>
      <c r="H315" s="1">
        <v>6856619</v>
      </c>
      <c r="I315" s="1">
        <v>8518530.0800000001</v>
      </c>
      <c r="J315" s="1">
        <v>9738798.629999999</v>
      </c>
      <c r="K315" s="1">
        <v>11120512.110000001</v>
      </c>
      <c r="L315" s="13"/>
    </row>
    <row r="316" spans="2:12" ht="16.5" thickTop="1" thickBot="1" x14ac:dyDescent="0.3">
      <c r="B316" s="6" t="s">
        <v>48</v>
      </c>
      <c r="C316" s="32">
        <v>60</v>
      </c>
      <c r="D316" s="1">
        <v>5062669</v>
      </c>
      <c r="E316" s="1">
        <v>6015240</v>
      </c>
      <c r="F316" s="1">
        <v>6025947</v>
      </c>
      <c r="G316" s="1">
        <v>6414030</v>
      </c>
      <c r="H316" s="1">
        <v>6788815.9199999999</v>
      </c>
      <c r="I316" s="1">
        <v>8427558.4499999993</v>
      </c>
      <c r="J316" s="1">
        <v>9293281.5199999996</v>
      </c>
      <c r="K316" s="1">
        <v>10573685.530000001</v>
      </c>
      <c r="L316" s="13"/>
    </row>
    <row r="317" spans="2:12" ht="16.5" thickTop="1" thickBot="1" x14ac:dyDescent="0.3">
      <c r="B317" s="6" t="s">
        <v>49</v>
      </c>
      <c r="C317" s="32">
        <v>90</v>
      </c>
      <c r="D317" s="1">
        <v>0</v>
      </c>
      <c r="E317" s="1">
        <v>0</v>
      </c>
      <c r="F317" s="1">
        <v>100000</v>
      </c>
      <c r="G317" s="1">
        <v>0</v>
      </c>
      <c r="H317" s="1">
        <v>67803.08</v>
      </c>
      <c r="I317" s="1">
        <v>90971.62999999999</v>
      </c>
      <c r="J317" s="1">
        <v>445517.11000000004</v>
      </c>
      <c r="K317" s="1">
        <v>546826.58000000007</v>
      </c>
      <c r="L317" s="13"/>
    </row>
    <row r="318" spans="2:12" ht="16.5" thickTop="1" thickBot="1" x14ac:dyDescent="0.3">
      <c r="B318" s="6" t="s">
        <v>12</v>
      </c>
      <c r="C318" s="32">
        <v>120</v>
      </c>
      <c r="D318" s="1">
        <v>0</v>
      </c>
      <c r="E318" s="1">
        <v>0</v>
      </c>
      <c r="F318" s="1">
        <v>100000</v>
      </c>
      <c r="G318" s="1">
        <v>0</v>
      </c>
      <c r="H318" s="1">
        <v>67803.08</v>
      </c>
      <c r="I318" s="1">
        <v>90971.62999999999</v>
      </c>
      <c r="J318" s="1">
        <v>445517.11000000004</v>
      </c>
      <c r="K318" s="1">
        <v>546826.58000000007</v>
      </c>
      <c r="L318" s="13"/>
    </row>
    <row r="319" spans="2:12" ht="16.5" thickTop="1" thickBot="1" x14ac:dyDescent="0.3">
      <c r="B319" s="6" t="s">
        <v>50</v>
      </c>
      <c r="C319" s="32">
        <v>150</v>
      </c>
      <c r="D319" s="1">
        <v>0</v>
      </c>
      <c r="E319" s="1">
        <v>0</v>
      </c>
      <c r="F319" s="1">
        <v>0</v>
      </c>
      <c r="G319" s="1">
        <v>0</v>
      </c>
      <c r="H319" s="1">
        <v>0</v>
      </c>
      <c r="I319" s="1">
        <v>0</v>
      </c>
      <c r="J319" s="1">
        <v>0</v>
      </c>
      <c r="K319" s="1">
        <v>0</v>
      </c>
      <c r="L319" s="13"/>
    </row>
    <row r="320" spans="2:12" ht="16.5" thickTop="1" thickBot="1" x14ac:dyDescent="0.3">
      <c r="B320" s="5" t="s">
        <v>525</v>
      </c>
      <c r="C320" s="32"/>
      <c r="D320" s="1"/>
      <c r="E320" s="1"/>
      <c r="F320" s="1"/>
      <c r="G320" s="1"/>
      <c r="H320" s="1"/>
      <c r="I320" s="1"/>
      <c r="J320" s="1"/>
      <c r="K320" s="1"/>
      <c r="L320" s="13"/>
    </row>
    <row r="321" spans="2:12" ht="16.5" thickTop="1" thickBot="1" x14ac:dyDescent="0.3">
      <c r="B321" s="6" t="s">
        <v>47</v>
      </c>
      <c r="C321" s="32">
        <v>10</v>
      </c>
      <c r="D321" s="1">
        <v>0</v>
      </c>
      <c r="E321" s="1">
        <v>0</v>
      </c>
      <c r="F321" s="1">
        <v>0</v>
      </c>
      <c r="G321" s="1">
        <v>0</v>
      </c>
      <c r="H321" s="1">
        <v>0</v>
      </c>
      <c r="I321" s="1">
        <v>0</v>
      </c>
      <c r="J321" s="1">
        <v>0</v>
      </c>
      <c r="K321" s="1"/>
      <c r="L321" s="13"/>
    </row>
    <row r="322" spans="2:12" ht="16.5" thickTop="1" thickBot="1" x14ac:dyDescent="0.3">
      <c r="B322" s="6" t="s">
        <v>48</v>
      </c>
      <c r="C322" s="32">
        <v>20</v>
      </c>
      <c r="D322" s="1">
        <v>0</v>
      </c>
      <c r="E322" s="1">
        <v>0</v>
      </c>
      <c r="F322" s="1">
        <v>0</v>
      </c>
      <c r="G322" s="1">
        <v>0</v>
      </c>
      <c r="H322" s="1">
        <v>0</v>
      </c>
      <c r="I322" s="1">
        <v>0</v>
      </c>
      <c r="J322" s="1">
        <v>0</v>
      </c>
      <c r="K322" s="1"/>
      <c r="L322" s="13"/>
    </row>
    <row r="323" spans="2:12" ht="16.5" thickTop="1" thickBot="1" x14ac:dyDescent="0.3">
      <c r="B323" s="6" t="s">
        <v>49</v>
      </c>
      <c r="C323" s="32">
        <v>30</v>
      </c>
      <c r="D323" s="1">
        <v>0</v>
      </c>
      <c r="E323" s="1">
        <v>0</v>
      </c>
      <c r="F323" s="1">
        <v>0</v>
      </c>
      <c r="G323" s="1">
        <v>0</v>
      </c>
      <c r="H323" s="1">
        <v>0</v>
      </c>
      <c r="I323" s="1">
        <v>0</v>
      </c>
      <c r="J323" s="1">
        <v>0</v>
      </c>
      <c r="K323" s="1"/>
      <c r="L323" s="13"/>
    </row>
    <row r="324" spans="2:12" ht="16.5" thickTop="1" thickBot="1" x14ac:dyDescent="0.3">
      <c r="B324" s="6" t="s">
        <v>12</v>
      </c>
      <c r="C324" s="32">
        <v>40</v>
      </c>
      <c r="D324" s="1">
        <v>0</v>
      </c>
      <c r="E324" s="1">
        <v>0</v>
      </c>
      <c r="F324" s="1">
        <v>0</v>
      </c>
      <c r="G324" s="1">
        <v>0</v>
      </c>
      <c r="H324" s="1">
        <v>0</v>
      </c>
      <c r="I324" s="1">
        <v>0</v>
      </c>
      <c r="J324" s="1">
        <v>0</v>
      </c>
      <c r="K324" s="1"/>
      <c r="L324" s="13"/>
    </row>
    <row r="325" spans="2:12" ht="16.5" thickTop="1" thickBot="1" x14ac:dyDescent="0.3">
      <c r="B325" s="6" t="s">
        <v>50</v>
      </c>
      <c r="C325" s="32">
        <v>50</v>
      </c>
      <c r="D325" s="1">
        <v>0</v>
      </c>
      <c r="E325" s="1">
        <v>0</v>
      </c>
      <c r="F325" s="1">
        <v>0</v>
      </c>
      <c r="G325" s="1">
        <v>0</v>
      </c>
      <c r="H325" s="1">
        <v>0</v>
      </c>
      <c r="I325" s="1">
        <v>0</v>
      </c>
      <c r="J325" s="1">
        <v>0</v>
      </c>
      <c r="K325" s="1"/>
      <c r="L325" s="13"/>
    </row>
    <row r="326" spans="2:12" ht="16.5" thickTop="1" thickBot="1" x14ac:dyDescent="0.3">
      <c r="B326" s="5" t="s">
        <v>402</v>
      </c>
      <c r="C326" s="32"/>
      <c r="D326" s="1"/>
      <c r="E326" s="1"/>
      <c r="F326" s="1"/>
      <c r="G326" s="1"/>
      <c r="H326" s="1"/>
      <c r="I326" s="1"/>
      <c r="J326" s="1"/>
      <c r="K326" s="1"/>
      <c r="L326" s="13"/>
    </row>
    <row r="327" spans="2:12" ht="16.5" thickTop="1" thickBot="1" x14ac:dyDescent="0.3">
      <c r="B327" s="6" t="s">
        <v>47</v>
      </c>
      <c r="C327" s="32">
        <v>30</v>
      </c>
      <c r="D327" s="1">
        <v>81706248</v>
      </c>
      <c r="E327" s="1">
        <v>88977621</v>
      </c>
      <c r="F327" s="1">
        <v>93570950</v>
      </c>
      <c r="G327" s="1">
        <v>103349011</v>
      </c>
      <c r="H327" s="1">
        <v>121248583</v>
      </c>
      <c r="I327" s="1">
        <v>162308136.33000001</v>
      </c>
      <c r="J327" s="1">
        <v>181570537.5</v>
      </c>
      <c r="K327" s="1">
        <v>176482254</v>
      </c>
      <c r="L327" s="13"/>
    </row>
    <row r="328" spans="2:12" ht="16.5" thickTop="1" thickBot="1" x14ac:dyDescent="0.3">
      <c r="B328" s="6" t="s">
        <v>48</v>
      </c>
      <c r="C328" s="32">
        <v>60</v>
      </c>
      <c r="D328" s="1">
        <v>75130255.900000006</v>
      </c>
      <c r="E328" s="1">
        <v>78025768.060000002</v>
      </c>
      <c r="F328" s="1">
        <v>80372733</v>
      </c>
      <c r="G328" s="1">
        <v>79518584.290000007</v>
      </c>
      <c r="H328" s="1">
        <v>99984117.780000001</v>
      </c>
      <c r="I328" s="1">
        <v>112559149.83</v>
      </c>
      <c r="J328" s="1">
        <v>119780870</v>
      </c>
      <c r="K328" s="1">
        <v>130770486.09</v>
      </c>
      <c r="L328" s="13"/>
    </row>
    <row r="329" spans="2:12" ht="16.5" thickTop="1" thickBot="1" x14ac:dyDescent="0.3">
      <c r="B329" s="6" t="s">
        <v>49</v>
      </c>
      <c r="C329" s="32">
        <v>90</v>
      </c>
      <c r="D329" s="1">
        <v>6575992.0999999996</v>
      </c>
      <c r="E329" s="1">
        <v>10951852.939999999</v>
      </c>
      <c r="F329" s="1">
        <v>13198217</v>
      </c>
      <c r="G329" s="1">
        <v>23830426.710000001</v>
      </c>
      <c r="H329" s="1">
        <v>21264465.219999999</v>
      </c>
      <c r="I329" s="1">
        <v>49748986.5</v>
      </c>
      <c r="J329" s="1">
        <v>61789667.5</v>
      </c>
      <c r="K329" s="1">
        <v>45711767.909999996</v>
      </c>
      <c r="L329" s="13"/>
    </row>
    <row r="330" spans="2:12" ht="16.5" thickTop="1" thickBot="1" x14ac:dyDescent="0.3">
      <c r="B330" s="6" t="s">
        <v>12</v>
      </c>
      <c r="C330" s="32">
        <v>120</v>
      </c>
      <c r="D330" s="1">
        <v>5661021</v>
      </c>
      <c r="E330" s="1">
        <v>7553855</v>
      </c>
      <c r="F330" s="1">
        <v>11757944</v>
      </c>
      <c r="G330" s="1">
        <v>21673997</v>
      </c>
      <c r="H330" s="1">
        <v>17710407</v>
      </c>
      <c r="I330" s="1">
        <v>47737881</v>
      </c>
      <c r="J330" s="1">
        <v>60301836</v>
      </c>
      <c r="K330" s="1">
        <v>42406019</v>
      </c>
      <c r="L330" s="13"/>
    </row>
    <row r="331" spans="2:12" ht="16.5" thickTop="1" thickBot="1" x14ac:dyDescent="0.3">
      <c r="B331" s="6" t="s">
        <v>50</v>
      </c>
      <c r="C331" s="32">
        <v>150</v>
      </c>
      <c r="D331" s="1">
        <v>914971.1</v>
      </c>
      <c r="E331" s="1">
        <v>3397997.94</v>
      </c>
      <c r="F331" s="1">
        <v>1440273</v>
      </c>
      <c r="G331" s="1">
        <v>2156429.71</v>
      </c>
      <c r="H331" s="1">
        <v>3554058.22</v>
      </c>
      <c r="I331" s="1">
        <v>2011105.5</v>
      </c>
      <c r="J331" s="1">
        <v>1487831.5</v>
      </c>
      <c r="K331" s="1">
        <v>3305748.9099999964</v>
      </c>
      <c r="L331" s="13"/>
    </row>
    <row r="332" spans="2:12" ht="16.5" thickTop="1" thickBot="1" x14ac:dyDescent="0.3">
      <c r="B332" s="5" t="s">
        <v>453</v>
      </c>
      <c r="C332" s="32"/>
      <c r="D332" s="1"/>
      <c r="E332" s="1"/>
      <c r="F332" s="1"/>
      <c r="G332" s="1"/>
      <c r="H332" s="1"/>
      <c r="I332" s="1"/>
      <c r="J332" s="1"/>
      <c r="K332" s="1"/>
      <c r="L332" s="13"/>
    </row>
    <row r="333" spans="2:12" ht="16.5" thickTop="1" thickBot="1" x14ac:dyDescent="0.3">
      <c r="B333" s="6" t="s">
        <v>47</v>
      </c>
      <c r="C333" s="32">
        <v>30</v>
      </c>
      <c r="D333" s="1">
        <v>3132475</v>
      </c>
      <c r="E333" s="1">
        <v>3687303.63</v>
      </c>
      <c r="F333" s="1">
        <v>3744774.15</v>
      </c>
      <c r="G333" s="1">
        <v>4135712.37</v>
      </c>
      <c r="H333" s="1">
        <v>4754884.2300000004</v>
      </c>
      <c r="I333" s="1">
        <v>6780229.25</v>
      </c>
      <c r="J333" s="1">
        <v>7497090.5199999996</v>
      </c>
      <c r="K333" s="1">
        <v>7133250.9500000002</v>
      </c>
      <c r="L333" s="13"/>
    </row>
    <row r="334" spans="2:12" ht="16.5" thickTop="1" thickBot="1" x14ac:dyDescent="0.3">
      <c r="B334" s="6" t="s">
        <v>48</v>
      </c>
      <c r="C334" s="32">
        <v>60</v>
      </c>
      <c r="D334" s="1">
        <v>3060916.37</v>
      </c>
      <c r="E334" s="1">
        <v>3521587.48</v>
      </c>
      <c r="F334" s="1">
        <v>3632034.7800000003</v>
      </c>
      <c r="G334" s="1">
        <v>4048219.05</v>
      </c>
      <c r="H334" s="1">
        <v>4412992.9000000004</v>
      </c>
      <c r="I334" s="1">
        <v>6263287.9299999997</v>
      </c>
      <c r="J334" s="1">
        <v>7117886.96</v>
      </c>
      <c r="K334" s="1">
        <v>6675744.1399999997</v>
      </c>
      <c r="L334" s="13"/>
    </row>
    <row r="335" spans="2:12" ht="16.5" thickTop="1" thickBot="1" x14ac:dyDescent="0.3">
      <c r="B335" s="6" t="s">
        <v>49</v>
      </c>
      <c r="C335" s="32">
        <v>90</v>
      </c>
      <c r="D335" s="1">
        <v>71558.63</v>
      </c>
      <c r="E335" s="1">
        <v>165716.15</v>
      </c>
      <c r="F335" s="1">
        <v>112739.37</v>
      </c>
      <c r="G335" s="1">
        <v>87493.32</v>
      </c>
      <c r="H335" s="1">
        <v>341891.33</v>
      </c>
      <c r="I335" s="1">
        <v>516941.32</v>
      </c>
      <c r="J335" s="1">
        <v>379203.56</v>
      </c>
      <c r="K335" s="1">
        <v>457506.81</v>
      </c>
      <c r="L335" s="13"/>
    </row>
    <row r="336" spans="2:12" ht="16.5" thickTop="1" thickBot="1" x14ac:dyDescent="0.3">
      <c r="B336" s="6" t="s">
        <v>12</v>
      </c>
      <c r="C336" s="32">
        <v>120</v>
      </c>
      <c r="D336" s="1">
        <v>71558.63</v>
      </c>
      <c r="E336" s="1">
        <v>165716.15</v>
      </c>
      <c r="F336" s="1">
        <v>112739.37</v>
      </c>
      <c r="G336" s="1">
        <v>87493.32</v>
      </c>
      <c r="H336" s="1">
        <v>341891.33</v>
      </c>
      <c r="I336" s="1">
        <v>516941.32</v>
      </c>
      <c r="J336" s="1">
        <v>379203.56</v>
      </c>
      <c r="K336" s="1">
        <v>457506.81</v>
      </c>
      <c r="L336" s="13"/>
    </row>
    <row r="337" spans="2:12" ht="16.5" thickTop="1" thickBot="1" x14ac:dyDescent="0.3">
      <c r="B337" s="6" t="s">
        <v>50</v>
      </c>
      <c r="C337" s="32">
        <v>150</v>
      </c>
      <c r="D337" s="1">
        <v>0</v>
      </c>
      <c r="E337" s="1">
        <v>0</v>
      </c>
      <c r="F337" s="1">
        <v>0</v>
      </c>
      <c r="G337" s="1">
        <v>0</v>
      </c>
      <c r="H337" s="1">
        <v>0</v>
      </c>
      <c r="I337" s="1">
        <v>0</v>
      </c>
      <c r="J337" s="1">
        <v>0</v>
      </c>
      <c r="K337" s="1">
        <v>0</v>
      </c>
      <c r="L337" s="13"/>
    </row>
    <row r="338" spans="2:12" ht="16.5" thickTop="1" thickBot="1" x14ac:dyDescent="0.3">
      <c r="B338" s="5" t="s">
        <v>423</v>
      </c>
      <c r="C338" s="32"/>
      <c r="D338" s="1"/>
      <c r="E338" s="1"/>
      <c r="F338" s="1"/>
      <c r="G338" s="1"/>
      <c r="H338" s="1"/>
      <c r="I338" s="1"/>
      <c r="J338" s="1"/>
      <c r="K338" s="1"/>
      <c r="L338" s="13"/>
    </row>
    <row r="339" spans="2:12" ht="16.5" thickTop="1" thickBot="1" x14ac:dyDescent="0.3">
      <c r="B339" s="6" t="s">
        <v>47</v>
      </c>
      <c r="C339" s="32">
        <v>30</v>
      </c>
      <c r="D339" s="1">
        <v>29788447</v>
      </c>
      <c r="E339" s="1">
        <v>34159527</v>
      </c>
      <c r="F339" s="1">
        <v>34234168</v>
      </c>
      <c r="G339" s="1">
        <v>41471979.280000001</v>
      </c>
      <c r="H339" s="1">
        <v>46685347.020000003</v>
      </c>
      <c r="I339" s="1">
        <v>83268131.510000005</v>
      </c>
      <c r="J339" s="1">
        <v>89211996.5</v>
      </c>
      <c r="K339" s="1">
        <v>96244091.519999996</v>
      </c>
      <c r="L339" s="13"/>
    </row>
    <row r="340" spans="2:12" ht="16.5" thickTop="1" thickBot="1" x14ac:dyDescent="0.3">
      <c r="B340" s="6" t="s">
        <v>48</v>
      </c>
      <c r="C340" s="32">
        <v>60</v>
      </c>
      <c r="D340" s="1">
        <v>29788447</v>
      </c>
      <c r="E340" s="1">
        <v>34159527</v>
      </c>
      <c r="F340" s="1">
        <v>33960537.719999999</v>
      </c>
      <c r="G340" s="1">
        <v>41125878.259999998</v>
      </c>
      <c r="H340" s="1">
        <v>46081008.5</v>
      </c>
      <c r="I340" s="1">
        <v>82586245.260000005</v>
      </c>
      <c r="J340" s="1">
        <v>86621503.859999999</v>
      </c>
      <c r="K340" s="1">
        <v>94946723.680000007</v>
      </c>
      <c r="L340" s="13"/>
    </row>
    <row r="341" spans="2:12" ht="16.5" thickTop="1" thickBot="1" x14ac:dyDescent="0.3">
      <c r="B341" s="6" t="s">
        <v>49</v>
      </c>
      <c r="C341" s="32">
        <v>90</v>
      </c>
      <c r="D341" s="1">
        <v>0</v>
      </c>
      <c r="E341" s="1">
        <v>0</v>
      </c>
      <c r="F341" s="1">
        <v>273630.28000000003</v>
      </c>
      <c r="G341" s="1">
        <v>346101.02</v>
      </c>
      <c r="H341" s="1">
        <v>604338.52</v>
      </c>
      <c r="I341" s="1">
        <v>681886.25</v>
      </c>
      <c r="J341" s="1">
        <v>2590492.64</v>
      </c>
      <c r="K341" s="1">
        <v>1297367.8399999999</v>
      </c>
      <c r="L341" s="13"/>
    </row>
    <row r="342" spans="2:12" ht="16.5" thickTop="1" thickBot="1" x14ac:dyDescent="0.3">
      <c r="B342" s="6" t="s">
        <v>12</v>
      </c>
      <c r="C342" s="32">
        <v>120</v>
      </c>
      <c r="D342" s="1">
        <v>0</v>
      </c>
      <c r="E342" s="1">
        <v>0</v>
      </c>
      <c r="F342" s="1">
        <v>273630.28000000003</v>
      </c>
      <c r="G342" s="1">
        <v>346101.02</v>
      </c>
      <c r="H342" s="1">
        <v>604338.52</v>
      </c>
      <c r="I342" s="1">
        <v>681886.25</v>
      </c>
      <c r="J342" s="1">
        <v>2590492.64</v>
      </c>
      <c r="K342" s="1">
        <v>1297367.8399999999</v>
      </c>
      <c r="L342" s="13"/>
    </row>
    <row r="343" spans="2:12" ht="16.5" thickTop="1" thickBot="1" x14ac:dyDescent="0.3">
      <c r="B343" s="6" t="s">
        <v>50</v>
      </c>
      <c r="C343" s="32">
        <v>150</v>
      </c>
      <c r="D343" s="1">
        <v>0</v>
      </c>
      <c r="E343" s="1">
        <v>0</v>
      </c>
      <c r="F343" s="1">
        <v>0</v>
      </c>
      <c r="G343" s="1">
        <v>0</v>
      </c>
      <c r="H343" s="1">
        <v>0</v>
      </c>
      <c r="I343" s="1">
        <v>0</v>
      </c>
      <c r="J343" s="1">
        <v>0</v>
      </c>
      <c r="K343" s="1">
        <v>0</v>
      </c>
      <c r="L343" s="13"/>
    </row>
    <row r="344" spans="2:12" ht="16.5" thickTop="1" thickBot="1" x14ac:dyDescent="0.3">
      <c r="B344" s="5" t="s">
        <v>459</v>
      </c>
      <c r="C344" s="32"/>
      <c r="D344" s="1"/>
      <c r="E344" s="1"/>
      <c r="F344" s="1"/>
      <c r="G344" s="1"/>
      <c r="H344" s="1"/>
      <c r="I344" s="1"/>
      <c r="J344" s="1"/>
      <c r="K344" s="1"/>
      <c r="L344" s="13"/>
    </row>
    <row r="345" spans="2:12" ht="16.5" thickTop="1" thickBot="1" x14ac:dyDescent="0.3">
      <c r="B345" s="6" t="s">
        <v>47</v>
      </c>
      <c r="C345" s="32">
        <v>40</v>
      </c>
      <c r="D345" s="1">
        <v>56537575</v>
      </c>
      <c r="E345" s="1">
        <v>68792761.849999994</v>
      </c>
      <c r="F345" s="1">
        <v>70018816.280000001</v>
      </c>
      <c r="G345" s="1">
        <v>114790720.05</v>
      </c>
      <c r="H345" s="1">
        <v>130927075.88</v>
      </c>
      <c r="I345" s="1">
        <v>167772900.89999998</v>
      </c>
      <c r="J345" s="1">
        <v>181820647.31999999</v>
      </c>
      <c r="K345" s="1">
        <v>196275077.39000002</v>
      </c>
      <c r="L345" s="13"/>
    </row>
    <row r="346" spans="2:12" ht="16.5" thickTop="1" thickBot="1" x14ac:dyDescent="0.3">
      <c r="B346" s="6" t="s">
        <v>48</v>
      </c>
      <c r="C346" s="32">
        <v>80</v>
      </c>
      <c r="D346" s="1">
        <v>51497656.150000013</v>
      </c>
      <c r="E346" s="1">
        <v>61336497.57</v>
      </c>
      <c r="F346" s="1">
        <v>58129402.719999999</v>
      </c>
      <c r="G346" s="1">
        <v>89050672.420000002</v>
      </c>
      <c r="H346" s="1">
        <v>90363600.530000001</v>
      </c>
      <c r="I346" s="1">
        <v>107278363.69000001</v>
      </c>
      <c r="J346" s="1">
        <v>123073609.33999999</v>
      </c>
      <c r="K346" s="1">
        <v>135155282.47999999</v>
      </c>
      <c r="L346" s="13"/>
    </row>
    <row r="347" spans="2:12" ht="16.5" thickTop="1" thickBot="1" x14ac:dyDescent="0.3">
      <c r="B347" s="6" t="s">
        <v>49</v>
      </c>
      <c r="C347" s="32">
        <v>120</v>
      </c>
      <c r="D347" s="1">
        <v>5039918.8499999996</v>
      </c>
      <c r="E347" s="1">
        <v>7456264.2799999993</v>
      </c>
      <c r="F347" s="1">
        <v>11889413.560000001</v>
      </c>
      <c r="G347" s="1">
        <v>25740047.630000003</v>
      </c>
      <c r="H347" s="1">
        <v>40563475.350000001</v>
      </c>
      <c r="I347" s="1">
        <v>60494537.210000001</v>
      </c>
      <c r="J347" s="1">
        <v>58747037.979999997</v>
      </c>
      <c r="K347" s="1">
        <v>61119794.910000019</v>
      </c>
      <c r="L347" s="13"/>
    </row>
    <row r="348" spans="2:12" ht="16.5" thickTop="1" thickBot="1" x14ac:dyDescent="0.3">
      <c r="B348" s="6" t="s">
        <v>12</v>
      </c>
      <c r="C348" s="32">
        <v>160</v>
      </c>
      <c r="D348" s="1">
        <v>5039918.8499999996</v>
      </c>
      <c r="E348" s="1">
        <v>7456264.2799999993</v>
      </c>
      <c r="F348" s="1">
        <v>11889413.560000001</v>
      </c>
      <c r="G348" s="1">
        <v>25740047.630000003</v>
      </c>
      <c r="H348" s="1">
        <v>40563475.350000001</v>
      </c>
      <c r="I348" s="1">
        <v>60494537.210000001</v>
      </c>
      <c r="J348" s="1">
        <v>58747037.979999997</v>
      </c>
      <c r="K348" s="1">
        <v>61119794.910000019</v>
      </c>
      <c r="L348" s="13"/>
    </row>
    <row r="349" spans="2:12" ht="16.5" thickTop="1" thickBot="1" x14ac:dyDescent="0.3">
      <c r="B349" s="6" t="s">
        <v>50</v>
      </c>
      <c r="C349" s="32">
        <v>200</v>
      </c>
      <c r="D349" s="1">
        <v>0</v>
      </c>
      <c r="E349" s="1">
        <v>0</v>
      </c>
      <c r="F349" s="1">
        <v>0</v>
      </c>
      <c r="G349" s="1">
        <v>0</v>
      </c>
      <c r="H349" s="1">
        <v>0</v>
      </c>
      <c r="I349" s="1">
        <v>0</v>
      </c>
      <c r="J349" s="1">
        <v>0</v>
      </c>
      <c r="K349" s="1">
        <v>0</v>
      </c>
      <c r="L349" s="13"/>
    </row>
    <row r="350" spans="2:12" ht="16.5" thickTop="1" thickBot="1" x14ac:dyDescent="0.3">
      <c r="B350" s="5" t="s">
        <v>420</v>
      </c>
      <c r="C350" s="32"/>
      <c r="D350" s="1"/>
      <c r="E350" s="1"/>
      <c r="F350" s="1"/>
      <c r="G350" s="1"/>
      <c r="H350" s="1"/>
      <c r="I350" s="1"/>
      <c r="J350" s="1"/>
      <c r="K350" s="1"/>
      <c r="L350" s="13"/>
    </row>
    <row r="351" spans="2:12" ht="16.5" thickTop="1" thickBot="1" x14ac:dyDescent="0.3">
      <c r="B351" s="6" t="s">
        <v>47</v>
      </c>
      <c r="C351" s="32">
        <v>20</v>
      </c>
      <c r="D351" s="1">
        <v>160501</v>
      </c>
      <c r="E351" s="1">
        <v>160501</v>
      </c>
      <c r="F351" s="1">
        <v>160501</v>
      </c>
      <c r="G351" s="1">
        <v>160501</v>
      </c>
      <c r="H351" s="1">
        <v>191001</v>
      </c>
      <c r="I351" s="1">
        <v>206251</v>
      </c>
      <c r="J351" s="1">
        <v>212501</v>
      </c>
      <c r="K351" s="1">
        <v>218751</v>
      </c>
      <c r="L351" s="13"/>
    </row>
    <row r="352" spans="2:12" ht="16.5" thickTop="1" thickBot="1" x14ac:dyDescent="0.3">
      <c r="B352" s="6" t="s">
        <v>48</v>
      </c>
      <c r="C352" s="32">
        <v>40</v>
      </c>
      <c r="D352" s="1">
        <v>160501</v>
      </c>
      <c r="E352" s="1">
        <v>160501</v>
      </c>
      <c r="F352" s="1">
        <v>160501</v>
      </c>
      <c r="G352" s="1">
        <v>160501</v>
      </c>
      <c r="H352" s="1">
        <v>191001</v>
      </c>
      <c r="I352" s="1">
        <v>206251</v>
      </c>
      <c r="J352" s="1">
        <v>212501</v>
      </c>
      <c r="K352" s="1">
        <v>218751</v>
      </c>
      <c r="L352" s="13"/>
    </row>
    <row r="353" spans="2:12" ht="16.5" thickTop="1" thickBot="1" x14ac:dyDescent="0.3">
      <c r="B353" s="6" t="s">
        <v>49</v>
      </c>
      <c r="C353" s="32">
        <v>60</v>
      </c>
      <c r="D353" s="1">
        <v>0</v>
      </c>
      <c r="E353" s="1">
        <v>0</v>
      </c>
      <c r="F353" s="1">
        <v>0</v>
      </c>
      <c r="G353" s="1">
        <v>0</v>
      </c>
      <c r="H353" s="1">
        <v>0</v>
      </c>
      <c r="I353" s="1">
        <v>0</v>
      </c>
      <c r="J353" s="1">
        <v>0</v>
      </c>
      <c r="K353" s="1">
        <v>0</v>
      </c>
      <c r="L353" s="13"/>
    </row>
    <row r="354" spans="2:12" ht="16.5" thickTop="1" thickBot="1" x14ac:dyDescent="0.3">
      <c r="B354" s="6" t="s">
        <v>12</v>
      </c>
      <c r="C354" s="32">
        <v>80</v>
      </c>
      <c r="D354" s="1">
        <v>0</v>
      </c>
      <c r="E354" s="1">
        <v>0</v>
      </c>
      <c r="F354" s="1">
        <v>0</v>
      </c>
      <c r="G354" s="1">
        <v>0</v>
      </c>
      <c r="H354" s="1">
        <v>0</v>
      </c>
      <c r="I354" s="1">
        <v>0</v>
      </c>
      <c r="J354" s="1">
        <v>0</v>
      </c>
      <c r="K354" s="1">
        <v>0</v>
      </c>
      <c r="L354" s="13"/>
    </row>
    <row r="355" spans="2:12" ht="16.5" thickTop="1" thickBot="1" x14ac:dyDescent="0.3">
      <c r="B355" s="6" t="s">
        <v>50</v>
      </c>
      <c r="C355" s="32">
        <v>100</v>
      </c>
      <c r="D355" s="1">
        <v>0</v>
      </c>
      <c r="E355" s="1">
        <v>0</v>
      </c>
      <c r="F355" s="1">
        <v>0</v>
      </c>
      <c r="G355" s="1">
        <v>0</v>
      </c>
      <c r="H355" s="1">
        <v>0</v>
      </c>
      <c r="I355" s="1">
        <v>0</v>
      </c>
      <c r="J355" s="1">
        <v>0</v>
      </c>
      <c r="K355" s="1">
        <v>0</v>
      </c>
      <c r="L355" s="13"/>
    </row>
    <row r="356" spans="2:12" ht="16.5" thickTop="1" thickBot="1" x14ac:dyDescent="0.3">
      <c r="B356" s="5" t="s">
        <v>503</v>
      </c>
      <c r="C356" s="32"/>
      <c r="D356" s="1"/>
      <c r="E356" s="1"/>
      <c r="F356" s="1"/>
      <c r="G356" s="1"/>
      <c r="H356" s="1"/>
      <c r="I356" s="1"/>
      <c r="J356" s="1"/>
      <c r="K356" s="1"/>
      <c r="L356" s="13"/>
    </row>
    <row r="357" spans="2:12" ht="16.5" thickTop="1" thickBot="1" x14ac:dyDescent="0.3">
      <c r="B357" s="6" t="s">
        <v>47</v>
      </c>
      <c r="C357" s="32">
        <v>10</v>
      </c>
      <c r="D357" s="1">
        <v>26183167</v>
      </c>
      <c r="E357" s="1">
        <v>30371581</v>
      </c>
      <c r="F357" s="1">
        <v>31196296</v>
      </c>
      <c r="G357" s="1">
        <v>30471396</v>
      </c>
      <c r="H357" s="1">
        <v>35751694</v>
      </c>
      <c r="I357" s="1">
        <v>45862207</v>
      </c>
      <c r="J357" s="1">
        <v>0</v>
      </c>
      <c r="K357" s="1"/>
      <c r="L357" s="13"/>
    </row>
    <row r="358" spans="2:12" ht="16.5" thickTop="1" thickBot="1" x14ac:dyDescent="0.3">
      <c r="B358" s="6" t="s">
        <v>48</v>
      </c>
      <c r="C358" s="32">
        <v>20</v>
      </c>
      <c r="D358" s="1">
        <v>26183167</v>
      </c>
      <c r="E358" s="1">
        <v>30371581</v>
      </c>
      <c r="F358" s="1">
        <v>31196296</v>
      </c>
      <c r="G358" s="1">
        <v>30471396</v>
      </c>
      <c r="H358" s="1">
        <v>35751694</v>
      </c>
      <c r="I358" s="1">
        <v>36862207</v>
      </c>
      <c r="J358" s="1">
        <v>0</v>
      </c>
      <c r="K358" s="1"/>
      <c r="L358" s="13"/>
    </row>
    <row r="359" spans="2:12" ht="16.5" thickTop="1" thickBot="1" x14ac:dyDescent="0.3">
      <c r="B359" s="6" t="s">
        <v>49</v>
      </c>
      <c r="C359" s="32">
        <v>30</v>
      </c>
      <c r="D359" s="1">
        <v>0</v>
      </c>
      <c r="E359" s="1">
        <v>0</v>
      </c>
      <c r="F359" s="1">
        <v>0</v>
      </c>
      <c r="G359" s="1">
        <v>0</v>
      </c>
      <c r="H359" s="1">
        <v>0</v>
      </c>
      <c r="I359" s="1">
        <v>9000000</v>
      </c>
      <c r="J359" s="1">
        <v>0</v>
      </c>
      <c r="K359" s="1"/>
      <c r="L359" s="13"/>
    </row>
    <row r="360" spans="2:12" ht="16.5" thickTop="1" thickBot="1" x14ac:dyDescent="0.3">
      <c r="B360" s="6" t="s">
        <v>12</v>
      </c>
      <c r="C360" s="32">
        <v>40</v>
      </c>
      <c r="D360" s="1">
        <v>0</v>
      </c>
      <c r="E360" s="1">
        <v>0</v>
      </c>
      <c r="F360" s="1">
        <v>0</v>
      </c>
      <c r="G360" s="1">
        <v>0</v>
      </c>
      <c r="H360" s="1">
        <v>0</v>
      </c>
      <c r="I360" s="1">
        <v>0</v>
      </c>
      <c r="J360" s="1">
        <v>0</v>
      </c>
      <c r="K360" s="1"/>
      <c r="L360" s="13"/>
    </row>
    <row r="361" spans="2:12" ht="16.5" thickTop="1" thickBot="1" x14ac:dyDescent="0.3">
      <c r="B361" s="6" t="s">
        <v>50</v>
      </c>
      <c r="C361" s="32">
        <v>50</v>
      </c>
      <c r="D361" s="1">
        <v>0</v>
      </c>
      <c r="E361" s="1">
        <v>0</v>
      </c>
      <c r="F361" s="1">
        <v>0</v>
      </c>
      <c r="G361" s="1">
        <v>0</v>
      </c>
      <c r="H361" s="1">
        <v>0</v>
      </c>
      <c r="I361" s="1">
        <v>9000000</v>
      </c>
      <c r="J361" s="1">
        <v>0</v>
      </c>
      <c r="K361" s="1"/>
      <c r="L361" s="13"/>
    </row>
    <row r="362" spans="2:12" ht="16.5" thickTop="1" thickBot="1" x14ac:dyDescent="0.3">
      <c r="B362" s="5" t="s">
        <v>482</v>
      </c>
      <c r="C362" s="32"/>
      <c r="D362" s="1"/>
      <c r="E362" s="1"/>
      <c r="F362" s="1"/>
      <c r="G362" s="1"/>
      <c r="H362" s="1"/>
      <c r="I362" s="1"/>
      <c r="J362" s="1"/>
      <c r="K362" s="1"/>
      <c r="L362" s="13"/>
    </row>
    <row r="363" spans="2:12" ht="16.5" thickTop="1" thickBot="1" x14ac:dyDescent="0.3">
      <c r="B363" s="6" t="s">
        <v>47</v>
      </c>
      <c r="C363" s="32">
        <v>10</v>
      </c>
      <c r="D363" s="1">
        <v>688583</v>
      </c>
      <c r="E363" s="1">
        <v>1006306</v>
      </c>
      <c r="F363" s="1">
        <v>861944</v>
      </c>
      <c r="G363" s="1">
        <v>830343</v>
      </c>
      <c r="H363" s="1">
        <v>986748</v>
      </c>
      <c r="I363" s="1">
        <v>1071662</v>
      </c>
      <c r="J363" s="1">
        <v>1384312</v>
      </c>
      <c r="K363" s="1">
        <v>1827289</v>
      </c>
      <c r="L363" s="13"/>
    </row>
    <row r="364" spans="2:12" ht="16.5" thickTop="1" thickBot="1" x14ac:dyDescent="0.3">
      <c r="B364" s="6" t="s">
        <v>48</v>
      </c>
      <c r="C364" s="32">
        <v>20</v>
      </c>
      <c r="D364" s="1">
        <v>536802.31000000006</v>
      </c>
      <c r="E364" s="1">
        <v>799820.66</v>
      </c>
      <c r="F364" s="1">
        <v>734520.6</v>
      </c>
      <c r="G364" s="1">
        <v>674425.85</v>
      </c>
      <c r="H364" s="1">
        <v>745633.59</v>
      </c>
      <c r="I364" s="1">
        <v>810822.16</v>
      </c>
      <c r="J364" s="1">
        <v>951408.11</v>
      </c>
      <c r="K364" s="1">
        <v>1356718.26</v>
      </c>
      <c r="L364" s="13"/>
    </row>
    <row r="365" spans="2:12" ht="16.5" thickTop="1" thickBot="1" x14ac:dyDescent="0.3">
      <c r="B365" s="6" t="s">
        <v>49</v>
      </c>
      <c r="C365" s="32">
        <v>30</v>
      </c>
      <c r="D365" s="1">
        <v>151780.69</v>
      </c>
      <c r="E365" s="1">
        <v>206485.34</v>
      </c>
      <c r="F365" s="1">
        <v>127423.4</v>
      </c>
      <c r="G365" s="1">
        <v>155917.15</v>
      </c>
      <c r="H365" s="1">
        <v>241114.41</v>
      </c>
      <c r="I365" s="1">
        <v>260839.84</v>
      </c>
      <c r="J365" s="1">
        <v>432903.89</v>
      </c>
      <c r="K365" s="1">
        <v>470570.74</v>
      </c>
      <c r="L365" s="13"/>
    </row>
    <row r="366" spans="2:12" ht="16.5" thickTop="1" thickBot="1" x14ac:dyDescent="0.3">
      <c r="B366" s="6" t="s">
        <v>12</v>
      </c>
      <c r="C366" s="32">
        <v>40</v>
      </c>
      <c r="D366" s="1">
        <v>0</v>
      </c>
      <c r="E366" s="1">
        <v>0</v>
      </c>
      <c r="F366" s="1">
        <v>0</v>
      </c>
      <c r="G366" s="1">
        <v>0</v>
      </c>
      <c r="H366" s="1">
        <v>0</v>
      </c>
      <c r="I366" s="1">
        <v>0</v>
      </c>
      <c r="J366" s="1">
        <v>0</v>
      </c>
      <c r="K366" s="1">
        <v>0</v>
      </c>
      <c r="L366" s="13"/>
    </row>
    <row r="367" spans="2:12" ht="16.5" thickTop="1" thickBot="1" x14ac:dyDescent="0.3">
      <c r="B367" s="6" t="s">
        <v>50</v>
      </c>
      <c r="C367" s="32">
        <v>50</v>
      </c>
      <c r="D367" s="1">
        <v>151780.69</v>
      </c>
      <c r="E367" s="1">
        <v>206485.34</v>
      </c>
      <c r="F367" s="1">
        <v>127423.4</v>
      </c>
      <c r="G367" s="1">
        <v>155917.15</v>
      </c>
      <c r="H367" s="1">
        <v>241114.41</v>
      </c>
      <c r="I367" s="1">
        <v>260839.84</v>
      </c>
      <c r="J367" s="1">
        <v>432903.89</v>
      </c>
      <c r="K367" s="1">
        <v>470570.74</v>
      </c>
      <c r="L367" s="13"/>
    </row>
    <row r="368" spans="2:12" ht="16.5" thickTop="1" thickBot="1" x14ac:dyDescent="0.3">
      <c r="B368" s="5" t="s">
        <v>485</v>
      </c>
      <c r="C368" s="32"/>
      <c r="D368" s="1"/>
      <c r="E368" s="1"/>
      <c r="F368" s="1"/>
      <c r="G368" s="1"/>
      <c r="H368" s="1"/>
      <c r="I368" s="1"/>
      <c r="J368" s="1"/>
      <c r="K368" s="1"/>
      <c r="L368" s="13"/>
    </row>
    <row r="369" spans="2:12" ht="16.5" thickTop="1" thickBot="1" x14ac:dyDescent="0.3">
      <c r="B369" s="6" t="s">
        <v>47</v>
      </c>
      <c r="C369" s="32">
        <v>20</v>
      </c>
      <c r="D369" s="1">
        <v>17135816</v>
      </c>
      <c r="E369" s="1">
        <v>17523552</v>
      </c>
      <c r="F369" s="1">
        <v>10303501</v>
      </c>
      <c r="G369" s="1">
        <v>11988965</v>
      </c>
      <c r="H369" s="1">
        <v>19960260.449999999</v>
      </c>
      <c r="I369" s="1">
        <v>13510078.560000001</v>
      </c>
      <c r="J369" s="1">
        <v>13262856</v>
      </c>
      <c r="K369" s="1">
        <v>13658699</v>
      </c>
      <c r="L369" s="13"/>
    </row>
    <row r="370" spans="2:12" ht="16.5" thickTop="1" thickBot="1" x14ac:dyDescent="0.3">
      <c r="B370" s="6" t="s">
        <v>48</v>
      </c>
      <c r="C370" s="32">
        <v>40</v>
      </c>
      <c r="D370" s="1">
        <v>17135816</v>
      </c>
      <c r="E370" s="1">
        <v>17503607.299999997</v>
      </c>
      <c r="F370" s="1">
        <v>10303501</v>
      </c>
      <c r="G370" s="1">
        <v>11820208.550000001</v>
      </c>
      <c r="H370" s="1">
        <v>14229337.609999999</v>
      </c>
      <c r="I370" s="1">
        <v>13510078.560000001</v>
      </c>
      <c r="J370" s="1">
        <v>13260045.48</v>
      </c>
      <c r="K370" s="1">
        <v>13658699</v>
      </c>
      <c r="L370" s="13"/>
    </row>
    <row r="371" spans="2:12" ht="16.5" thickTop="1" thickBot="1" x14ac:dyDescent="0.3">
      <c r="B371" s="6" t="s">
        <v>49</v>
      </c>
      <c r="C371" s="32">
        <v>60</v>
      </c>
      <c r="D371" s="1">
        <v>0</v>
      </c>
      <c r="E371" s="1">
        <v>19944.7</v>
      </c>
      <c r="F371" s="1">
        <v>0</v>
      </c>
      <c r="G371" s="1">
        <v>168756.45</v>
      </c>
      <c r="H371" s="1">
        <v>5730922.8399999999</v>
      </c>
      <c r="I371" s="1">
        <v>0</v>
      </c>
      <c r="J371" s="1">
        <v>2810.52</v>
      </c>
      <c r="K371" s="1">
        <v>0</v>
      </c>
      <c r="L371" s="13"/>
    </row>
    <row r="372" spans="2:12" ht="16.5" thickTop="1" thickBot="1" x14ac:dyDescent="0.3">
      <c r="B372" s="6" t="s">
        <v>12</v>
      </c>
      <c r="C372" s="32">
        <v>80</v>
      </c>
      <c r="D372" s="1">
        <v>0</v>
      </c>
      <c r="E372" s="1">
        <v>0</v>
      </c>
      <c r="F372" s="1">
        <v>0</v>
      </c>
      <c r="G372" s="1">
        <v>168756.45</v>
      </c>
      <c r="H372" s="1">
        <v>5730922.8399999999</v>
      </c>
      <c r="I372" s="1">
        <v>0</v>
      </c>
      <c r="J372" s="1">
        <v>0</v>
      </c>
      <c r="K372" s="1">
        <v>0</v>
      </c>
      <c r="L372" s="13"/>
    </row>
    <row r="373" spans="2:12" ht="16.5" thickTop="1" thickBot="1" x14ac:dyDescent="0.3">
      <c r="B373" s="6" t="s">
        <v>50</v>
      </c>
      <c r="C373" s="32">
        <v>100</v>
      </c>
      <c r="D373" s="1">
        <v>0</v>
      </c>
      <c r="E373" s="1">
        <v>19944.7</v>
      </c>
      <c r="F373" s="1">
        <v>0</v>
      </c>
      <c r="G373" s="1">
        <v>0</v>
      </c>
      <c r="H373" s="1">
        <v>0</v>
      </c>
      <c r="I373" s="1">
        <v>0</v>
      </c>
      <c r="J373" s="1">
        <v>2810.52</v>
      </c>
      <c r="K373" s="1">
        <v>0</v>
      </c>
      <c r="L373" s="13"/>
    </row>
    <row r="374" spans="2:12" ht="16.5" thickTop="1" thickBot="1" x14ac:dyDescent="0.3">
      <c r="B374" s="5" t="s">
        <v>507</v>
      </c>
      <c r="C374" s="32"/>
      <c r="D374" s="1"/>
      <c r="E374" s="1"/>
      <c r="F374" s="1"/>
      <c r="G374" s="1"/>
      <c r="H374" s="1"/>
      <c r="I374" s="1"/>
      <c r="J374" s="1"/>
      <c r="K374" s="1"/>
      <c r="L374" s="13"/>
    </row>
    <row r="375" spans="2:12" ht="16.5" thickTop="1" thickBot="1" x14ac:dyDescent="0.3">
      <c r="B375" s="6" t="s">
        <v>47</v>
      </c>
      <c r="C375" s="32">
        <v>10</v>
      </c>
      <c r="D375" s="1">
        <v>6415174</v>
      </c>
      <c r="E375" s="1">
        <v>6415193</v>
      </c>
      <c r="F375" s="1">
        <v>6415127</v>
      </c>
      <c r="G375" s="1">
        <v>6510115</v>
      </c>
      <c r="H375" s="1">
        <v>7326276</v>
      </c>
      <c r="I375" s="1">
        <v>7326336</v>
      </c>
      <c r="J375" s="1">
        <v>8041232</v>
      </c>
      <c r="K375" s="1">
        <v>8246322</v>
      </c>
      <c r="L375" s="13"/>
    </row>
    <row r="376" spans="2:12" ht="16.5" thickTop="1" thickBot="1" x14ac:dyDescent="0.3">
      <c r="B376" s="6" t="s">
        <v>48</v>
      </c>
      <c r="C376" s="32">
        <v>20</v>
      </c>
      <c r="D376" s="1">
        <v>6415174</v>
      </c>
      <c r="E376" s="1">
        <v>6415193</v>
      </c>
      <c r="F376" s="1">
        <v>6415127</v>
      </c>
      <c r="G376" s="1">
        <v>6510115</v>
      </c>
      <c r="H376" s="1">
        <v>7326276</v>
      </c>
      <c r="I376" s="1">
        <v>7326336</v>
      </c>
      <c r="J376" s="1">
        <v>8041232</v>
      </c>
      <c r="K376" s="1">
        <v>8246322</v>
      </c>
      <c r="L376" s="13"/>
    </row>
    <row r="377" spans="2:12" ht="16.5" thickTop="1" thickBot="1" x14ac:dyDescent="0.3">
      <c r="B377" s="6" t="s">
        <v>49</v>
      </c>
      <c r="C377" s="32">
        <v>30</v>
      </c>
      <c r="D377" s="1">
        <v>0</v>
      </c>
      <c r="E377" s="1">
        <v>0</v>
      </c>
      <c r="F377" s="1">
        <v>0</v>
      </c>
      <c r="G377" s="1">
        <v>0</v>
      </c>
      <c r="H377" s="1">
        <v>0</v>
      </c>
      <c r="I377" s="1">
        <v>0</v>
      </c>
      <c r="J377" s="1">
        <v>0</v>
      </c>
      <c r="K377" s="1">
        <v>0</v>
      </c>
      <c r="L377" s="13"/>
    </row>
    <row r="378" spans="2:12" ht="16.5" thickTop="1" thickBot="1" x14ac:dyDescent="0.3">
      <c r="B378" s="6" t="s">
        <v>12</v>
      </c>
      <c r="C378" s="32">
        <v>40</v>
      </c>
      <c r="D378" s="1">
        <v>0</v>
      </c>
      <c r="E378" s="1">
        <v>0</v>
      </c>
      <c r="F378" s="1">
        <v>0</v>
      </c>
      <c r="G378" s="1">
        <v>0</v>
      </c>
      <c r="H378" s="1">
        <v>0</v>
      </c>
      <c r="I378" s="1">
        <v>0</v>
      </c>
      <c r="J378" s="1">
        <v>0</v>
      </c>
      <c r="K378" s="1">
        <v>0</v>
      </c>
      <c r="L378" s="13"/>
    </row>
    <row r="379" spans="2:12" ht="16.5" thickTop="1" thickBot="1" x14ac:dyDescent="0.3">
      <c r="B379" s="6" t="s">
        <v>50</v>
      </c>
      <c r="C379" s="32">
        <v>50</v>
      </c>
      <c r="D379" s="1">
        <v>0</v>
      </c>
      <c r="E379" s="1">
        <v>0</v>
      </c>
      <c r="F379" s="1">
        <v>0</v>
      </c>
      <c r="G379" s="1">
        <v>0</v>
      </c>
      <c r="H379" s="1">
        <v>0</v>
      </c>
      <c r="I379" s="1">
        <v>0</v>
      </c>
      <c r="J379" s="1">
        <v>0</v>
      </c>
      <c r="K379" s="1">
        <v>0</v>
      </c>
      <c r="L379" s="13"/>
    </row>
    <row r="380" spans="2:12" ht="16.5" thickTop="1" thickBot="1" x14ac:dyDescent="0.3">
      <c r="B380" s="5" t="s">
        <v>510</v>
      </c>
      <c r="C380" s="32"/>
      <c r="D380" s="1"/>
      <c r="E380" s="1"/>
      <c r="F380" s="1"/>
      <c r="G380" s="1"/>
      <c r="H380" s="1"/>
      <c r="I380" s="1"/>
      <c r="J380" s="1"/>
      <c r="K380" s="1"/>
      <c r="L380" s="13"/>
    </row>
    <row r="381" spans="2:12" ht="16.5" thickTop="1" thickBot="1" x14ac:dyDescent="0.3">
      <c r="B381" s="6" t="s">
        <v>47</v>
      </c>
      <c r="C381" s="32">
        <v>10</v>
      </c>
      <c r="D381" s="1">
        <v>1478905</v>
      </c>
      <c r="E381" s="1">
        <v>1478890</v>
      </c>
      <c r="F381" s="1">
        <v>1479286</v>
      </c>
      <c r="G381" s="1">
        <v>1791535</v>
      </c>
      <c r="H381" s="1">
        <v>2238970</v>
      </c>
      <c r="I381" s="1">
        <v>2444050</v>
      </c>
      <c r="J381" s="1">
        <v>3448771</v>
      </c>
      <c r="K381" s="1">
        <v>2904001</v>
      </c>
      <c r="L381" s="13"/>
    </row>
    <row r="382" spans="2:12" ht="16.5" thickTop="1" thickBot="1" x14ac:dyDescent="0.3">
      <c r="B382" s="6" t="s">
        <v>48</v>
      </c>
      <c r="C382" s="32">
        <v>20</v>
      </c>
      <c r="D382" s="1">
        <v>1478905</v>
      </c>
      <c r="E382" s="1">
        <v>1478890</v>
      </c>
      <c r="F382" s="1">
        <v>1479286</v>
      </c>
      <c r="G382" s="1">
        <v>1791535</v>
      </c>
      <c r="H382" s="1">
        <v>2238970</v>
      </c>
      <c r="I382" s="1">
        <v>2444050</v>
      </c>
      <c r="J382" s="1">
        <v>3448771</v>
      </c>
      <c r="K382" s="1">
        <v>2904001</v>
      </c>
      <c r="L382" s="13"/>
    </row>
    <row r="383" spans="2:12" ht="16.5" thickTop="1" thickBot="1" x14ac:dyDescent="0.3">
      <c r="B383" s="6" t="s">
        <v>49</v>
      </c>
      <c r="C383" s="32">
        <v>30</v>
      </c>
      <c r="D383" s="1">
        <v>0</v>
      </c>
      <c r="E383" s="1">
        <v>0</v>
      </c>
      <c r="F383" s="1">
        <v>0</v>
      </c>
      <c r="G383" s="1">
        <v>0</v>
      </c>
      <c r="H383" s="1">
        <v>0</v>
      </c>
      <c r="I383" s="1">
        <v>0</v>
      </c>
      <c r="J383" s="1">
        <v>0</v>
      </c>
      <c r="K383" s="1">
        <v>0</v>
      </c>
      <c r="L383" s="13"/>
    </row>
    <row r="384" spans="2:12" ht="16.5" thickTop="1" thickBot="1" x14ac:dyDescent="0.3">
      <c r="B384" s="6" t="s">
        <v>12</v>
      </c>
      <c r="C384" s="32">
        <v>40</v>
      </c>
      <c r="D384" s="1">
        <v>0</v>
      </c>
      <c r="E384" s="1">
        <v>0</v>
      </c>
      <c r="F384" s="1">
        <v>0</v>
      </c>
      <c r="G384" s="1">
        <v>0</v>
      </c>
      <c r="H384" s="1">
        <v>0</v>
      </c>
      <c r="I384" s="1">
        <v>0</v>
      </c>
      <c r="J384" s="1">
        <v>0</v>
      </c>
      <c r="K384" s="1">
        <v>0</v>
      </c>
      <c r="L384" s="13"/>
    </row>
    <row r="385" spans="2:12" ht="16.5" thickTop="1" thickBot="1" x14ac:dyDescent="0.3">
      <c r="B385" s="6" t="s">
        <v>50</v>
      </c>
      <c r="C385" s="32">
        <v>50</v>
      </c>
      <c r="D385" s="1">
        <v>0</v>
      </c>
      <c r="E385" s="1">
        <v>0</v>
      </c>
      <c r="F385" s="1">
        <v>0</v>
      </c>
      <c r="G385" s="1">
        <v>0</v>
      </c>
      <c r="H385" s="1">
        <v>0</v>
      </c>
      <c r="I385" s="1">
        <v>0</v>
      </c>
      <c r="J385" s="1">
        <v>0</v>
      </c>
      <c r="K385" s="1">
        <v>0</v>
      </c>
      <c r="L385" s="13"/>
    </row>
    <row r="386" spans="2:12" ht="16.5" thickTop="1" thickBot="1" x14ac:dyDescent="0.3">
      <c r="B386" s="5" t="s">
        <v>519</v>
      </c>
      <c r="C386" s="32"/>
      <c r="D386" s="1"/>
      <c r="E386" s="1"/>
      <c r="F386" s="1"/>
      <c r="G386" s="1"/>
      <c r="H386" s="1"/>
      <c r="I386" s="1"/>
      <c r="J386" s="1"/>
      <c r="K386" s="1"/>
      <c r="L386" s="13"/>
    </row>
    <row r="387" spans="2:12" ht="16.5" thickTop="1" thickBot="1" x14ac:dyDescent="0.3">
      <c r="B387" s="6" t="s">
        <v>47</v>
      </c>
      <c r="C387" s="32">
        <v>10</v>
      </c>
      <c r="D387" s="1">
        <v>1775424</v>
      </c>
      <c r="E387" s="1">
        <v>1775439</v>
      </c>
      <c r="F387" s="1">
        <v>3047692</v>
      </c>
      <c r="G387" s="1">
        <v>3047676</v>
      </c>
      <c r="H387" s="1">
        <v>4547632</v>
      </c>
      <c r="I387" s="1">
        <v>1547651</v>
      </c>
      <c r="J387" s="1">
        <v>1547600</v>
      </c>
      <c r="K387" s="1">
        <v>1547627</v>
      </c>
      <c r="L387" s="13"/>
    </row>
    <row r="388" spans="2:12" ht="16.5" thickTop="1" thickBot="1" x14ac:dyDescent="0.3">
      <c r="B388" s="6" t="s">
        <v>48</v>
      </c>
      <c r="C388" s="32">
        <v>20</v>
      </c>
      <c r="D388" s="1">
        <v>1775424</v>
      </c>
      <c r="E388" s="1">
        <v>1775439</v>
      </c>
      <c r="F388" s="1">
        <v>3047692</v>
      </c>
      <c r="G388" s="1">
        <v>3047676</v>
      </c>
      <c r="H388" s="1">
        <v>4547632</v>
      </c>
      <c r="I388" s="1">
        <v>1547651</v>
      </c>
      <c r="J388" s="1">
        <v>1547600</v>
      </c>
      <c r="K388" s="1">
        <v>1547627</v>
      </c>
      <c r="L388" s="13"/>
    </row>
    <row r="389" spans="2:12" ht="16.5" thickTop="1" thickBot="1" x14ac:dyDescent="0.3">
      <c r="B389" s="6" t="s">
        <v>49</v>
      </c>
      <c r="C389" s="32">
        <v>30</v>
      </c>
      <c r="D389" s="1">
        <v>0</v>
      </c>
      <c r="E389" s="1">
        <v>0</v>
      </c>
      <c r="F389" s="1">
        <v>0</v>
      </c>
      <c r="G389" s="1">
        <v>0</v>
      </c>
      <c r="H389" s="1">
        <v>0</v>
      </c>
      <c r="I389" s="1">
        <v>0</v>
      </c>
      <c r="J389" s="1">
        <v>0</v>
      </c>
      <c r="K389" s="1">
        <v>0</v>
      </c>
      <c r="L389" s="13"/>
    </row>
    <row r="390" spans="2:12" ht="16.5" thickTop="1" thickBot="1" x14ac:dyDescent="0.3">
      <c r="B390" s="6" t="s">
        <v>12</v>
      </c>
      <c r="C390" s="32">
        <v>40</v>
      </c>
      <c r="D390" s="1">
        <v>0</v>
      </c>
      <c r="E390" s="1">
        <v>0</v>
      </c>
      <c r="F390" s="1">
        <v>0</v>
      </c>
      <c r="G390" s="1">
        <v>0</v>
      </c>
      <c r="H390" s="1">
        <v>0</v>
      </c>
      <c r="I390" s="1">
        <v>0</v>
      </c>
      <c r="J390" s="1">
        <v>0</v>
      </c>
      <c r="K390" s="1">
        <v>0</v>
      </c>
      <c r="L390" s="13"/>
    </row>
    <row r="391" spans="2:12" ht="16.5" thickTop="1" thickBot="1" x14ac:dyDescent="0.3">
      <c r="B391" s="6" t="s">
        <v>50</v>
      </c>
      <c r="C391" s="32">
        <v>50</v>
      </c>
      <c r="D391" s="1">
        <v>0</v>
      </c>
      <c r="E391" s="1">
        <v>0</v>
      </c>
      <c r="F391" s="1">
        <v>0</v>
      </c>
      <c r="G391" s="1">
        <v>0</v>
      </c>
      <c r="H391" s="1">
        <v>0</v>
      </c>
      <c r="I391" s="1">
        <v>0</v>
      </c>
      <c r="J391" s="1">
        <v>0</v>
      </c>
      <c r="K391" s="1">
        <v>0</v>
      </c>
      <c r="L391" s="13"/>
    </row>
    <row r="392" spans="2:12" ht="16.5" thickTop="1" thickBot="1" x14ac:dyDescent="0.3">
      <c r="B392" s="5" t="s">
        <v>513</v>
      </c>
      <c r="C392" s="32"/>
      <c r="D392" s="1"/>
      <c r="E392" s="1"/>
      <c r="F392" s="1"/>
      <c r="G392" s="1"/>
      <c r="H392" s="1"/>
      <c r="I392" s="1"/>
      <c r="J392" s="1"/>
      <c r="K392" s="1"/>
      <c r="L392" s="13"/>
    </row>
    <row r="393" spans="2:12" ht="16.5" thickTop="1" thickBot="1" x14ac:dyDescent="0.3">
      <c r="B393" s="6" t="s">
        <v>47</v>
      </c>
      <c r="C393" s="32">
        <v>10</v>
      </c>
      <c r="D393" s="1">
        <v>3789103</v>
      </c>
      <c r="E393" s="1">
        <v>3842509</v>
      </c>
      <c r="F393" s="1">
        <v>3928148</v>
      </c>
      <c r="G393" s="1">
        <v>4520637</v>
      </c>
      <c r="H393" s="1">
        <v>5352260</v>
      </c>
      <c r="I393" s="1">
        <v>5511329</v>
      </c>
      <c r="J393" s="1">
        <v>5919678</v>
      </c>
      <c r="K393" s="1">
        <v>6046238</v>
      </c>
      <c r="L393" s="13"/>
    </row>
    <row r="394" spans="2:12" ht="16.5" thickTop="1" thickBot="1" x14ac:dyDescent="0.3">
      <c r="B394" s="6" t="s">
        <v>48</v>
      </c>
      <c r="C394" s="32">
        <v>20</v>
      </c>
      <c r="D394" s="1">
        <v>3786912.29</v>
      </c>
      <c r="E394" s="1">
        <v>3664699.46</v>
      </c>
      <c r="F394" s="1">
        <v>3847407.88</v>
      </c>
      <c r="G394" s="1">
        <v>4458458.1399999997</v>
      </c>
      <c r="H394" s="1">
        <v>5345219.4800000004</v>
      </c>
      <c r="I394" s="1">
        <v>5511329</v>
      </c>
      <c r="J394" s="1">
        <v>5919678</v>
      </c>
      <c r="K394" s="1">
        <v>6045913.5300000003</v>
      </c>
      <c r="L394" s="13"/>
    </row>
    <row r="395" spans="2:12" ht="16.5" thickTop="1" thickBot="1" x14ac:dyDescent="0.3">
      <c r="B395" s="6" t="s">
        <v>49</v>
      </c>
      <c r="C395" s="32">
        <v>30</v>
      </c>
      <c r="D395" s="1">
        <v>2190.71</v>
      </c>
      <c r="E395" s="1">
        <v>177809.54</v>
      </c>
      <c r="F395" s="1">
        <v>80740.12</v>
      </c>
      <c r="G395" s="1">
        <v>62178.86</v>
      </c>
      <c r="H395" s="1">
        <v>7040.52</v>
      </c>
      <c r="I395" s="1">
        <v>0</v>
      </c>
      <c r="J395" s="1">
        <v>0</v>
      </c>
      <c r="K395" s="1">
        <v>324.47000000000003</v>
      </c>
      <c r="L395" s="13"/>
    </row>
    <row r="396" spans="2:12" ht="16.5" thickTop="1" thickBot="1" x14ac:dyDescent="0.3">
      <c r="B396" s="6" t="s">
        <v>12</v>
      </c>
      <c r="C396" s="32">
        <v>40</v>
      </c>
      <c r="D396" s="1">
        <v>0</v>
      </c>
      <c r="E396" s="1">
        <v>0</v>
      </c>
      <c r="F396" s="1">
        <v>0</v>
      </c>
      <c r="G396" s="1">
        <v>0</v>
      </c>
      <c r="H396" s="1">
        <v>0</v>
      </c>
      <c r="I396" s="1">
        <v>0</v>
      </c>
      <c r="J396" s="1">
        <v>0</v>
      </c>
      <c r="K396" s="1">
        <v>0</v>
      </c>
      <c r="L396" s="13"/>
    </row>
    <row r="397" spans="2:12" ht="16.5" thickTop="1" thickBot="1" x14ac:dyDescent="0.3">
      <c r="B397" s="6" t="s">
        <v>50</v>
      </c>
      <c r="C397" s="32">
        <v>50</v>
      </c>
      <c r="D397" s="1">
        <v>2190.71</v>
      </c>
      <c r="E397" s="1">
        <v>177809.54</v>
      </c>
      <c r="F397" s="1">
        <v>80740.12</v>
      </c>
      <c r="G397" s="1">
        <v>62178.86</v>
      </c>
      <c r="H397" s="1">
        <v>7040.52</v>
      </c>
      <c r="I397" s="1">
        <v>0</v>
      </c>
      <c r="J397" s="1">
        <v>0</v>
      </c>
      <c r="K397" s="1">
        <v>324.47000000000003</v>
      </c>
      <c r="L397" s="13"/>
    </row>
    <row r="398" spans="2:12" ht="16.5" thickTop="1" thickBot="1" x14ac:dyDescent="0.3">
      <c r="B398" s="5" t="s">
        <v>527</v>
      </c>
      <c r="C398" s="32"/>
      <c r="D398" s="1"/>
      <c r="E398" s="1"/>
      <c r="F398" s="1"/>
      <c r="G398" s="1"/>
      <c r="H398" s="1"/>
      <c r="I398" s="1"/>
      <c r="J398" s="1"/>
      <c r="K398" s="1"/>
      <c r="L398" s="13"/>
    </row>
    <row r="399" spans="2:12" ht="16.5" thickTop="1" thickBot="1" x14ac:dyDescent="0.3">
      <c r="B399" s="6" t="s">
        <v>47</v>
      </c>
      <c r="C399" s="32">
        <v>10</v>
      </c>
      <c r="D399" s="1">
        <v>2839999</v>
      </c>
      <c r="E399" s="1">
        <v>3006162</v>
      </c>
      <c r="F399" s="1">
        <v>2939376</v>
      </c>
      <c r="G399" s="1">
        <v>3052037</v>
      </c>
      <c r="H399" s="1">
        <v>3356314</v>
      </c>
      <c r="I399" s="1">
        <v>3486014</v>
      </c>
      <c r="J399" s="1">
        <v>3615602</v>
      </c>
      <c r="K399" s="1">
        <v>3829848</v>
      </c>
      <c r="L399" s="13"/>
    </row>
    <row r="400" spans="2:12" ht="16.5" thickTop="1" thickBot="1" x14ac:dyDescent="0.3">
      <c r="B400" s="6" t="s">
        <v>48</v>
      </c>
      <c r="C400" s="32">
        <v>20</v>
      </c>
      <c r="D400" s="1">
        <v>2839999</v>
      </c>
      <c r="E400" s="1">
        <v>2642880.87</v>
      </c>
      <c r="F400" s="1">
        <v>2825777.83</v>
      </c>
      <c r="G400" s="1">
        <v>3052037</v>
      </c>
      <c r="H400" s="1">
        <v>3350640.88</v>
      </c>
      <c r="I400" s="1">
        <v>3485691.93</v>
      </c>
      <c r="J400" s="1">
        <v>3615602</v>
      </c>
      <c r="K400" s="1">
        <v>3829848</v>
      </c>
      <c r="L400" s="13"/>
    </row>
    <row r="401" spans="2:12" ht="16.5" thickTop="1" thickBot="1" x14ac:dyDescent="0.3">
      <c r="B401" s="6" t="s">
        <v>49</v>
      </c>
      <c r="C401" s="32">
        <v>30</v>
      </c>
      <c r="D401" s="1">
        <v>0</v>
      </c>
      <c r="E401" s="1">
        <v>363281.13</v>
      </c>
      <c r="F401" s="1">
        <v>113598.17</v>
      </c>
      <c r="G401" s="1">
        <v>0</v>
      </c>
      <c r="H401" s="1">
        <v>5673.12</v>
      </c>
      <c r="I401" s="1">
        <v>322.07</v>
      </c>
      <c r="J401" s="1">
        <v>0</v>
      </c>
      <c r="K401" s="1">
        <v>0</v>
      </c>
      <c r="L401" s="13"/>
    </row>
    <row r="402" spans="2:12" ht="16.5" thickTop="1" thickBot="1" x14ac:dyDescent="0.3">
      <c r="B402" s="6" t="s">
        <v>12</v>
      </c>
      <c r="C402" s="32">
        <v>40</v>
      </c>
      <c r="D402" s="1">
        <v>0</v>
      </c>
      <c r="E402" s="1">
        <v>0</v>
      </c>
      <c r="F402" s="1">
        <v>0</v>
      </c>
      <c r="G402" s="1">
        <v>0</v>
      </c>
      <c r="H402" s="1">
        <v>0</v>
      </c>
      <c r="I402" s="1">
        <v>0</v>
      </c>
      <c r="J402" s="1">
        <v>0</v>
      </c>
      <c r="K402" s="1">
        <v>0</v>
      </c>
      <c r="L402" s="13"/>
    </row>
    <row r="403" spans="2:12" ht="16.5" thickTop="1" thickBot="1" x14ac:dyDescent="0.3">
      <c r="B403" s="6" t="s">
        <v>50</v>
      </c>
      <c r="C403" s="32">
        <v>50</v>
      </c>
      <c r="D403" s="1">
        <v>0</v>
      </c>
      <c r="E403" s="1">
        <v>363281.13</v>
      </c>
      <c r="F403" s="1">
        <v>113598.17</v>
      </c>
      <c r="G403" s="1">
        <v>0</v>
      </c>
      <c r="H403" s="1">
        <v>5673.12</v>
      </c>
      <c r="I403" s="1">
        <v>322.07</v>
      </c>
      <c r="J403" s="1">
        <v>0</v>
      </c>
      <c r="K403" s="1">
        <v>0</v>
      </c>
      <c r="L403" s="13"/>
    </row>
    <row r="404" spans="2:12" ht="16.5" thickTop="1" thickBot="1" x14ac:dyDescent="0.3">
      <c r="B404" s="5" t="s">
        <v>516</v>
      </c>
      <c r="C404" s="32"/>
      <c r="D404" s="1"/>
      <c r="E404" s="1"/>
      <c r="F404" s="1"/>
      <c r="G404" s="1"/>
      <c r="H404" s="1"/>
      <c r="I404" s="1"/>
      <c r="J404" s="1"/>
      <c r="K404" s="1"/>
      <c r="L404" s="13"/>
    </row>
    <row r="405" spans="2:12" ht="16.5" thickTop="1" thickBot="1" x14ac:dyDescent="0.3">
      <c r="B405" s="6" t="s">
        <v>47</v>
      </c>
      <c r="C405" s="32">
        <v>10</v>
      </c>
      <c r="D405" s="1">
        <v>2113567</v>
      </c>
      <c r="E405" s="1">
        <v>2153349</v>
      </c>
      <c r="F405" s="1">
        <v>2192423</v>
      </c>
      <c r="G405" s="1">
        <v>3365995</v>
      </c>
      <c r="H405" s="1">
        <v>4132311</v>
      </c>
      <c r="I405" s="1">
        <v>4203851</v>
      </c>
      <c r="J405" s="1">
        <v>2901213</v>
      </c>
      <c r="K405" s="1">
        <v>2989638</v>
      </c>
      <c r="L405" s="13"/>
    </row>
    <row r="406" spans="2:12" ht="16.5" thickTop="1" thickBot="1" x14ac:dyDescent="0.3">
      <c r="B406" s="6" t="s">
        <v>48</v>
      </c>
      <c r="C406" s="32">
        <v>20</v>
      </c>
      <c r="D406" s="1">
        <v>2113567</v>
      </c>
      <c r="E406" s="1">
        <v>2141307.6800000002</v>
      </c>
      <c r="F406" s="1">
        <v>2192423</v>
      </c>
      <c r="G406" s="1">
        <v>3365995</v>
      </c>
      <c r="H406" s="1">
        <v>4122009.13</v>
      </c>
      <c r="I406" s="1">
        <v>4203851</v>
      </c>
      <c r="J406" s="1">
        <v>2901159.9</v>
      </c>
      <c r="K406" s="1">
        <v>2989638</v>
      </c>
      <c r="L406" s="13"/>
    </row>
    <row r="407" spans="2:12" ht="16.5" thickTop="1" thickBot="1" x14ac:dyDescent="0.3">
      <c r="B407" s="6" t="s">
        <v>49</v>
      </c>
      <c r="C407" s="32">
        <v>30</v>
      </c>
      <c r="D407" s="1">
        <v>0</v>
      </c>
      <c r="E407" s="1">
        <v>12041.32</v>
      </c>
      <c r="F407" s="1">
        <v>0</v>
      </c>
      <c r="G407" s="1">
        <v>0</v>
      </c>
      <c r="H407" s="1">
        <v>10301.870000000001</v>
      </c>
      <c r="I407" s="1">
        <v>0</v>
      </c>
      <c r="J407" s="1">
        <v>53.1</v>
      </c>
      <c r="K407" s="1">
        <v>0</v>
      </c>
      <c r="L407" s="13"/>
    </row>
    <row r="408" spans="2:12" ht="16.5" thickTop="1" thickBot="1" x14ac:dyDescent="0.3">
      <c r="B408" s="6" t="s">
        <v>12</v>
      </c>
      <c r="C408" s="32">
        <v>40</v>
      </c>
      <c r="D408" s="1">
        <v>0</v>
      </c>
      <c r="E408" s="1">
        <v>0</v>
      </c>
      <c r="F408" s="1">
        <v>0</v>
      </c>
      <c r="G408" s="1">
        <v>0</v>
      </c>
      <c r="H408" s="1">
        <v>0</v>
      </c>
      <c r="I408" s="1">
        <v>0</v>
      </c>
      <c r="J408" s="1">
        <v>0</v>
      </c>
      <c r="K408" s="1">
        <v>0</v>
      </c>
      <c r="L408" s="13"/>
    </row>
    <row r="409" spans="2:12" ht="16.5" thickTop="1" thickBot="1" x14ac:dyDescent="0.3">
      <c r="B409" s="6" t="s">
        <v>50</v>
      </c>
      <c r="C409" s="32">
        <v>50</v>
      </c>
      <c r="D409" s="1">
        <v>0</v>
      </c>
      <c r="E409" s="1">
        <v>12041.32</v>
      </c>
      <c r="F409" s="1">
        <v>0</v>
      </c>
      <c r="G409" s="1">
        <v>0</v>
      </c>
      <c r="H409" s="1">
        <v>10301.870000000001</v>
      </c>
      <c r="I409" s="1">
        <v>0</v>
      </c>
      <c r="J409" s="1">
        <v>53.1</v>
      </c>
      <c r="K409" s="1">
        <v>0</v>
      </c>
      <c r="L409" s="13"/>
    </row>
    <row r="410" spans="2:12" ht="16.5" thickTop="1" thickBot="1" x14ac:dyDescent="0.3">
      <c r="B410" s="5" t="s">
        <v>522</v>
      </c>
      <c r="C410" s="32"/>
      <c r="D410" s="1"/>
      <c r="E410" s="1"/>
      <c r="F410" s="1"/>
      <c r="G410" s="1"/>
      <c r="H410" s="1"/>
      <c r="I410" s="1"/>
      <c r="J410" s="1"/>
      <c r="K410" s="1"/>
      <c r="L410" s="13"/>
    </row>
    <row r="411" spans="2:12" ht="16.5" thickTop="1" thickBot="1" x14ac:dyDescent="0.3">
      <c r="B411" s="6" t="s">
        <v>47</v>
      </c>
      <c r="C411" s="32">
        <v>10</v>
      </c>
      <c r="D411" s="1">
        <v>0</v>
      </c>
      <c r="E411" s="1">
        <v>0</v>
      </c>
      <c r="F411" s="1">
        <v>0</v>
      </c>
      <c r="G411" s="1">
        <v>0</v>
      </c>
      <c r="H411" s="1">
        <v>0</v>
      </c>
      <c r="I411" s="1">
        <v>0</v>
      </c>
      <c r="J411" s="1">
        <v>0</v>
      </c>
      <c r="K411" s="1"/>
      <c r="L411" s="13"/>
    </row>
    <row r="412" spans="2:12" ht="16.5" thickTop="1" thickBot="1" x14ac:dyDescent="0.3">
      <c r="B412" s="6" t="s">
        <v>48</v>
      </c>
      <c r="C412" s="32">
        <v>20</v>
      </c>
      <c r="D412" s="1">
        <v>0</v>
      </c>
      <c r="E412" s="1">
        <v>0</v>
      </c>
      <c r="F412" s="1">
        <v>0</v>
      </c>
      <c r="G412" s="1">
        <v>0</v>
      </c>
      <c r="H412" s="1">
        <v>0</v>
      </c>
      <c r="I412" s="1">
        <v>0</v>
      </c>
      <c r="J412" s="1">
        <v>0</v>
      </c>
      <c r="K412" s="1"/>
      <c r="L412" s="13"/>
    </row>
    <row r="413" spans="2:12" ht="16.5" thickTop="1" thickBot="1" x14ac:dyDescent="0.3">
      <c r="B413" s="6" t="s">
        <v>49</v>
      </c>
      <c r="C413" s="32">
        <v>30</v>
      </c>
      <c r="D413" s="1">
        <v>0</v>
      </c>
      <c r="E413" s="1">
        <v>0</v>
      </c>
      <c r="F413" s="1">
        <v>0</v>
      </c>
      <c r="G413" s="1">
        <v>0</v>
      </c>
      <c r="H413" s="1">
        <v>0</v>
      </c>
      <c r="I413" s="1">
        <v>0</v>
      </c>
      <c r="J413" s="1">
        <v>0</v>
      </c>
      <c r="K413" s="1"/>
      <c r="L413" s="13"/>
    </row>
    <row r="414" spans="2:12" ht="16.5" thickTop="1" thickBot="1" x14ac:dyDescent="0.3">
      <c r="B414" s="6" t="s">
        <v>12</v>
      </c>
      <c r="C414" s="32">
        <v>40</v>
      </c>
      <c r="D414" s="1">
        <v>0</v>
      </c>
      <c r="E414" s="1">
        <v>0</v>
      </c>
      <c r="F414" s="1">
        <v>0</v>
      </c>
      <c r="G414" s="1">
        <v>0</v>
      </c>
      <c r="H414" s="1">
        <v>0</v>
      </c>
      <c r="I414" s="1">
        <v>0</v>
      </c>
      <c r="J414" s="1">
        <v>0</v>
      </c>
      <c r="K414" s="1"/>
      <c r="L414" s="13"/>
    </row>
    <row r="415" spans="2:12" ht="16.5" thickTop="1" thickBot="1" x14ac:dyDescent="0.3">
      <c r="B415" s="6" t="s">
        <v>50</v>
      </c>
      <c r="C415" s="32">
        <v>50</v>
      </c>
      <c r="D415" s="1">
        <v>0</v>
      </c>
      <c r="E415" s="1">
        <v>0</v>
      </c>
      <c r="F415" s="1">
        <v>0</v>
      </c>
      <c r="G415" s="1">
        <v>0</v>
      </c>
      <c r="H415" s="1">
        <v>0</v>
      </c>
      <c r="I415" s="1">
        <v>0</v>
      </c>
      <c r="J415" s="1">
        <v>0</v>
      </c>
      <c r="K415" s="1"/>
      <c r="L415" s="13"/>
    </row>
    <row r="416" spans="2:12" ht="16.5" thickTop="1" thickBot="1" x14ac:dyDescent="0.3">
      <c r="B416" s="5" t="s">
        <v>923</v>
      </c>
      <c r="C416" s="32"/>
      <c r="D416" s="1"/>
      <c r="E416" s="1"/>
      <c r="F416" s="1"/>
      <c r="G416" s="1"/>
      <c r="H416" s="1"/>
      <c r="I416" s="1"/>
      <c r="J416" s="1"/>
      <c r="K416" s="1"/>
      <c r="L416" s="13"/>
    </row>
    <row r="417" spans="2:12" ht="16.5" thickTop="1" thickBot="1" x14ac:dyDescent="0.3">
      <c r="B417" s="6" t="s">
        <v>47</v>
      </c>
      <c r="C417" s="32">
        <v>10</v>
      </c>
      <c r="D417" s="1">
        <v>2613807</v>
      </c>
      <c r="E417" s="1">
        <v>2639873</v>
      </c>
      <c r="F417" s="1">
        <v>2708389</v>
      </c>
      <c r="G417" s="1">
        <v>2945153</v>
      </c>
      <c r="H417" s="1">
        <v>4025809</v>
      </c>
      <c r="I417" s="1">
        <v>3090730</v>
      </c>
      <c r="J417" s="1">
        <v>3148187</v>
      </c>
      <c r="K417" s="1">
        <v>3210009</v>
      </c>
      <c r="L417" s="13"/>
    </row>
    <row r="418" spans="2:12" ht="16.5" thickTop="1" thickBot="1" x14ac:dyDescent="0.3">
      <c r="B418" s="6" t="s">
        <v>48</v>
      </c>
      <c r="C418" s="32">
        <v>20</v>
      </c>
      <c r="D418" s="1">
        <v>2611016.3199999998</v>
      </c>
      <c r="E418" s="1">
        <v>2619433.92</v>
      </c>
      <c r="F418" s="1">
        <v>2668355.5699999998</v>
      </c>
      <c r="G418" s="1">
        <v>2943680.11</v>
      </c>
      <c r="H418" s="1">
        <v>4019581.17</v>
      </c>
      <c r="I418" s="1">
        <v>3090507.93</v>
      </c>
      <c r="J418" s="1">
        <v>3148176.65</v>
      </c>
      <c r="K418" s="1">
        <v>3210009</v>
      </c>
      <c r="L418" s="13"/>
    </row>
    <row r="419" spans="2:12" ht="16.5" thickTop="1" thickBot="1" x14ac:dyDescent="0.3">
      <c r="B419" s="6" t="s">
        <v>49</v>
      </c>
      <c r="C419" s="32">
        <v>30</v>
      </c>
      <c r="D419" s="1">
        <v>2790.68</v>
      </c>
      <c r="E419" s="1">
        <v>20439.080000000002</v>
      </c>
      <c r="F419" s="1">
        <v>40033.43</v>
      </c>
      <c r="G419" s="1">
        <v>1472.89</v>
      </c>
      <c r="H419" s="1">
        <v>6227.83</v>
      </c>
      <c r="I419" s="1">
        <v>222.07</v>
      </c>
      <c r="J419" s="1">
        <v>10.35</v>
      </c>
      <c r="K419" s="1">
        <v>0</v>
      </c>
      <c r="L419" s="13"/>
    </row>
    <row r="420" spans="2:12" ht="16.5" thickTop="1" thickBot="1" x14ac:dyDescent="0.3">
      <c r="B420" s="6" t="s">
        <v>12</v>
      </c>
      <c r="C420" s="32">
        <v>40</v>
      </c>
      <c r="D420" s="1">
        <v>0</v>
      </c>
      <c r="E420" s="1">
        <v>0</v>
      </c>
      <c r="F420" s="1">
        <v>0</v>
      </c>
      <c r="G420" s="1">
        <v>0</v>
      </c>
      <c r="H420" s="1">
        <v>0</v>
      </c>
      <c r="I420" s="1">
        <v>0</v>
      </c>
      <c r="J420" s="1">
        <v>0</v>
      </c>
      <c r="K420" s="1">
        <v>0</v>
      </c>
      <c r="L420" s="13"/>
    </row>
    <row r="421" spans="2:12" ht="16.5" thickTop="1" thickBot="1" x14ac:dyDescent="0.3">
      <c r="B421" s="6" t="s">
        <v>50</v>
      </c>
      <c r="C421" s="32">
        <v>50</v>
      </c>
      <c r="D421" s="1">
        <v>2790.68</v>
      </c>
      <c r="E421" s="1">
        <v>20439.080000000002</v>
      </c>
      <c r="F421" s="1">
        <v>40033.43</v>
      </c>
      <c r="G421" s="1">
        <v>1472.89</v>
      </c>
      <c r="H421" s="1">
        <v>6227.83</v>
      </c>
      <c r="I421" s="1">
        <v>222.07</v>
      </c>
      <c r="J421" s="1">
        <v>10.35</v>
      </c>
      <c r="K421" s="1">
        <v>0</v>
      </c>
      <c r="L421" s="13"/>
    </row>
    <row r="422" spans="2:12" ht="16.5" thickTop="1" thickBot="1" x14ac:dyDescent="0.3">
      <c r="B422" s="4" t="s">
        <v>210</v>
      </c>
      <c r="C422" s="32"/>
      <c r="D422" s="1"/>
      <c r="E422" s="1"/>
      <c r="F422" s="1"/>
      <c r="G422" s="1"/>
      <c r="H422" s="1"/>
      <c r="I422" s="1"/>
      <c r="J422" s="1"/>
      <c r="K422" s="1"/>
      <c r="L422" s="13"/>
    </row>
    <row r="423" spans="2:12" ht="16.5" thickTop="1" thickBot="1" x14ac:dyDescent="0.3">
      <c r="B423" s="5" t="s">
        <v>221</v>
      </c>
      <c r="C423" s="32"/>
      <c r="D423" s="1"/>
      <c r="E423" s="1"/>
      <c r="F423" s="1"/>
      <c r="G423" s="1"/>
      <c r="H423" s="1"/>
      <c r="I423" s="1"/>
      <c r="J423" s="1"/>
      <c r="K423" s="1"/>
      <c r="L423" s="13"/>
    </row>
    <row r="424" spans="2:12" ht="16.5" thickTop="1" thickBot="1" x14ac:dyDescent="0.3">
      <c r="B424" s="6" t="s">
        <v>47</v>
      </c>
      <c r="C424" s="32">
        <v>10</v>
      </c>
      <c r="D424" s="1">
        <v>435381</v>
      </c>
      <c r="E424" s="1">
        <v>388419.35</v>
      </c>
      <c r="F424" s="1">
        <v>388271</v>
      </c>
      <c r="G424" s="1">
        <v>437138</v>
      </c>
      <c r="H424" s="1">
        <v>466260.41</v>
      </c>
      <c r="I424" s="1">
        <v>591319.63</v>
      </c>
      <c r="J424" s="1">
        <v>613631.85</v>
      </c>
      <c r="K424" s="1">
        <v>840740.65</v>
      </c>
      <c r="L424" s="13"/>
    </row>
    <row r="425" spans="2:12" ht="16.5" thickTop="1" thickBot="1" x14ac:dyDescent="0.3">
      <c r="B425" s="6" t="s">
        <v>48</v>
      </c>
      <c r="C425" s="32">
        <v>20</v>
      </c>
      <c r="D425" s="1">
        <v>433034.65</v>
      </c>
      <c r="E425" s="1">
        <v>387345.09</v>
      </c>
      <c r="F425" s="1">
        <v>377875.69</v>
      </c>
      <c r="G425" s="1">
        <v>402828.59</v>
      </c>
      <c r="H425" s="1">
        <v>439269.78</v>
      </c>
      <c r="I425" s="1">
        <v>566822.78</v>
      </c>
      <c r="J425" s="1">
        <v>453654.37</v>
      </c>
      <c r="K425" s="1">
        <v>680208.3</v>
      </c>
      <c r="L425" s="13"/>
    </row>
    <row r="426" spans="2:12" ht="16.5" thickTop="1" thickBot="1" x14ac:dyDescent="0.3">
      <c r="B426" s="6" t="s">
        <v>49</v>
      </c>
      <c r="C426" s="32">
        <v>30</v>
      </c>
      <c r="D426" s="1">
        <v>2346.35</v>
      </c>
      <c r="E426" s="1">
        <v>1074.26</v>
      </c>
      <c r="F426" s="1">
        <v>10395.31</v>
      </c>
      <c r="G426" s="1">
        <v>34309.410000000003</v>
      </c>
      <c r="H426" s="1">
        <v>26990.63</v>
      </c>
      <c r="I426" s="1">
        <v>24496.85</v>
      </c>
      <c r="J426" s="1">
        <v>159977.48000000001</v>
      </c>
      <c r="K426" s="1">
        <v>160532.35</v>
      </c>
      <c r="L426" s="13"/>
    </row>
    <row r="427" spans="2:12" ht="16.5" thickTop="1" thickBot="1" x14ac:dyDescent="0.3">
      <c r="B427" s="6" t="s">
        <v>12</v>
      </c>
      <c r="C427" s="32">
        <v>40</v>
      </c>
      <c r="D427" s="1">
        <v>0</v>
      </c>
      <c r="E427" s="1">
        <v>0</v>
      </c>
      <c r="F427" s="1">
        <v>0</v>
      </c>
      <c r="G427" s="1">
        <v>0</v>
      </c>
      <c r="H427" s="1">
        <v>0</v>
      </c>
      <c r="I427" s="1">
        <v>0</v>
      </c>
      <c r="J427" s="1">
        <v>0</v>
      </c>
      <c r="K427" s="1">
        <v>0</v>
      </c>
      <c r="L427" s="13"/>
    </row>
    <row r="428" spans="2:12" ht="16.5" thickTop="1" thickBot="1" x14ac:dyDescent="0.3">
      <c r="B428" s="6" t="s">
        <v>50</v>
      </c>
      <c r="C428" s="32">
        <v>50</v>
      </c>
      <c r="D428" s="1">
        <v>2346.35</v>
      </c>
      <c r="E428" s="1">
        <v>1074.26</v>
      </c>
      <c r="F428" s="1">
        <v>10395.31</v>
      </c>
      <c r="G428" s="1">
        <v>34309.410000000003</v>
      </c>
      <c r="H428" s="1">
        <v>26990.63</v>
      </c>
      <c r="I428" s="1">
        <v>24496.85</v>
      </c>
      <c r="J428" s="1">
        <v>159977.48000000001</v>
      </c>
      <c r="K428" s="1">
        <v>160532.35</v>
      </c>
      <c r="L428" s="13"/>
    </row>
    <row r="429" spans="2:12" ht="16.5" thickTop="1" thickBot="1" x14ac:dyDescent="0.3">
      <c r="B429" s="5" t="s">
        <v>213</v>
      </c>
      <c r="C429" s="32"/>
      <c r="D429" s="1"/>
      <c r="E429" s="1"/>
      <c r="F429" s="1"/>
      <c r="G429" s="1"/>
      <c r="H429" s="1"/>
      <c r="I429" s="1"/>
      <c r="J429" s="1"/>
      <c r="K429" s="1"/>
      <c r="L429" s="13"/>
    </row>
    <row r="430" spans="2:12" ht="16.5" thickTop="1" thickBot="1" x14ac:dyDescent="0.3">
      <c r="B430" s="6" t="s">
        <v>47</v>
      </c>
      <c r="C430" s="32">
        <v>50</v>
      </c>
      <c r="D430" s="1">
        <v>6066436</v>
      </c>
      <c r="E430" s="1">
        <v>6578051.0499999998</v>
      </c>
      <c r="F430" s="1">
        <v>7781163</v>
      </c>
      <c r="G430" s="1">
        <v>9155163.120000001</v>
      </c>
      <c r="H430" s="1">
        <v>16875823.73</v>
      </c>
      <c r="I430" s="1">
        <v>18931471.259999998</v>
      </c>
      <c r="J430" s="1">
        <v>16374350.48</v>
      </c>
      <c r="K430" s="1">
        <v>17024146.259999998</v>
      </c>
      <c r="L430" s="13"/>
    </row>
    <row r="431" spans="2:12" ht="16.5" thickTop="1" thickBot="1" x14ac:dyDescent="0.3">
      <c r="B431" s="6" t="s">
        <v>48</v>
      </c>
      <c r="C431" s="32">
        <v>100</v>
      </c>
      <c r="D431" s="1">
        <v>5415755.9500000002</v>
      </c>
      <c r="E431" s="1">
        <v>5755173.6600000001</v>
      </c>
      <c r="F431" s="1">
        <v>6534309.0800000001</v>
      </c>
      <c r="G431" s="1">
        <v>7751223.4299999997</v>
      </c>
      <c r="H431" s="1">
        <v>10342490.33</v>
      </c>
      <c r="I431" s="1">
        <v>15039166.609999999</v>
      </c>
      <c r="J431" s="1">
        <v>13623235.25</v>
      </c>
      <c r="K431" s="1">
        <v>14125110.07</v>
      </c>
      <c r="L431" s="13"/>
    </row>
    <row r="432" spans="2:12" ht="16.5" thickTop="1" thickBot="1" x14ac:dyDescent="0.3">
      <c r="B432" s="6" t="s">
        <v>49</v>
      </c>
      <c r="C432" s="32">
        <v>150</v>
      </c>
      <c r="D432" s="1">
        <v>650680.05000000005</v>
      </c>
      <c r="E432" s="1">
        <v>822877.3899999999</v>
      </c>
      <c r="F432" s="1">
        <v>1246853.92</v>
      </c>
      <c r="G432" s="1">
        <v>1403939.69</v>
      </c>
      <c r="H432" s="1">
        <v>6533333.3999999994</v>
      </c>
      <c r="I432" s="1">
        <v>3892304.65</v>
      </c>
      <c r="J432" s="1">
        <v>2751115.2300000004</v>
      </c>
      <c r="K432" s="1">
        <v>2899036.19</v>
      </c>
      <c r="L432" s="13"/>
    </row>
    <row r="433" spans="2:12" ht="16.5" thickTop="1" thickBot="1" x14ac:dyDescent="0.3">
      <c r="B433" s="6" t="s">
        <v>12</v>
      </c>
      <c r="C433" s="32">
        <v>200</v>
      </c>
      <c r="D433" s="1">
        <v>0</v>
      </c>
      <c r="E433" s="1">
        <v>0</v>
      </c>
      <c r="F433" s="1">
        <v>0</v>
      </c>
      <c r="G433" s="1">
        <v>0</v>
      </c>
      <c r="H433" s="1">
        <v>395221.09</v>
      </c>
      <c r="I433" s="1">
        <v>544099.09</v>
      </c>
      <c r="J433" s="1">
        <v>287113.61</v>
      </c>
      <c r="K433" s="1">
        <v>0</v>
      </c>
      <c r="L433" s="13"/>
    </row>
    <row r="434" spans="2:12" ht="16.5" thickTop="1" thickBot="1" x14ac:dyDescent="0.3">
      <c r="B434" s="6" t="s">
        <v>50</v>
      </c>
      <c r="C434" s="32">
        <v>250</v>
      </c>
      <c r="D434" s="1">
        <v>650680.05000000005</v>
      </c>
      <c r="E434" s="1">
        <v>822877.3899999999</v>
      </c>
      <c r="F434" s="1">
        <v>1246853.92</v>
      </c>
      <c r="G434" s="1">
        <v>1403939.69</v>
      </c>
      <c r="H434" s="1">
        <v>6138112.3099999996</v>
      </c>
      <c r="I434" s="1">
        <v>3348205.56</v>
      </c>
      <c r="J434" s="1">
        <v>2464001.62</v>
      </c>
      <c r="K434" s="1">
        <v>2899036.19</v>
      </c>
      <c r="L434" s="13"/>
    </row>
    <row r="435" spans="2:12" ht="16.5" thickTop="1" thickBot="1" x14ac:dyDescent="0.3">
      <c r="B435" s="5" t="s">
        <v>224</v>
      </c>
      <c r="C435" s="32"/>
      <c r="D435" s="1"/>
      <c r="E435" s="1"/>
      <c r="F435" s="1"/>
      <c r="G435" s="1"/>
      <c r="H435" s="1"/>
      <c r="I435" s="1"/>
      <c r="J435" s="1"/>
      <c r="K435" s="1"/>
      <c r="L435" s="13"/>
    </row>
    <row r="436" spans="2:12" ht="16.5" thickTop="1" thickBot="1" x14ac:dyDescent="0.3">
      <c r="B436" s="6" t="s">
        <v>47</v>
      </c>
      <c r="C436" s="32">
        <v>30</v>
      </c>
      <c r="D436" s="1">
        <v>24884453.449999999</v>
      </c>
      <c r="E436" s="1">
        <v>25411974.09</v>
      </c>
      <c r="F436" s="1">
        <v>26789432.449999999</v>
      </c>
      <c r="G436" s="1">
        <v>34172623.050000004</v>
      </c>
      <c r="H436" s="1">
        <v>38575548.079999998</v>
      </c>
      <c r="I436" s="1">
        <v>41867347</v>
      </c>
      <c r="J436" s="1">
        <v>47958391.829999998</v>
      </c>
      <c r="K436" s="1">
        <v>48802227</v>
      </c>
      <c r="L436" s="13"/>
    </row>
    <row r="437" spans="2:12" ht="16.5" thickTop="1" thickBot="1" x14ac:dyDescent="0.3">
      <c r="B437" s="6" t="s">
        <v>48</v>
      </c>
      <c r="C437" s="32">
        <v>60</v>
      </c>
      <c r="D437" s="1">
        <v>24580203.370000001</v>
      </c>
      <c r="E437" s="1">
        <v>25042641.18</v>
      </c>
      <c r="F437" s="1">
        <v>26219042.400000002</v>
      </c>
      <c r="G437" s="1">
        <v>33083262.510000002</v>
      </c>
      <c r="H437" s="1">
        <v>38355540.469999999</v>
      </c>
      <c r="I437" s="1">
        <v>41425207.289999999</v>
      </c>
      <c r="J437" s="1">
        <v>46948884.800000004</v>
      </c>
      <c r="K437" s="1">
        <v>48047496.420000002</v>
      </c>
      <c r="L437" s="13"/>
    </row>
    <row r="438" spans="2:12" ht="16.5" thickTop="1" thickBot="1" x14ac:dyDescent="0.3">
      <c r="B438" s="6" t="s">
        <v>49</v>
      </c>
      <c r="C438" s="32">
        <v>90</v>
      </c>
      <c r="D438" s="1">
        <v>304250.07999999996</v>
      </c>
      <c r="E438" s="1">
        <v>369332.91000000003</v>
      </c>
      <c r="F438" s="1">
        <v>570390.04999999993</v>
      </c>
      <c r="G438" s="1">
        <v>1089360.54</v>
      </c>
      <c r="H438" s="1">
        <v>220007.61000000002</v>
      </c>
      <c r="I438" s="1">
        <v>442139.70999999996</v>
      </c>
      <c r="J438" s="1">
        <v>1009507.03</v>
      </c>
      <c r="K438" s="1">
        <v>754730.58000000007</v>
      </c>
      <c r="L438" s="13"/>
    </row>
    <row r="439" spans="2:12" ht="16.5" thickTop="1" thickBot="1" x14ac:dyDescent="0.3">
      <c r="B439" s="6" t="s">
        <v>12</v>
      </c>
      <c r="C439" s="32">
        <v>120</v>
      </c>
      <c r="D439" s="1">
        <v>0</v>
      </c>
      <c r="E439" s="1">
        <v>0</v>
      </c>
      <c r="F439" s="1">
        <v>0</v>
      </c>
      <c r="G439" s="1">
        <v>0</v>
      </c>
      <c r="H439" s="1">
        <v>0</v>
      </c>
      <c r="I439" s="1">
        <v>0</v>
      </c>
      <c r="J439" s="1">
        <v>0</v>
      </c>
      <c r="K439" s="1">
        <v>0</v>
      </c>
      <c r="L439" s="13"/>
    </row>
    <row r="440" spans="2:12" ht="16.5" thickTop="1" thickBot="1" x14ac:dyDescent="0.3">
      <c r="B440" s="6" t="s">
        <v>50</v>
      </c>
      <c r="C440" s="32">
        <v>150</v>
      </c>
      <c r="D440" s="1">
        <v>304250.07999999996</v>
      </c>
      <c r="E440" s="1">
        <v>369332.91000000003</v>
      </c>
      <c r="F440" s="1">
        <v>570390.04999999993</v>
      </c>
      <c r="G440" s="1">
        <v>1089360.54</v>
      </c>
      <c r="H440" s="1">
        <v>220007.61000000002</v>
      </c>
      <c r="I440" s="1">
        <v>442139.70999999996</v>
      </c>
      <c r="J440" s="1">
        <v>1009507.03</v>
      </c>
      <c r="K440" s="1">
        <v>754730.58000000007</v>
      </c>
      <c r="L440" s="13"/>
    </row>
    <row r="441" spans="2:12" ht="16.5" thickTop="1" thickBot="1" x14ac:dyDescent="0.3">
      <c r="B441" s="5" t="s">
        <v>236</v>
      </c>
      <c r="C441" s="32"/>
      <c r="D441" s="1"/>
      <c r="E441" s="1"/>
      <c r="F441" s="1"/>
      <c r="G441" s="1"/>
      <c r="H441" s="1"/>
      <c r="I441" s="1"/>
      <c r="J441" s="1"/>
      <c r="K441" s="1"/>
      <c r="L441" s="13"/>
    </row>
    <row r="442" spans="2:12" ht="16.5" thickTop="1" thickBot="1" x14ac:dyDescent="0.3">
      <c r="B442" s="6" t="s">
        <v>47</v>
      </c>
      <c r="C442" s="32">
        <v>10</v>
      </c>
      <c r="D442" s="1">
        <v>4664053</v>
      </c>
      <c r="E442" s="1">
        <v>4747220</v>
      </c>
      <c r="F442" s="1">
        <v>4759746</v>
      </c>
      <c r="G442" s="1">
        <v>4977490</v>
      </c>
      <c r="H442" s="1">
        <v>5059079</v>
      </c>
      <c r="I442" s="1">
        <v>5477423</v>
      </c>
      <c r="J442" s="1">
        <v>6438870</v>
      </c>
      <c r="K442" s="1">
        <v>6487760</v>
      </c>
      <c r="L442" s="13"/>
    </row>
    <row r="443" spans="2:12" ht="16.5" thickTop="1" thickBot="1" x14ac:dyDescent="0.3">
      <c r="B443" s="6" t="s">
        <v>48</v>
      </c>
      <c r="C443" s="32">
        <v>20</v>
      </c>
      <c r="D443" s="1">
        <v>3725971.19</v>
      </c>
      <c r="E443" s="1">
        <v>3778439.67</v>
      </c>
      <c r="F443" s="1">
        <v>3346382.59</v>
      </c>
      <c r="G443" s="1">
        <v>4255206.63</v>
      </c>
      <c r="H443" s="1">
        <v>4366554.1500000004</v>
      </c>
      <c r="I443" s="1">
        <v>4716411.2699999996</v>
      </c>
      <c r="J443" s="1">
        <v>5760834.2800000003</v>
      </c>
      <c r="K443" s="1">
        <v>6412393.2699999996</v>
      </c>
      <c r="L443" s="13"/>
    </row>
    <row r="444" spans="2:12" ht="16.5" thickTop="1" thickBot="1" x14ac:dyDescent="0.3">
      <c r="B444" s="6" t="s">
        <v>49</v>
      </c>
      <c r="C444" s="32">
        <v>30</v>
      </c>
      <c r="D444" s="1">
        <v>938081.81</v>
      </c>
      <c r="E444" s="1">
        <v>968780.33</v>
      </c>
      <c r="F444" s="1">
        <v>1413363.41</v>
      </c>
      <c r="G444" s="1">
        <v>722283.37</v>
      </c>
      <c r="H444" s="1">
        <v>692524.85</v>
      </c>
      <c r="I444" s="1">
        <v>761011.73</v>
      </c>
      <c r="J444" s="1">
        <v>678035.72</v>
      </c>
      <c r="K444" s="1">
        <v>75366.73</v>
      </c>
      <c r="L444" s="13"/>
    </row>
    <row r="445" spans="2:12" ht="16.5" thickTop="1" thickBot="1" x14ac:dyDescent="0.3">
      <c r="B445" s="6" t="s">
        <v>12</v>
      </c>
      <c r="C445" s="32">
        <v>40</v>
      </c>
      <c r="D445" s="1">
        <v>0</v>
      </c>
      <c r="E445" s="1">
        <v>0</v>
      </c>
      <c r="F445" s="1">
        <v>0</v>
      </c>
      <c r="G445" s="1">
        <v>0</v>
      </c>
      <c r="H445" s="1">
        <v>0</v>
      </c>
      <c r="I445" s="1">
        <v>0</v>
      </c>
      <c r="J445" s="1">
        <v>0</v>
      </c>
      <c r="K445" s="1">
        <v>0</v>
      </c>
      <c r="L445" s="13"/>
    </row>
    <row r="446" spans="2:12" ht="16.5" thickTop="1" thickBot="1" x14ac:dyDescent="0.3">
      <c r="B446" s="6" t="s">
        <v>50</v>
      </c>
      <c r="C446" s="32">
        <v>50</v>
      </c>
      <c r="D446" s="1">
        <v>938081.81</v>
      </c>
      <c r="E446" s="1">
        <v>968780.33</v>
      </c>
      <c r="F446" s="1">
        <v>1413363.41</v>
      </c>
      <c r="G446" s="1">
        <v>722283.37</v>
      </c>
      <c r="H446" s="1">
        <v>692524.85</v>
      </c>
      <c r="I446" s="1">
        <v>761011.73</v>
      </c>
      <c r="J446" s="1">
        <v>678035.72</v>
      </c>
      <c r="K446" s="1">
        <v>75366.73</v>
      </c>
      <c r="L446" s="13"/>
    </row>
    <row r="447" spans="2:12" ht="16.5" thickTop="1" thickBot="1" x14ac:dyDescent="0.3">
      <c r="B447" s="5" t="s">
        <v>231</v>
      </c>
      <c r="C447" s="32"/>
      <c r="D447" s="1"/>
      <c r="E447" s="1"/>
      <c r="F447" s="1"/>
      <c r="G447" s="1"/>
      <c r="H447" s="1"/>
      <c r="I447" s="1"/>
      <c r="J447" s="1"/>
      <c r="K447" s="1"/>
      <c r="L447" s="13"/>
    </row>
    <row r="448" spans="2:12" ht="16.5" thickTop="1" thickBot="1" x14ac:dyDescent="0.3">
      <c r="B448" s="6" t="s">
        <v>47</v>
      </c>
      <c r="C448" s="32">
        <v>10</v>
      </c>
      <c r="D448" s="1">
        <v>2312860</v>
      </c>
      <c r="E448" s="1">
        <v>2710020.36</v>
      </c>
      <c r="F448" s="1">
        <v>3024856.49</v>
      </c>
      <c r="G448" s="1">
        <v>3238302.27</v>
      </c>
      <c r="H448" s="1">
        <v>2961557.63</v>
      </c>
      <c r="I448" s="1">
        <v>3193295.1</v>
      </c>
      <c r="J448" s="1">
        <v>3303415.27</v>
      </c>
      <c r="K448" s="1">
        <v>3734354.29</v>
      </c>
      <c r="L448" s="13"/>
    </row>
    <row r="449" spans="2:12" ht="16.5" thickTop="1" thickBot="1" x14ac:dyDescent="0.3">
      <c r="B449" s="6" t="s">
        <v>48</v>
      </c>
      <c r="C449" s="32">
        <v>20</v>
      </c>
      <c r="D449" s="1">
        <v>2014514.64</v>
      </c>
      <c r="E449" s="1">
        <v>2249572.96</v>
      </c>
      <c r="F449" s="1">
        <v>2707285.68</v>
      </c>
      <c r="G449" s="1">
        <v>2698481.06</v>
      </c>
      <c r="H449" s="1">
        <v>2896857.53</v>
      </c>
      <c r="I449" s="1">
        <v>3052486.83</v>
      </c>
      <c r="J449" s="1">
        <v>3152723.78</v>
      </c>
      <c r="K449" s="1">
        <v>3594339.6</v>
      </c>
      <c r="L449" s="13"/>
    </row>
    <row r="450" spans="2:12" ht="16.5" thickTop="1" thickBot="1" x14ac:dyDescent="0.3">
      <c r="B450" s="6" t="s">
        <v>49</v>
      </c>
      <c r="C450" s="32">
        <v>30</v>
      </c>
      <c r="D450" s="1">
        <v>298345.36</v>
      </c>
      <c r="E450" s="1">
        <v>460447.4</v>
      </c>
      <c r="F450" s="1">
        <v>317570.81</v>
      </c>
      <c r="G450" s="1">
        <v>539821.21</v>
      </c>
      <c r="H450" s="1">
        <v>64700.1</v>
      </c>
      <c r="I450" s="1">
        <v>140808.26999999999</v>
      </c>
      <c r="J450" s="1">
        <v>150691.49</v>
      </c>
      <c r="K450" s="1">
        <v>140014.69</v>
      </c>
      <c r="L450" s="13"/>
    </row>
    <row r="451" spans="2:12" ht="16.5" thickTop="1" thickBot="1" x14ac:dyDescent="0.3">
      <c r="B451" s="6" t="s">
        <v>12</v>
      </c>
      <c r="C451" s="32">
        <v>40</v>
      </c>
      <c r="D451" s="1">
        <v>0</v>
      </c>
      <c r="E451" s="1">
        <v>0</v>
      </c>
      <c r="F451" s="1">
        <v>0</v>
      </c>
      <c r="G451" s="1">
        <v>0</v>
      </c>
      <c r="H451" s="1">
        <v>0</v>
      </c>
      <c r="I451" s="1">
        <v>0</v>
      </c>
      <c r="J451" s="1">
        <v>0</v>
      </c>
      <c r="K451" s="1">
        <v>0</v>
      </c>
      <c r="L451" s="13"/>
    </row>
    <row r="452" spans="2:12" ht="16.5" thickTop="1" thickBot="1" x14ac:dyDescent="0.3">
      <c r="B452" s="6" t="s">
        <v>50</v>
      </c>
      <c r="C452" s="32">
        <v>50</v>
      </c>
      <c r="D452" s="1">
        <v>298345.36</v>
      </c>
      <c r="E452" s="1">
        <v>460447.4</v>
      </c>
      <c r="F452" s="1">
        <v>317570.81</v>
      </c>
      <c r="G452" s="1">
        <v>539821.21</v>
      </c>
      <c r="H452" s="1">
        <v>64700.1</v>
      </c>
      <c r="I452" s="1">
        <v>140808.26999999999</v>
      </c>
      <c r="J452" s="1">
        <v>150691.49</v>
      </c>
      <c r="K452" s="1">
        <v>140014.69</v>
      </c>
      <c r="L452" s="13"/>
    </row>
    <row r="453" spans="2:12" ht="16.5" thickTop="1" thickBot="1" x14ac:dyDescent="0.3">
      <c r="B453" s="5" t="s">
        <v>241</v>
      </c>
      <c r="C453" s="32"/>
      <c r="D453" s="1"/>
      <c r="E453" s="1"/>
      <c r="F453" s="1"/>
      <c r="G453" s="1"/>
      <c r="H453" s="1"/>
      <c r="I453" s="1"/>
      <c r="J453" s="1"/>
      <c r="K453" s="1"/>
      <c r="L453" s="13"/>
    </row>
    <row r="454" spans="2:12" ht="16.5" thickTop="1" thickBot="1" x14ac:dyDescent="0.3">
      <c r="B454" s="6" t="s">
        <v>47</v>
      </c>
      <c r="C454" s="32">
        <v>10</v>
      </c>
      <c r="D454" s="1">
        <v>190944</v>
      </c>
      <c r="E454" s="1">
        <v>190949</v>
      </c>
      <c r="F454" s="1">
        <v>190940</v>
      </c>
      <c r="G454" s="1">
        <v>190934</v>
      </c>
      <c r="H454" s="1">
        <v>190936</v>
      </c>
      <c r="I454" s="1">
        <v>190940</v>
      </c>
      <c r="J454" s="1">
        <v>210940</v>
      </c>
      <c r="K454" s="1">
        <v>210940</v>
      </c>
      <c r="L454" s="13"/>
    </row>
    <row r="455" spans="2:12" ht="16.5" thickTop="1" thickBot="1" x14ac:dyDescent="0.3">
      <c r="B455" s="6" t="s">
        <v>48</v>
      </c>
      <c r="C455" s="32">
        <v>20</v>
      </c>
      <c r="D455" s="1">
        <v>190944</v>
      </c>
      <c r="E455" s="1">
        <v>190949</v>
      </c>
      <c r="F455" s="1">
        <v>190940</v>
      </c>
      <c r="G455" s="1">
        <v>188424</v>
      </c>
      <c r="H455" s="1">
        <v>190936</v>
      </c>
      <c r="I455" s="1">
        <v>190939</v>
      </c>
      <c r="J455" s="1">
        <v>210940</v>
      </c>
      <c r="K455" s="1">
        <v>210940</v>
      </c>
      <c r="L455" s="13"/>
    </row>
    <row r="456" spans="2:12" ht="16.5" thickTop="1" thickBot="1" x14ac:dyDescent="0.3">
      <c r="B456" s="6" t="s">
        <v>49</v>
      </c>
      <c r="C456" s="32">
        <v>30</v>
      </c>
      <c r="D456" s="1">
        <v>0</v>
      </c>
      <c r="E456" s="1">
        <v>0</v>
      </c>
      <c r="F456" s="1">
        <v>0</v>
      </c>
      <c r="G456" s="1">
        <v>2510</v>
      </c>
      <c r="H456" s="1">
        <v>0</v>
      </c>
      <c r="I456" s="1">
        <v>1</v>
      </c>
      <c r="J456" s="1">
        <v>0</v>
      </c>
      <c r="K456" s="1">
        <v>0</v>
      </c>
      <c r="L456" s="13"/>
    </row>
    <row r="457" spans="2:12" ht="16.5" thickTop="1" thickBot="1" x14ac:dyDescent="0.3">
      <c r="B457" s="6" t="s">
        <v>12</v>
      </c>
      <c r="C457" s="32">
        <v>40</v>
      </c>
      <c r="D457" s="1">
        <v>0</v>
      </c>
      <c r="E457" s="1">
        <v>0</v>
      </c>
      <c r="F457" s="1">
        <v>0</v>
      </c>
      <c r="G457" s="1">
        <v>0</v>
      </c>
      <c r="H457" s="1">
        <v>0</v>
      </c>
      <c r="I457" s="1">
        <v>0</v>
      </c>
      <c r="J457" s="1">
        <v>0</v>
      </c>
      <c r="K457" s="1">
        <v>0</v>
      </c>
      <c r="L457" s="13"/>
    </row>
    <row r="458" spans="2:12" ht="16.5" thickTop="1" thickBot="1" x14ac:dyDescent="0.3">
      <c r="B458" s="6" t="s">
        <v>50</v>
      </c>
      <c r="C458" s="32">
        <v>50</v>
      </c>
      <c r="D458" s="1">
        <v>0</v>
      </c>
      <c r="E458" s="1">
        <v>0</v>
      </c>
      <c r="F458" s="1">
        <v>0</v>
      </c>
      <c r="G458" s="1">
        <v>2510</v>
      </c>
      <c r="H458" s="1">
        <v>0</v>
      </c>
      <c r="I458" s="1">
        <v>1</v>
      </c>
      <c r="J458" s="1">
        <v>0</v>
      </c>
      <c r="K458" s="1">
        <v>0</v>
      </c>
      <c r="L458" s="13"/>
    </row>
    <row r="459" spans="2:12" ht="16.5" thickTop="1" thickBot="1" x14ac:dyDescent="0.3">
      <c r="B459" s="4" t="s">
        <v>528</v>
      </c>
      <c r="C459" s="32"/>
      <c r="D459" s="1"/>
      <c r="E459" s="1"/>
      <c r="F459" s="1"/>
      <c r="G459" s="1"/>
      <c r="H459" s="1"/>
      <c r="I459" s="1"/>
      <c r="J459" s="1"/>
      <c r="K459" s="1"/>
      <c r="L459" s="13"/>
    </row>
    <row r="460" spans="2:12" ht="16.5" thickTop="1" thickBot="1" x14ac:dyDescent="0.3">
      <c r="B460" s="5" t="s">
        <v>548</v>
      </c>
      <c r="C460" s="32"/>
      <c r="D460" s="1"/>
      <c r="E460" s="1"/>
      <c r="F460" s="1"/>
      <c r="G460" s="1"/>
      <c r="H460" s="1"/>
      <c r="I460" s="1"/>
      <c r="J460" s="1"/>
      <c r="K460" s="1"/>
      <c r="L460" s="13"/>
    </row>
    <row r="461" spans="2:12" ht="16.5" thickTop="1" thickBot="1" x14ac:dyDescent="0.3">
      <c r="B461" s="6" t="s">
        <v>47</v>
      </c>
      <c r="C461" s="32">
        <v>10</v>
      </c>
      <c r="D461" s="1">
        <v>8002335</v>
      </c>
      <c r="E461" s="1">
        <v>8584557</v>
      </c>
      <c r="F461" s="1">
        <v>8133754</v>
      </c>
      <c r="G461" s="1">
        <v>8487499</v>
      </c>
      <c r="H461" s="1">
        <v>8865940</v>
      </c>
      <c r="I461" s="1">
        <v>9724536</v>
      </c>
      <c r="J461" s="1">
        <v>10103291</v>
      </c>
      <c r="K461" s="1">
        <v>11807134.32</v>
      </c>
      <c r="L461" s="13"/>
    </row>
    <row r="462" spans="2:12" ht="16.5" thickTop="1" thickBot="1" x14ac:dyDescent="0.3">
      <c r="B462" s="6" t="s">
        <v>48</v>
      </c>
      <c r="C462" s="32">
        <v>20</v>
      </c>
      <c r="D462" s="1">
        <v>6723473.8600000003</v>
      </c>
      <c r="E462" s="1">
        <v>6283622.1200000001</v>
      </c>
      <c r="F462" s="1">
        <v>5922784.54</v>
      </c>
      <c r="G462" s="1">
        <v>7008374.9199999999</v>
      </c>
      <c r="H462" s="1">
        <v>7446461.1799999997</v>
      </c>
      <c r="I462" s="1">
        <v>8112168.4500000002</v>
      </c>
      <c r="J462" s="1">
        <v>8400386.6799999997</v>
      </c>
      <c r="K462" s="1">
        <v>10204006.779999999</v>
      </c>
      <c r="L462" s="13"/>
    </row>
    <row r="463" spans="2:12" ht="16.5" thickTop="1" thickBot="1" x14ac:dyDescent="0.3">
      <c r="B463" s="6" t="s">
        <v>49</v>
      </c>
      <c r="C463" s="32">
        <v>30</v>
      </c>
      <c r="D463" s="1">
        <v>1278861.1399999999</v>
      </c>
      <c r="E463" s="1">
        <v>2300934.88</v>
      </c>
      <c r="F463" s="1">
        <v>2210969.46</v>
      </c>
      <c r="G463" s="1">
        <v>1479124.08</v>
      </c>
      <c r="H463" s="1">
        <v>1419478.82</v>
      </c>
      <c r="I463" s="1">
        <v>1612367.55</v>
      </c>
      <c r="J463" s="1">
        <v>1702904.32</v>
      </c>
      <c r="K463" s="1">
        <v>1603127.54</v>
      </c>
      <c r="L463" s="13"/>
    </row>
    <row r="464" spans="2:12" ht="16.5" thickTop="1" thickBot="1" x14ac:dyDescent="0.3">
      <c r="B464" s="6" t="s">
        <v>12</v>
      </c>
      <c r="C464" s="32">
        <v>40</v>
      </c>
      <c r="D464" s="1">
        <v>0</v>
      </c>
      <c r="E464" s="1">
        <v>0</v>
      </c>
      <c r="F464" s="1">
        <v>0</v>
      </c>
      <c r="G464" s="1">
        <v>0</v>
      </c>
      <c r="H464" s="1">
        <v>0</v>
      </c>
      <c r="I464" s="1">
        <v>0</v>
      </c>
      <c r="J464" s="1">
        <v>0</v>
      </c>
      <c r="K464" s="1">
        <v>0</v>
      </c>
      <c r="L464" s="13"/>
    </row>
    <row r="465" spans="2:12" ht="16.5" thickTop="1" thickBot="1" x14ac:dyDescent="0.3">
      <c r="B465" s="6" t="s">
        <v>50</v>
      </c>
      <c r="C465" s="32">
        <v>50</v>
      </c>
      <c r="D465" s="1">
        <v>1278861.1399999999</v>
      </c>
      <c r="E465" s="1">
        <v>2300934.88</v>
      </c>
      <c r="F465" s="1">
        <v>2210969.46</v>
      </c>
      <c r="G465" s="1">
        <v>1479124.08</v>
      </c>
      <c r="H465" s="1">
        <v>1419478.82</v>
      </c>
      <c r="I465" s="1">
        <v>1612367.55</v>
      </c>
      <c r="J465" s="1">
        <v>1702904.32</v>
      </c>
      <c r="K465" s="1">
        <v>1603127.54</v>
      </c>
      <c r="L465" s="13"/>
    </row>
    <row r="466" spans="2:12" ht="16.5" thickTop="1" thickBot="1" x14ac:dyDescent="0.3">
      <c r="B466" s="5" t="s">
        <v>534</v>
      </c>
      <c r="C466" s="32"/>
      <c r="D466" s="1"/>
      <c r="E466" s="1"/>
      <c r="F466" s="1"/>
      <c r="G466" s="1"/>
      <c r="H466" s="1"/>
      <c r="I466" s="1"/>
      <c r="J466" s="1"/>
      <c r="K466" s="1"/>
      <c r="L466" s="13"/>
    </row>
    <row r="467" spans="2:12" ht="16.5" thickTop="1" thickBot="1" x14ac:dyDescent="0.3">
      <c r="B467" s="6" t="s">
        <v>47</v>
      </c>
      <c r="C467" s="32">
        <v>30</v>
      </c>
      <c r="D467" s="1">
        <v>14220043</v>
      </c>
      <c r="E467" s="1">
        <v>13615548</v>
      </c>
      <c r="F467" s="1">
        <v>13332409</v>
      </c>
      <c r="G467" s="1">
        <v>14581578</v>
      </c>
      <c r="H467" s="1">
        <v>15120207</v>
      </c>
      <c r="I467" s="1">
        <v>15719683</v>
      </c>
      <c r="J467" s="1">
        <v>17434973</v>
      </c>
      <c r="K467" s="1">
        <v>19446899</v>
      </c>
      <c r="L467" s="13"/>
    </row>
    <row r="468" spans="2:12" ht="16.5" thickTop="1" thickBot="1" x14ac:dyDescent="0.3">
      <c r="B468" s="6" t="s">
        <v>48</v>
      </c>
      <c r="C468" s="32">
        <v>60</v>
      </c>
      <c r="D468" s="1">
        <v>13233400.890000001</v>
      </c>
      <c r="E468" s="1">
        <v>13055613.51</v>
      </c>
      <c r="F468" s="1">
        <v>11967238.210000001</v>
      </c>
      <c r="G468" s="1">
        <v>14550320.68</v>
      </c>
      <c r="H468" s="1">
        <v>13120868.32</v>
      </c>
      <c r="I468" s="1">
        <v>12141900.26</v>
      </c>
      <c r="J468" s="1">
        <v>12192747.010000002</v>
      </c>
      <c r="K468" s="1">
        <v>16884953.859999999</v>
      </c>
      <c r="L468" s="13"/>
    </row>
    <row r="469" spans="2:12" ht="16.5" thickTop="1" thickBot="1" x14ac:dyDescent="0.3">
      <c r="B469" s="6" t="s">
        <v>49</v>
      </c>
      <c r="C469" s="32">
        <v>90</v>
      </c>
      <c r="D469" s="1">
        <v>986642.11</v>
      </c>
      <c r="E469" s="1">
        <v>559934.49</v>
      </c>
      <c r="F469" s="1">
        <v>1365170.79</v>
      </c>
      <c r="G469" s="1">
        <v>31257.32</v>
      </c>
      <c r="H469" s="1">
        <v>1999338.6800000002</v>
      </c>
      <c r="I469" s="1">
        <v>3577782.7399999998</v>
      </c>
      <c r="J469" s="1">
        <v>5242225.99</v>
      </c>
      <c r="K469" s="1">
        <v>2561945.14</v>
      </c>
      <c r="L469" s="13"/>
    </row>
    <row r="470" spans="2:12" ht="16.5" thickTop="1" thickBot="1" x14ac:dyDescent="0.3">
      <c r="B470" s="6" t="s">
        <v>12</v>
      </c>
      <c r="C470" s="32">
        <v>120</v>
      </c>
      <c r="D470" s="1">
        <v>0</v>
      </c>
      <c r="E470" s="1">
        <v>0</v>
      </c>
      <c r="F470" s="1">
        <v>0</v>
      </c>
      <c r="G470" s="1">
        <v>0</v>
      </c>
      <c r="H470" s="1">
        <v>0</v>
      </c>
      <c r="I470" s="1">
        <v>0</v>
      </c>
      <c r="J470" s="1">
        <v>0</v>
      </c>
      <c r="K470" s="1">
        <v>0</v>
      </c>
      <c r="L470" s="13"/>
    </row>
    <row r="471" spans="2:12" ht="16.5" thickTop="1" thickBot="1" x14ac:dyDescent="0.3">
      <c r="B471" s="6" t="s">
        <v>50</v>
      </c>
      <c r="C471" s="32">
        <v>150</v>
      </c>
      <c r="D471" s="1">
        <v>986642.11</v>
      </c>
      <c r="E471" s="1">
        <v>559934.49</v>
      </c>
      <c r="F471" s="1">
        <v>1365170.79</v>
      </c>
      <c r="G471" s="1">
        <v>31257.32</v>
      </c>
      <c r="H471" s="1">
        <v>1999338.6800000002</v>
      </c>
      <c r="I471" s="1">
        <v>3577782.7399999998</v>
      </c>
      <c r="J471" s="1">
        <v>5242225.99</v>
      </c>
      <c r="K471" s="1">
        <v>2561945.14</v>
      </c>
      <c r="L471" s="13"/>
    </row>
    <row r="472" spans="2:12" ht="16.5" thickTop="1" thickBot="1" x14ac:dyDescent="0.3">
      <c r="B472" s="5" t="s">
        <v>560</v>
      </c>
      <c r="C472" s="32"/>
      <c r="D472" s="1"/>
      <c r="E472" s="1"/>
      <c r="F472" s="1"/>
      <c r="G472" s="1"/>
      <c r="H472" s="1"/>
      <c r="I472" s="1"/>
      <c r="J472" s="1"/>
      <c r="K472" s="1"/>
      <c r="L472" s="13"/>
    </row>
    <row r="473" spans="2:12" ht="16.5" thickTop="1" thickBot="1" x14ac:dyDescent="0.3">
      <c r="B473" s="6" t="s">
        <v>47</v>
      </c>
      <c r="C473" s="32">
        <v>20</v>
      </c>
      <c r="D473" s="1">
        <v>12247104</v>
      </c>
      <c r="E473" s="1">
        <v>10890680</v>
      </c>
      <c r="F473" s="1">
        <v>8725129</v>
      </c>
      <c r="G473" s="1">
        <v>8637969</v>
      </c>
      <c r="H473" s="1">
        <v>16241170</v>
      </c>
      <c r="I473" s="1">
        <v>17016710</v>
      </c>
      <c r="J473" s="1">
        <v>21815096</v>
      </c>
      <c r="K473" s="1">
        <v>33247633</v>
      </c>
      <c r="L473" s="13"/>
    </row>
    <row r="474" spans="2:12" ht="16.5" thickTop="1" thickBot="1" x14ac:dyDescent="0.3">
      <c r="B474" s="6" t="s">
        <v>48</v>
      </c>
      <c r="C474" s="32">
        <v>40</v>
      </c>
      <c r="D474" s="1">
        <v>12245519.029999999</v>
      </c>
      <c r="E474" s="1">
        <v>10488027.41</v>
      </c>
      <c r="F474" s="1">
        <v>8424546.0500000007</v>
      </c>
      <c r="G474" s="1">
        <v>8627799.5399999991</v>
      </c>
      <c r="H474" s="1">
        <v>15883329.82</v>
      </c>
      <c r="I474" s="1">
        <v>15235138.789999999</v>
      </c>
      <c r="J474" s="1">
        <v>17853246.32</v>
      </c>
      <c r="K474" s="1">
        <v>32996761.349999998</v>
      </c>
      <c r="L474" s="13"/>
    </row>
    <row r="475" spans="2:12" ht="16.5" thickTop="1" thickBot="1" x14ac:dyDescent="0.3">
      <c r="B475" s="6" t="s">
        <v>49</v>
      </c>
      <c r="C475" s="32">
        <v>60</v>
      </c>
      <c r="D475" s="1">
        <v>1584.97</v>
      </c>
      <c r="E475" s="1">
        <v>402652.59</v>
      </c>
      <c r="F475" s="1">
        <v>300582.95</v>
      </c>
      <c r="G475" s="1">
        <v>10169.459999999999</v>
      </c>
      <c r="H475" s="1">
        <v>357840.18</v>
      </c>
      <c r="I475" s="1">
        <v>1781571.21</v>
      </c>
      <c r="J475" s="1">
        <v>3961849.6799999997</v>
      </c>
      <c r="K475" s="1">
        <v>250871.65000000002</v>
      </c>
      <c r="L475" s="13"/>
    </row>
    <row r="476" spans="2:12" ht="16.5" thickTop="1" thickBot="1" x14ac:dyDescent="0.3">
      <c r="B476" s="6" t="s">
        <v>12</v>
      </c>
      <c r="C476" s="32">
        <v>80</v>
      </c>
      <c r="D476" s="1">
        <v>0</v>
      </c>
      <c r="E476" s="1">
        <v>0</v>
      </c>
      <c r="F476" s="1">
        <v>0</v>
      </c>
      <c r="G476" s="1">
        <v>0</v>
      </c>
      <c r="H476" s="1">
        <v>0</v>
      </c>
      <c r="I476" s="1">
        <v>0</v>
      </c>
      <c r="J476" s="1">
        <v>0</v>
      </c>
      <c r="K476" s="1">
        <v>0</v>
      </c>
      <c r="L476" s="13"/>
    </row>
    <row r="477" spans="2:12" ht="16.5" thickTop="1" thickBot="1" x14ac:dyDescent="0.3">
      <c r="B477" s="6" t="s">
        <v>50</v>
      </c>
      <c r="C477" s="32">
        <v>100</v>
      </c>
      <c r="D477" s="1">
        <v>1584.97</v>
      </c>
      <c r="E477" s="1">
        <v>402652.59</v>
      </c>
      <c r="F477" s="1">
        <v>300582.95</v>
      </c>
      <c r="G477" s="1">
        <v>10169.459999999999</v>
      </c>
      <c r="H477" s="1">
        <v>357840.18</v>
      </c>
      <c r="I477" s="1">
        <v>1781571.21</v>
      </c>
      <c r="J477" s="1">
        <v>3961849.6799999997</v>
      </c>
      <c r="K477" s="1">
        <v>250871.65000000002</v>
      </c>
      <c r="L477" s="13"/>
    </row>
    <row r="478" spans="2:12" ht="16.5" thickTop="1" thickBot="1" x14ac:dyDescent="0.3">
      <c r="B478" s="5" t="s">
        <v>565</v>
      </c>
      <c r="C478" s="32"/>
      <c r="D478" s="1"/>
      <c r="E478" s="1"/>
      <c r="F478" s="1"/>
      <c r="G478" s="1"/>
      <c r="H478" s="1"/>
      <c r="I478" s="1"/>
      <c r="J478" s="1"/>
      <c r="K478" s="1"/>
      <c r="L478" s="13"/>
    </row>
    <row r="479" spans="2:12" ht="16.5" thickTop="1" thickBot="1" x14ac:dyDescent="0.3">
      <c r="B479" s="6" t="s">
        <v>47</v>
      </c>
      <c r="C479" s="32">
        <v>10</v>
      </c>
      <c r="D479" s="1">
        <v>735190499</v>
      </c>
      <c r="E479" s="1">
        <v>764913338</v>
      </c>
      <c r="F479" s="1">
        <v>815557436</v>
      </c>
      <c r="G479" s="1">
        <v>853483113</v>
      </c>
      <c r="H479" s="1">
        <v>954233341</v>
      </c>
      <c r="I479" s="1">
        <v>973117692</v>
      </c>
      <c r="J479" s="1">
        <v>1006876637</v>
      </c>
      <c r="K479" s="1">
        <v>992960761</v>
      </c>
      <c r="L479" s="13"/>
    </row>
    <row r="480" spans="2:12" ht="16.5" thickTop="1" thickBot="1" x14ac:dyDescent="0.3">
      <c r="B480" s="6" t="s">
        <v>48</v>
      </c>
      <c r="C480" s="32">
        <v>20</v>
      </c>
      <c r="D480" s="1">
        <v>728837740.24000001</v>
      </c>
      <c r="E480" s="1">
        <v>764115794.20000005</v>
      </c>
      <c r="F480" s="1">
        <v>809685903.20000005</v>
      </c>
      <c r="G480" s="1">
        <v>853068942.89999998</v>
      </c>
      <c r="H480" s="1">
        <v>941424226.32000005</v>
      </c>
      <c r="I480" s="1">
        <v>967131335.42999995</v>
      </c>
      <c r="J480" s="1">
        <v>1001305218.9299999</v>
      </c>
      <c r="K480" s="1">
        <v>987638980.85000002</v>
      </c>
      <c r="L480" s="13"/>
    </row>
    <row r="481" spans="2:12" ht="16.5" thickTop="1" thickBot="1" x14ac:dyDescent="0.3">
      <c r="B481" s="6" t="s">
        <v>49</v>
      </c>
      <c r="C481" s="32">
        <v>30</v>
      </c>
      <c r="D481" s="1">
        <v>6352758.7599999998</v>
      </c>
      <c r="E481" s="1">
        <v>797543.76</v>
      </c>
      <c r="F481" s="1">
        <v>5871532.7999999998</v>
      </c>
      <c r="G481" s="1">
        <v>414170.1</v>
      </c>
      <c r="H481" s="1">
        <v>12809114.68</v>
      </c>
      <c r="I481" s="1">
        <v>5986356.5700000003</v>
      </c>
      <c r="J481" s="1">
        <v>5571418.0700000003</v>
      </c>
      <c r="K481" s="1">
        <v>5321780.1500000004</v>
      </c>
      <c r="L481" s="13"/>
    </row>
    <row r="482" spans="2:12" ht="16.5" thickTop="1" thickBot="1" x14ac:dyDescent="0.3">
      <c r="B482" s="6" t="s">
        <v>12</v>
      </c>
      <c r="C482" s="32">
        <v>40</v>
      </c>
      <c r="D482" s="1">
        <v>0</v>
      </c>
      <c r="E482" s="1">
        <v>0</v>
      </c>
      <c r="F482" s="1">
        <v>0</v>
      </c>
      <c r="G482" s="1">
        <v>0</v>
      </c>
      <c r="H482" s="1">
        <v>0</v>
      </c>
      <c r="I482" s="1">
        <v>0</v>
      </c>
      <c r="J482" s="1">
        <v>0</v>
      </c>
      <c r="K482" s="1">
        <v>0</v>
      </c>
      <c r="L482" s="13"/>
    </row>
    <row r="483" spans="2:12" ht="16.5" thickTop="1" thickBot="1" x14ac:dyDescent="0.3">
      <c r="B483" s="6" t="s">
        <v>50</v>
      </c>
      <c r="C483" s="32">
        <v>50</v>
      </c>
      <c r="D483" s="1">
        <v>6352758.7599999998</v>
      </c>
      <c r="E483" s="1">
        <v>797543.76</v>
      </c>
      <c r="F483" s="1">
        <v>5871532.7999999998</v>
      </c>
      <c r="G483" s="1">
        <v>414170.1</v>
      </c>
      <c r="H483" s="1">
        <v>12809114.68</v>
      </c>
      <c r="I483" s="1">
        <v>5986356.5700000003</v>
      </c>
      <c r="J483" s="1">
        <v>5571418.0700000003</v>
      </c>
      <c r="K483" s="1">
        <v>5321780.1500000004</v>
      </c>
      <c r="L483" s="13"/>
    </row>
    <row r="484" spans="2:12" ht="16.5" thickTop="1" thickBot="1" x14ac:dyDescent="0.3">
      <c r="B484" s="5" t="s">
        <v>553</v>
      </c>
      <c r="C484" s="32"/>
      <c r="D484" s="1"/>
      <c r="E484" s="1"/>
      <c r="F484" s="1"/>
      <c r="G484" s="1"/>
      <c r="H484" s="1"/>
      <c r="I484" s="1"/>
      <c r="J484" s="1"/>
      <c r="K484" s="1"/>
      <c r="L484" s="13"/>
    </row>
    <row r="485" spans="2:12" ht="16.5" thickTop="1" thickBot="1" x14ac:dyDescent="0.3">
      <c r="B485" s="6" t="s">
        <v>47</v>
      </c>
      <c r="C485" s="32">
        <v>40</v>
      </c>
      <c r="D485" s="1">
        <v>106756692</v>
      </c>
      <c r="E485" s="1">
        <v>104916122.91</v>
      </c>
      <c r="F485" s="1">
        <v>99709531</v>
      </c>
      <c r="G485" s="1">
        <v>109196448</v>
      </c>
      <c r="H485" s="1">
        <v>115051763</v>
      </c>
      <c r="I485" s="1">
        <v>117887059</v>
      </c>
      <c r="J485" s="1">
        <v>260852989</v>
      </c>
      <c r="K485" s="1">
        <v>138359755</v>
      </c>
      <c r="L485" s="13"/>
    </row>
    <row r="486" spans="2:12" ht="16.5" thickTop="1" thickBot="1" x14ac:dyDescent="0.3">
      <c r="B486" s="6" t="s">
        <v>48</v>
      </c>
      <c r="C486" s="32">
        <v>80</v>
      </c>
      <c r="D486" s="1">
        <v>106657941.74000001</v>
      </c>
      <c r="E486" s="1">
        <v>101484211.15000001</v>
      </c>
      <c r="F486" s="1">
        <v>99692658.150000006</v>
      </c>
      <c r="G486" s="1">
        <v>108062873.59</v>
      </c>
      <c r="H486" s="1">
        <v>114590070.38</v>
      </c>
      <c r="I486" s="1">
        <v>117882611.91</v>
      </c>
      <c r="J486" s="1">
        <v>117929595.75999999</v>
      </c>
      <c r="K486" s="1">
        <v>138245566.16</v>
      </c>
      <c r="L486" s="13"/>
    </row>
    <row r="487" spans="2:12" ht="16.5" thickTop="1" thickBot="1" x14ac:dyDescent="0.3">
      <c r="B487" s="6" t="s">
        <v>49</v>
      </c>
      <c r="C487" s="32">
        <v>120</v>
      </c>
      <c r="D487" s="1">
        <v>98750.260000000009</v>
      </c>
      <c r="E487" s="1">
        <v>3431911.7600000002</v>
      </c>
      <c r="F487" s="1">
        <v>16872.850000000002</v>
      </c>
      <c r="G487" s="1">
        <v>1133574.4100000001</v>
      </c>
      <c r="H487" s="1">
        <v>461692.62</v>
      </c>
      <c r="I487" s="1">
        <v>4447.09</v>
      </c>
      <c r="J487" s="1">
        <v>142923393.24000001</v>
      </c>
      <c r="K487" s="1">
        <v>114188.84</v>
      </c>
      <c r="L487" s="13"/>
    </row>
    <row r="488" spans="2:12" ht="16.5" thickTop="1" thickBot="1" x14ac:dyDescent="0.3">
      <c r="B488" s="6" t="s">
        <v>12</v>
      </c>
      <c r="C488" s="32">
        <v>160</v>
      </c>
      <c r="D488" s="1">
        <v>0</v>
      </c>
      <c r="E488" s="1">
        <v>0</v>
      </c>
      <c r="F488" s="1">
        <v>0</v>
      </c>
      <c r="G488" s="1">
        <v>0</v>
      </c>
      <c r="H488" s="1">
        <v>0</v>
      </c>
      <c r="I488" s="1">
        <v>0</v>
      </c>
      <c r="J488" s="1">
        <v>131000000</v>
      </c>
      <c r="K488" s="1">
        <v>0</v>
      </c>
      <c r="L488" s="13"/>
    </row>
    <row r="489" spans="2:12" ht="16.5" thickTop="1" thickBot="1" x14ac:dyDescent="0.3">
      <c r="B489" s="6" t="s">
        <v>50</v>
      </c>
      <c r="C489" s="32">
        <v>200</v>
      </c>
      <c r="D489" s="1">
        <v>98750.260000000009</v>
      </c>
      <c r="E489" s="1">
        <v>3431911.7600000002</v>
      </c>
      <c r="F489" s="1">
        <v>16872.850000000002</v>
      </c>
      <c r="G489" s="1">
        <v>1133574.4100000001</v>
      </c>
      <c r="H489" s="1">
        <v>461692.62</v>
      </c>
      <c r="I489" s="1">
        <v>4447.09</v>
      </c>
      <c r="J489" s="1">
        <v>11923393.239999998</v>
      </c>
      <c r="K489" s="1">
        <v>114188.84</v>
      </c>
      <c r="L489" s="13"/>
    </row>
    <row r="490" spans="2:12" ht="16.5" thickTop="1" thickBot="1" x14ac:dyDescent="0.3">
      <c r="B490" s="5" t="s">
        <v>541</v>
      </c>
      <c r="C490" s="32"/>
      <c r="D490" s="1"/>
      <c r="E490" s="1"/>
      <c r="F490" s="1"/>
      <c r="G490" s="1"/>
      <c r="H490" s="1"/>
      <c r="I490" s="1"/>
      <c r="J490" s="1"/>
      <c r="K490" s="1"/>
      <c r="L490" s="13"/>
    </row>
    <row r="491" spans="2:12" ht="16.5" thickTop="1" thickBot="1" x14ac:dyDescent="0.3">
      <c r="B491" s="6" t="s">
        <v>47</v>
      </c>
      <c r="C491" s="32">
        <v>40</v>
      </c>
      <c r="D491" s="1">
        <v>981539550.16999996</v>
      </c>
      <c r="E491" s="1">
        <v>981264440.63999999</v>
      </c>
      <c r="F491" s="1">
        <v>1059601076</v>
      </c>
      <c r="G491" s="1">
        <v>1710469104.1199999</v>
      </c>
      <c r="H491" s="1">
        <v>1236747482.51</v>
      </c>
      <c r="I491" s="1">
        <v>1017607784.51</v>
      </c>
      <c r="J491" s="1">
        <v>963966355</v>
      </c>
      <c r="K491" s="1">
        <v>963903656.38</v>
      </c>
      <c r="L491" s="13"/>
    </row>
    <row r="492" spans="2:12" ht="16.5" thickTop="1" thickBot="1" x14ac:dyDescent="0.3">
      <c r="B492" s="6" t="s">
        <v>48</v>
      </c>
      <c r="C492" s="32">
        <v>80</v>
      </c>
      <c r="D492" s="1">
        <v>981539550.16999996</v>
      </c>
      <c r="E492" s="1">
        <v>981264440.63999999</v>
      </c>
      <c r="F492" s="1">
        <v>1059413061.24</v>
      </c>
      <c r="G492" s="1">
        <v>1710469104.1199999</v>
      </c>
      <c r="H492" s="1">
        <v>1236511798.1800001</v>
      </c>
      <c r="I492" s="1">
        <v>1017305966.47</v>
      </c>
      <c r="J492" s="1">
        <v>963112367.26999998</v>
      </c>
      <c r="K492" s="1">
        <v>963457422.15999997</v>
      </c>
      <c r="L492" s="13"/>
    </row>
    <row r="493" spans="2:12" ht="16.5" thickTop="1" thickBot="1" x14ac:dyDescent="0.3">
      <c r="B493" s="6" t="s">
        <v>49</v>
      </c>
      <c r="C493" s="32">
        <v>120</v>
      </c>
      <c r="D493" s="1">
        <v>0</v>
      </c>
      <c r="E493" s="1">
        <v>0</v>
      </c>
      <c r="F493" s="1">
        <v>188014.76</v>
      </c>
      <c r="G493" s="1">
        <v>0</v>
      </c>
      <c r="H493" s="1">
        <v>235684.33</v>
      </c>
      <c r="I493" s="1">
        <v>301818.03999999998</v>
      </c>
      <c r="J493" s="1">
        <v>853987.73</v>
      </c>
      <c r="K493" s="1">
        <v>446234.22</v>
      </c>
      <c r="L493" s="13"/>
    </row>
    <row r="494" spans="2:12" ht="16.5" thickTop="1" thickBot="1" x14ac:dyDescent="0.3">
      <c r="B494" s="6" t="s">
        <v>12</v>
      </c>
      <c r="C494" s="32">
        <v>160</v>
      </c>
      <c r="D494" s="1">
        <v>0</v>
      </c>
      <c r="E494" s="1">
        <v>0</v>
      </c>
      <c r="F494" s="1">
        <v>0</v>
      </c>
      <c r="G494" s="1">
        <v>0</v>
      </c>
      <c r="H494" s="1">
        <v>0</v>
      </c>
      <c r="I494" s="1">
        <v>0</v>
      </c>
      <c r="J494" s="1">
        <v>0</v>
      </c>
      <c r="K494" s="1">
        <v>0</v>
      </c>
      <c r="L494" s="13"/>
    </row>
    <row r="495" spans="2:12" ht="16.5" thickTop="1" thickBot="1" x14ac:dyDescent="0.3">
      <c r="B495" s="6" t="s">
        <v>50</v>
      </c>
      <c r="C495" s="32">
        <v>200</v>
      </c>
      <c r="D495" s="1">
        <v>0</v>
      </c>
      <c r="E495" s="1">
        <v>0</v>
      </c>
      <c r="F495" s="1">
        <v>188014.76</v>
      </c>
      <c r="G495" s="1">
        <v>0</v>
      </c>
      <c r="H495" s="1">
        <v>235684.33</v>
      </c>
      <c r="I495" s="1">
        <v>301818.03999999998</v>
      </c>
      <c r="J495" s="1">
        <v>853987.73</v>
      </c>
      <c r="K495" s="1">
        <v>446234.22</v>
      </c>
      <c r="L495" s="13"/>
    </row>
    <row r="496" spans="2:12" ht="16.5" thickTop="1" thickBot="1" x14ac:dyDescent="0.3">
      <c r="B496" s="5" t="s">
        <v>531</v>
      </c>
      <c r="C496" s="32"/>
      <c r="D496" s="1"/>
      <c r="E496" s="1"/>
      <c r="F496" s="1"/>
      <c r="G496" s="1"/>
      <c r="H496" s="1"/>
      <c r="I496" s="1"/>
      <c r="J496" s="1"/>
      <c r="K496" s="1"/>
      <c r="L496" s="13"/>
    </row>
    <row r="497" spans="2:12" ht="16.5" thickTop="1" thickBot="1" x14ac:dyDescent="0.3">
      <c r="B497" s="6" t="s">
        <v>47</v>
      </c>
      <c r="C497" s="32">
        <v>10</v>
      </c>
      <c r="D497" s="1">
        <v>837763</v>
      </c>
      <c r="E497" s="1">
        <v>797138.35</v>
      </c>
      <c r="F497" s="1">
        <v>728582</v>
      </c>
      <c r="G497" s="1">
        <v>814026.06</v>
      </c>
      <c r="H497" s="1">
        <v>1921256.29</v>
      </c>
      <c r="I497" s="1">
        <v>2540681.33</v>
      </c>
      <c r="J497" s="1">
        <v>1351076.24</v>
      </c>
      <c r="K497" s="1">
        <v>1839355.11</v>
      </c>
      <c r="L497" s="13"/>
    </row>
    <row r="498" spans="2:12" ht="16.5" thickTop="1" thickBot="1" x14ac:dyDescent="0.3">
      <c r="B498" s="6" t="s">
        <v>48</v>
      </c>
      <c r="C498" s="32">
        <v>20</v>
      </c>
      <c r="D498" s="1">
        <v>722853.65</v>
      </c>
      <c r="E498" s="1">
        <v>737544.83</v>
      </c>
      <c r="F498" s="1">
        <v>712801.27</v>
      </c>
      <c r="G498" s="1">
        <v>810300.77</v>
      </c>
      <c r="H498" s="1">
        <v>988646.96</v>
      </c>
      <c r="I498" s="1">
        <v>1943067.09</v>
      </c>
      <c r="J498" s="1">
        <v>658060.5</v>
      </c>
      <c r="K498" s="1">
        <v>871362.07</v>
      </c>
      <c r="L498" s="13"/>
    </row>
    <row r="499" spans="2:12" ht="16.5" thickTop="1" thickBot="1" x14ac:dyDescent="0.3">
      <c r="B499" s="6" t="s">
        <v>49</v>
      </c>
      <c r="C499" s="32">
        <v>30</v>
      </c>
      <c r="D499" s="1">
        <v>114909.35</v>
      </c>
      <c r="E499" s="1">
        <v>59593.52</v>
      </c>
      <c r="F499" s="1">
        <v>15780.73</v>
      </c>
      <c r="G499" s="1">
        <v>3725.29</v>
      </c>
      <c r="H499" s="1">
        <v>932609.33</v>
      </c>
      <c r="I499" s="1">
        <v>597614.24</v>
      </c>
      <c r="J499" s="1">
        <v>693015.74</v>
      </c>
      <c r="K499" s="1">
        <v>967993.04</v>
      </c>
      <c r="L499" s="13"/>
    </row>
    <row r="500" spans="2:12" ht="16.5" thickTop="1" thickBot="1" x14ac:dyDescent="0.3">
      <c r="B500" s="6" t="s">
        <v>12</v>
      </c>
      <c r="C500" s="32">
        <v>40</v>
      </c>
      <c r="D500" s="1">
        <v>0</v>
      </c>
      <c r="E500" s="1">
        <v>0</v>
      </c>
      <c r="F500" s="1">
        <v>0</v>
      </c>
      <c r="G500" s="1">
        <v>0</v>
      </c>
      <c r="H500" s="1">
        <v>0</v>
      </c>
      <c r="I500" s="1">
        <v>0</v>
      </c>
      <c r="J500" s="1">
        <v>0</v>
      </c>
      <c r="K500" s="1">
        <v>0</v>
      </c>
      <c r="L500" s="13"/>
    </row>
    <row r="501" spans="2:12" ht="16.5" thickTop="1" thickBot="1" x14ac:dyDescent="0.3">
      <c r="B501" s="6" t="s">
        <v>50</v>
      </c>
      <c r="C501" s="32">
        <v>50</v>
      </c>
      <c r="D501" s="1">
        <v>114909.35</v>
      </c>
      <c r="E501" s="1">
        <v>59593.52</v>
      </c>
      <c r="F501" s="1">
        <v>15780.73</v>
      </c>
      <c r="G501" s="1">
        <v>3725.29</v>
      </c>
      <c r="H501" s="1">
        <v>932609.33</v>
      </c>
      <c r="I501" s="1">
        <v>597614.24</v>
      </c>
      <c r="J501" s="1">
        <v>693015.74</v>
      </c>
      <c r="K501" s="1">
        <v>967993.04</v>
      </c>
      <c r="L501" s="13"/>
    </row>
    <row r="502" spans="2:12" ht="16.5" thickTop="1" thickBot="1" x14ac:dyDescent="0.3">
      <c r="B502" s="4" t="s">
        <v>568</v>
      </c>
      <c r="C502" s="32"/>
      <c r="D502" s="1"/>
      <c r="E502" s="1"/>
      <c r="F502" s="1"/>
      <c r="G502" s="1"/>
      <c r="H502" s="1"/>
      <c r="I502" s="1"/>
      <c r="J502" s="1"/>
      <c r="K502" s="1"/>
      <c r="L502" s="13"/>
    </row>
    <row r="503" spans="2:12" ht="16.5" thickTop="1" thickBot="1" x14ac:dyDescent="0.3">
      <c r="B503" s="5" t="s">
        <v>571</v>
      </c>
      <c r="C503" s="32"/>
      <c r="D503" s="1"/>
      <c r="E503" s="1"/>
      <c r="F503" s="1"/>
      <c r="G503" s="1"/>
      <c r="H503" s="1"/>
      <c r="I503" s="1"/>
      <c r="J503" s="1"/>
      <c r="K503" s="1"/>
      <c r="L503" s="13"/>
    </row>
    <row r="504" spans="2:12" ht="16.5" thickTop="1" thickBot="1" x14ac:dyDescent="0.3">
      <c r="B504" s="6" t="s">
        <v>47</v>
      </c>
      <c r="C504" s="32">
        <v>10</v>
      </c>
      <c r="D504" s="1">
        <v>1464057</v>
      </c>
      <c r="E504" s="1">
        <v>1619517.05</v>
      </c>
      <c r="F504" s="1">
        <v>1197014</v>
      </c>
      <c r="G504" s="1">
        <v>1540955.19</v>
      </c>
      <c r="H504" s="1">
        <v>2241431.36</v>
      </c>
      <c r="I504" s="1">
        <v>1067875.74</v>
      </c>
      <c r="J504" s="1">
        <v>1085158.3799999999</v>
      </c>
      <c r="K504" s="1">
        <v>1384174.12</v>
      </c>
      <c r="L504" s="13"/>
    </row>
    <row r="505" spans="2:12" ht="16.5" thickTop="1" thickBot="1" x14ac:dyDescent="0.3">
      <c r="B505" s="6" t="s">
        <v>48</v>
      </c>
      <c r="C505" s="32">
        <v>20</v>
      </c>
      <c r="D505" s="1">
        <v>719331.95</v>
      </c>
      <c r="E505" s="1">
        <v>726013.99</v>
      </c>
      <c r="F505" s="1">
        <v>567836.56999999995</v>
      </c>
      <c r="G505" s="1">
        <v>686301.83</v>
      </c>
      <c r="H505" s="1">
        <v>2132879.62</v>
      </c>
      <c r="I505" s="1">
        <v>972751.35999999999</v>
      </c>
      <c r="J505" s="1">
        <v>834499.14</v>
      </c>
      <c r="K505" s="1">
        <v>1006304.96</v>
      </c>
      <c r="L505" s="13"/>
    </row>
    <row r="506" spans="2:12" ht="16.5" thickTop="1" thickBot="1" x14ac:dyDescent="0.3">
      <c r="B506" s="6" t="s">
        <v>49</v>
      </c>
      <c r="C506" s="32">
        <v>30</v>
      </c>
      <c r="D506" s="1">
        <v>744725.05</v>
      </c>
      <c r="E506" s="1">
        <v>893503.06</v>
      </c>
      <c r="F506" s="1">
        <v>629177.43000000005</v>
      </c>
      <c r="G506" s="1">
        <v>854653.36</v>
      </c>
      <c r="H506" s="1">
        <v>108551.74</v>
      </c>
      <c r="I506" s="1">
        <v>95124.38</v>
      </c>
      <c r="J506" s="1">
        <v>250659.24</v>
      </c>
      <c r="K506" s="1">
        <v>377869.16</v>
      </c>
      <c r="L506" s="13"/>
    </row>
    <row r="507" spans="2:12" ht="16.5" thickTop="1" thickBot="1" x14ac:dyDescent="0.3">
      <c r="B507" s="6" t="s">
        <v>12</v>
      </c>
      <c r="C507" s="32">
        <v>40</v>
      </c>
      <c r="D507" s="1">
        <v>0</v>
      </c>
      <c r="E507" s="1">
        <v>0</v>
      </c>
      <c r="F507" s="1">
        <v>0</v>
      </c>
      <c r="G507" s="1">
        <v>0</v>
      </c>
      <c r="H507" s="1">
        <v>0</v>
      </c>
      <c r="I507" s="1">
        <v>0</v>
      </c>
      <c r="J507" s="1">
        <v>0</v>
      </c>
      <c r="K507" s="1">
        <v>0</v>
      </c>
      <c r="L507" s="13"/>
    </row>
    <row r="508" spans="2:12" ht="16.5" thickTop="1" thickBot="1" x14ac:dyDescent="0.3">
      <c r="B508" s="6" t="s">
        <v>50</v>
      </c>
      <c r="C508" s="32">
        <v>50</v>
      </c>
      <c r="D508" s="1">
        <v>744725.05</v>
      </c>
      <c r="E508" s="1">
        <v>893503.06</v>
      </c>
      <c r="F508" s="1">
        <v>629177.43000000005</v>
      </c>
      <c r="G508" s="1">
        <v>854653.36</v>
      </c>
      <c r="H508" s="1">
        <v>108551.74</v>
      </c>
      <c r="I508" s="1">
        <v>95124.38</v>
      </c>
      <c r="J508" s="1">
        <v>250659.24</v>
      </c>
      <c r="K508" s="1">
        <v>377869.16</v>
      </c>
      <c r="L508" s="13"/>
    </row>
    <row r="509" spans="2:12" ht="16.5" thickTop="1" thickBot="1" x14ac:dyDescent="0.3">
      <c r="B509" s="5" t="s">
        <v>574</v>
      </c>
      <c r="C509" s="32"/>
      <c r="D509" s="1"/>
      <c r="E509" s="1"/>
      <c r="F509" s="1"/>
      <c r="G509" s="1"/>
      <c r="H509" s="1"/>
      <c r="I509" s="1"/>
      <c r="J509" s="1"/>
      <c r="K509" s="1"/>
      <c r="L509" s="13"/>
    </row>
    <row r="510" spans="2:12" ht="16.5" thickTop="1" thickBot="1" x14ac:dyDescent="0.3">
      <c r="B510" s="6" t="s">
        <v>47</v>
      </c>
      <c r="C510" s="32">
        <v>20</v>
      </c>
      <c r="D510" s="1">
        <v>250654315</v>
      </c>
      <c r="E510" s="1">
        <v>274561192</v>
      </c>
      <c r="F510" s="1">
        <v>279448434</v>
      </c>
      <c r="G510" s="1">
        <v>298657213</v>
      </c>
      <c r="H510" s="1">
        <v>326342407.81999999</v>
      </c>
      <c r="I510" s="1">
        <v>328510311</v>
      </c>
      <c r="J510" s="1">
        <v>363201335.65000004</v>
      </c>
      <c r="K510" s="1">
        <v>404337380.02999997</v>
      </c>
      <c r="L510" s="13"/>
    </row>
    <row r="511" spans="2:12" ht="16.5" thickTop="1" thickBot="1" x14ac:dyDescent="0.3">
      <c r="B511" s="6" t="s">
        <v>48</v>
      </c>
      <c r="C511" s="32">
        <v>40</v>
      </c>
      <c r="D511" s="1">
        <v>246846501.57999998</v>
      </c>
      <c r="E511" s="1">
        <v>263247035.34</v>
      </c>
      <c r="F511" s="1">
        <v>272806538.46999997</v>
      </c>
      <c r="G511" s="1">
        <v>269260153.87</v>
      </c>
      <c r="H511" s="1">
        <v>285378312.04000002</v>
      </c>
      <c r="I511" s="1">
        <v>326618464.75999999</v>
      </c>
      <c r="J511" s="1">
        <v>363090069.81</v>
      </c>
      <c r="K511" s="1">
        <v>404170627.81999999</v>
      </c>
      <c r="L511" s="13"/>
    </row>
    <row r="512" spans="2:12" ht="16.5" thickTop="1" thickBot="1" x14ac:dyDescent="0.3">
      <c r="B512" s="6" t="s">
        <v>49</v>
      </c>
      <c r="C512" s="32">
        <v>60</v>
      </c>
      <c r="D512" s="1">
        <v>3807813.42</v>
      </c>
      <c r="E512" s="1">
        <v>11314156.65</v>
      </c>
      <c r="F512" s="1">
        <v>6641895.5300000003</v>
      </c>
      <c r="G512" s="1">
        <v>29397059.129999999</v>
      </c>
      <c r="H512" s="1">
        <v>40964095.780000001</v>
      </c>
      <c r="I512" s="1">
        <v>1891846.24</v>
      </c>
      <c r="J512" s="1">
        <v>111265.84</v>
      </c>
      <c r="K512" s="1">
        <v>166752.21</v>
      </c>
      <c r="L512" s="13"/>
    </row>
    <row r="513" spans="2:12" ht="16.5" thickTop="1" thickBot="1" x14ac:dyDescent="0.3">
      <c r="B513" s="6" t="s">
        <v>12</v>
      </c>
      <c r="C513" s="32">
        <v>80</v>
      </c>
      <c r="D513" s="1">
        <v>3000</v>
      </c>
      <c r="E513" s="1">
        <v>0</v>
      </c>
      <c r="F513" s="1">
        <v>150000</v>
      </c>
      <c r="G513" s="1">
        <v>29223556.82</v>
      </c>
      <c r="H513" s="1">
        <v>0</v>
      </c>
      <c r="I513" s="1">
        <v>0</v>
      </c>
      <c r="J513" s="1">
        <v>0</v>
      </c>
      <c r="K513" s="1">
        <v>0</v>
      </c>
      <c r="L513" s="13"/>
    </row>
    <row r="514" spans="2:12" ht="16.5" thickTop="1" thickBot="1" x14ac:dyDescent="0.3">
      <c r="B514" s="6" t="s">
        <v>50</v>
      </c>
      <c r="C514" s="32">
        <v>100</v>
      </c>
      <c r="D514" s="1">
        <v>3804813.42</v>
      </c>
      <c r="E514" s="1">
        <v>11314156.65</v>
      </c>
      <c r="F514" s="1">
        <v>6491895.5300000003</v>
      </c>
      <c r="G514" s="1">
        <v>173502.31</v>
      </c>
      <c r="H514" s="1">
        <v>40964095.780000001</v>
      </c>
      <c r="I514" s="1">
        <v>1891846.24</v>
      </c>
      <c r="J514" s="1">
        <v>111265.84</v>
      </c>
      <c r="K514" s="1">
        <v>166752.21</v>
      </c>
      <c r="L514" s="13"/>
    </row>
    <row r="515" spans="2:12" ht="16.5" thickTop="1" thickBot="1" x14ac:dyDescent="0.3">
      <c r="B515" s="5" t="s">
        <v>651</v>
      </c>
      <c r="C515" s="32"/>
      <c r="D515" s="1"/>
      <c r="E515" s="1"/>
      <c r="F515" s="1"/>
      <c r="G515" s="1"/>
      <c r="H515" s="1"/>
      <c r="I515" s="1"/>
      <c r="J515" s="1"/>
      <c r="K515" s="1"/>
      <c r="L515" s="13"/>
    </row>
    <row r="516" spans="2:12" ht="16.5" thickTop="1" thickBot="1" x14ac:dyDescent="0.3">
      <c r="B516" s="6" t="s">
        <v>47</v>
      </c>
      <c r="C516" s="32">
        <v>20</v>
      </c>
      <c r="D516" s="1">
        <v>6021593</v>
      </c>
      <c r="E516" s="1">
        <v>6229223</v>
      </c>
      <c r="F516" s="1">
        <v>6122613</v>
      </c>
      <c r="G516" s="1">
        <v>6263736</v>
      </c>
      <c r="H516" s="1">
        <v>6797309</v>
      </c>
      <c r="I516" s="1">
        <v>7118539</v>
      </c>
      <c r="J516" s="1">
        <v>7481577</v>
      </c>
      <c r="K516" s="1">
        <v>7763574.54</v>
      </c>
      <c r="L516" s="13"/>
    </row>
    <row r="517" spans="2:12" ht="16.5" thickTop="1" thickBot="1" x14ac:dyDescent="0.3">
      <c r="B517" s="6" t="s">
        <v>48</v>
      </c>
      <c r="C517" s="32">
        <v>40</v>
      </c>
      <c r="D517" s="1">
        <v>6021500.0800000001</v>
      </c>
      <c r="E517" s="1">
        <v>5829223</v>
      </c>
      <c r="F517" s="1">
        <v>6122613</v>
      </c>
      <c r="G517" s="1">
        <v>6185270.6299999999</v>
      </c>
      <c r="H517" s="1">
        <v>6797309</v>
      </c>
      <c r="I517" s="1">
        <v>7118539</v>
      </c>
      <c r="J517" s="1">
        <v>7481577</v>
      </c>
      <c r="K517" s="1">
        <v>7763574.54</v>
      </c>
      <c r="L517" s="13"/>
    </row>
    <row r="518" spans="2:12" ht="16.5" thickTop="1" thickBot="1" x14ac:dyDescent="0.3">
      <c r="B518" s="6" t="s">
        <v>49</v>
      </c>
      <c r="C518" s="32">
        <v>60</v>
      </c>
      <c r="D518" s="1">
        <v>92.92</v>
      </c>
      <c r="E518" s="1">
        <v>400000</v>
      </c>
      <c r="F518" s="1">
        <v>0</v>
      </c>
      <c r="G518" s="1">
        <v>78465.37</v>
      </c>
      <c r="H518" s="1">
        <v>0</v>
      </c>
      <c r="I518" s="1">
        <v>0</v>
      </c>
      <c r="J518" s="1">
        <v>0</v>
      </c>
      <c r="K518" s="1">
        <v>0</v>
      </c>
      <c r="L518" s="13"/>
    </row>
    <row r="519" spans="2:12" ht="16.5" thickTop="1" thickBot="1" x14ac:dyDescent="0.3">
      <c r="B519" s="6" t="s">
        <v>12</v>
      </c>
      <c r="C519" s="32">
        <v>80</v>
      </c>
      <c r="D519" s="1">
        <v>0</v>
      </c>
      <c r="E519" s="1">
        <v>0</v>
      </c>
      <c r="F519" s="1">
        <v>0</v>
      </c>
      <c r="G519" s="1">
        <v>0</v>
      </c>
      <c r="H519" s="1">
        <v>0</v>
      </c>
      <c r="I519" s="1">
        <v>0</v>
      </c>
      <c r="J519" s="1">
        <v>0</v>
      </c>
      <c r="K519" s="1">
        <v>0</v>
      </c>
      <c r="L519" s="13"/>
    </row>
    <row r="520" spans="2:12" ht="16.5" thickTop="1" thickBot="1" x14ac:dyDescent="0.3">
      <c r="B520" s="6" t="s">
        <v>50</v>
      </c>
      <c r="C520" s="32">
        <v>100</v>
      </c>
      <c r="D520" s="1">
        <v>92.92</v>
      </c>
      <c r="E520" s="1">
        <v>400000</v>
      </c>
      <c r="F520" s="1">
        <v>0</v>
      </c>
      <c r="G520" s="1">
        <v>78465.37</v>
      </c>
      <c r="H520" s="1">
        <v>0</v>
      </c>
      <c r="I520" s="1">
        <v>0</v>
      </c>
      <c r="J520" s="1">
        <v>0</v>
      </c>
      <c r="K520" s="1">
        <v>0</v>
      </c>
      <c r="L520" s="13"/>
    </row>
    <row r="521" spans="2:12" ht="16.5" thickTop="1" thickBot="1" x14ac:dyDescent="0.3">
      <c r="B521" s="5" t="s">
        <v>640</v>
      </c>
      <c r="C521" s="32"/>
      <c r="D521" s="1"/>
      <c r="E521" s="1"/>
      <c r="F521" s="1"/>
      <c r="G521" s="1"/>
      <c r="H521" s="1"/>
      <c r="I521" s="1"/>
      <c r="J521" s="1"/>
      <c r="K521" s="1"/>
      <c r="L521" s="13"/>
    </row>
    <row r="522" spans="2:12" ht="16.5" thickTop="1" thickBot="1" x14ac:dyDescent="0.3">
      <c r="B522" s="6" t="s">
        <v>47</v>
      </c>
      <c r="C522" s="32">
        <v>60</v>
      </c>
      <c r="D522" s="1">
        <v>60679417</v>
      </c>
      <c r="E522" s="1">
        <v>61570574</v>
      </c>
      <c r="F522" s="1">
        <v>61465964</v>
      </c>
      <c r="G522" s="1">
        <v>63688028</v>
      </c>
      <c r="H522" s="1">
        <v>71115227</v>
      </c>
      <c r="I522" s="1">
        <v>71258313</v>
      </c>
      <c r="J522" s="1">
        <v>76887388.5</v>
      </c>
      <c r="K522" s="1">
        <v>79167996.88000001</v>
      </c>
      <c r="L522" s="13"/>
    </row>
    <row r="523" spans="2:12" ht="16.5" thickTop="1" thickBot="1" x14ac:dyDescent="0.3">
      <c r="B523" s="6" t="s">
        <v>48</v>
      </c>
      <c r="C523" s="32">
        <v>120</v>
      </c>
      <c r="D523" s="1">
        <v>60269395.579999991</v>
      </c>
      <c r="E523" s="1">
        <v>60059695.130000003</v>
      </c>
      <c r="F523" s="1">
        <v>60133446.07</v>
      </c>
      <c r="G523" s="1">
        <v>62090320.759999998</v>
      </c>
      <c r="H523" s="1">
        <v>68886336.75</v>
      </c>
      <c r="I523" s="1">
        <v>70200010.370000005</v>
      </c>
      <c r="J523" s="1">
        <v>74872737.460000008</v>
      </c>
      <c r="K523" s="1">
        <v>78563092.870000005</v>
      </c>
      <c r="L523" s="13"/>
    </row>
    <row r="524" spans="2:12" ht="16.5" thickTop="1" thickBot="1" x14ac:dyDescent="0.3">
      <c r="B524" s="6" t="s">
        <v>49</v>
      </c>
      <c r="C524" s="32">
        <v>180</v>
      </c>
      <c r="D524" s="1">
        <v>410021.42</v>
      </c>
      <c r="E524" s="1">
        <v>1510878.87</v>
      </c>
      <c r="F524" s="1">
        <v>1332517.93</v>
      </c>
      <c r="G524" s="1">
        <v>1597707.24</v>
      </c>
      <c r="H524" s="1">
        <v>2228890.25</v>
      </c>
      <c r="I524" s="1">
        <v>1058302.6299999999</v>
      </c>
      <c r="J524" s="1">
        <v>2014651.04</v>
      </c>
      <c r="K524" s="1">
        <v>604904.01</v>
      </c>
      <c r="L524" s="13"/>
    </row>
    <row r="525" spans="2:12" ht="16.5" thickTop="1" thickBot="1" x14ac:dyDescent="0.3">
      <c r="B525" s="6" t="s">
        <v>12</v>
      </c>
      <c r="C525" s="32">
        <v>240</v>
      </c>
      <c r="D525" s="1">
        <v>0</v>
      </c>
      <c r="E525" s="1">
        <v>0</v>
      </c>
      <c r="F525" s="1">
        <v>0</v>
      </c>
      <c r="G525" s="1">
        <v>0</v>
      </c>
      <c r="H525" s="1">
        <v>0</v>
      </c>
      <c r="I525" s="1">
        <v>0</v>
      </c>
      <c r="J525" s="1">
        <v>1233998.03</v>
      </c>
      <c r="K525" s="1">
        <v>0</v>
      </c>
      <c r="L525" s="13"/>
    </row>
    <row r="526" spans="2:12" ht="16.5" thickTop="1" thickBot="1" x14ac:dyDescent="0.3">
      <c r="B526" s="6" t="s">
        <v>50</v>
      </c>
      <c r="C526" s="32">
        <v>300</v>
      </c>
      <c r="D526" s="1">
        <v>410021.42</v>
      </c>
      <c r="E526" s="1">
        <v>1510878.87</v>
      </c>
      <c r="F526" s="1">
        <v>1332517.93</v>
      </c>
      <c r="G526" s="1">
        <v>1597707.24</v>
      </c>
      <c r="H526" s="1">
        <v>2228890.25</v>
      </c>
      <c r="I526" s="1">
        <v>1058302.6299999999</v>
      </c>
      <c r="J526" s="1">
        <v>780653.01</v>
      </c>
      <c r="K526" s="1">
        <v>604904.01</v>
      </c>
      <c r="L526" s="13"/>
    </row>
    <row r="527" spans="2:12" ht="16.5" thickTop="1" thickBot="1" x14ac:dyDescent="0.3">
      <c r="B527" s="5" t="s">
        <v>686</v>
      </c>
      <c r="C527" s="32"/>
      <c r="D527" s="1"/>
      <c r="E527" s="1"/>
      <c r="F527" s="1"/>
      <c r="G527" s="1"/>
      <c r="H527" s="1"/>
      <c r="I527" s="1"/>
      <c r="J527" s="1"/>
      <c r="K527" s="1"/>
      <c r="L527" s="13"/>
    </row>
    <row r="528" spans="2:12" ht="16.5" thickTop="1" thickBot="1" x14ac:dyDescent="0.3">
      <c r="B528" s="6" t="s">
        <v>47</v>
      </c>
      <c r="C528" s="32">
        <v>20</v>
      </c>
      <c r="D528" s="1">
        <v>345515</v>
      </c>
      <c r="E528" s="1">
        <v>351712</v>
      </c>
      <c r="F528" s="1">
        <v>352147</v>
      </c>
      <c r="G528" s="1">
        <v>361153</v>
      </c>
      <c r="H528" s="1">
        <v>371328</v>
      </c>
      <c r="I528" s="1">
        <v>380814</v>
      </c>
      <c r="J528" s="1">
        <v>388245</v>
      </c>
      <c r="K528" s="1">
        <v>394004</v>
      </c>
      <c r="L528" s="13"/>
    </row>
    <row r="529" spans="2:12" ht="16.5" thickTop="1" thickBot="1" x14ac:dyDescent="0.3">
      <c r="B529" s="6" t="s">
        <v>48</v>
      </c>
      <c r="C529" s="32">
        <v>40</v>
      </c>
      <c r="D529" s="1">
        <v>344765.18</v>
      </c>
      <c r="E529" s="1">
        <v>298912</v>
      </c>
      <c r="F529" s="1">
        <v>352105.64</v>
      </c>
      <c r="G529" s="1">
        <v>361153</v>
      </c>
      <c r="H529" s="1">
        <v>371328</v>
      </c>
      <c r="I529" s="1">
        <v>380192.3</v>
      </c>
      <c r="J529" s="1">
        <v>388244.7</v>
      </c>
      <c r="K529" s="1">
        <v>394004</v>
      </c>
      <c r="L529" s="13"/>
    </row>
    <row r="530" spans="2:12" ht="16.5" thickTop="1" thickBot="1" x14ac:dyDescent="0.3">
      <c r="B530" s="6" t="s">
        <v>49</v>
      </c>
      <c r="C530" s="32">
        <v>60</v>
      </c>
      <c r="D530" s="1">
        <v>749.82</v>
      </c>
      <c r="E530" s="1">
        <v>52800</v>
      </c>
      <c r="F530" s="1">
        <v>41.36</v>
      </c>
      <c r="G530" s="1">
        <v>0</v>
      </c>
      <c r="H530" s="1">
        <v>0</v>
      </c>
      <c r="I530" s="1">
        <v>621.70000000000005</v>
      </c>
      <c r="J530" s="1">
        <v>0.3</v>
      </c>
      <c r="K530" s="1">
        <v>0</v>
      </c>
      <c r="L530" s="13"/>
    </row>
    <row r="531" spans="2:12" ht="16.5" thickTop="1" thickBot="1" x14ac:dyDescent="0.3">
      <c r="B531" s="6" t="s">
        <v>12</v>
      </c>
      <c r="C531" s="32">
        <v>80</v>
      </c>
      <c r="D531" s="1">
        <v>0</v>
      </c>
      <c r="E531" s="1">
        <v>0</v>
      </c>
      <c r="F531" s="1">
        <v>0</v>
      </c>
      <c r="G531" s="1">
        <v>0</v>
      </c>
      <c r="H531" s="1">
        <v>0</v>
      </c>
      <c r="I531" s="1">
        <v>0</v>
      </c>
      <c r="J531" s="1">
        <v>0</v>
      </c>
      <c r="K531" s="1">
        <v>0</v>
      </c>
      <c r="L531" s="13"/>
    </row>
    <row r="532" spans="2:12" ht="16.5" thickTop="1" thickBot="1" x14ac:dyDescent="0.3">
      <c r="B532" s="6" t="s">
        <v>50</v>
      </c>
      <c r="C532" s="32">
        <v>100</v>
      </c>
      <c r="D532" s="1">
        <v>749.82</v>
      </c>
      <c r="E532" s="1">
        <v>52800</v>
      </c>
      <c r="F532" s="1">
        <v>41.36</v>
      </c>
      <c r="G532" s="1">
        <v>0</v>
      </c>
      <c r="H532" s="1">
        <v>0</v>
      </c>
      <c r="I532" s="1">
        <v>621.70000000000005</v>
      </c>
      <c r="J532" s="1">
        <v>0.3</v>
      </c>
      <c r="K532" s="1">
        <v>0</v>
      </c>
      <c r="L532" s="13"/>
    </row>
    <row r="533" spans="2:12" ht="16.5" thickTop="1" thickBot="1" x14ac:dyDescent="0.3">
      <c r="B533" s="5" t="s">
        <v>583</v>
      </c>
      <c r="C533" s="32"/>
      <c r="D533" s="1"/>
      <c r="E533" s="1"/>
      <c r="F533" s="1"/>
      <c r="G533" s="1"/>
      <c r="H533" s="1"/>
      <c r="I533" s="1"/>
      <c r="J533" s="1"/>
      <c r="K533" s="1"/>
      <c r="L533" s="13"/>
    </row>
    <row r="534" spans="2:12" ht="16.5" thickTop="1" thickBot="1" x14ac:dyDescent="0.3">
      <c r="B534" s="6" t="s">
        <v>47</v>
      </c>
      <c r="C534" s="32">
        <v>120</v>
      </c>
      <c r="D534" s="1">
        <v>182897044</v>
      </c>
      <c r="E534" s="1">
        <v>188365169</v>
      </c>
      <c r="F534" s="1">
        <v>186716572.09</v>
      </c>
      <c r="G534" s="1">
        <v>212332093.13999999</v>
      </c>
      <c r="H534" s="1">
        <v>250961674</v>
      </c>
      <c r="I534" s="1">
        <v>270566643.60000002</v>
      </c>
      <c r="J534" s="1">
        <v>335393552.03999996</v>
      </c>
      <c r="K534" s="1">
        <v>370686925</v>
      </c>
      <c r="L534" s="13"/>
    </row>
    <row r="535" spans="2:12" ht="16.5" thickTop="1" thickBot="1" x14ac:dyDescent="0.3">
      <c r="B535" s="6" t="s">
        <v>48</v>
      </c>
      <c r="C535" s="32">
        <v>240</v>
      </c>
      <c r="D535" s="1">
        <v>182511316.43000001</v>
      </c>
      <c r="E535" s="1">
        <v>183015333.17000005</v>
      </c>
      <c r="F535" s="1">
        <v>185067158.43000004</v>
      </c>
      <c r="G535" s="1">
        <v>189184341.25999999</v>
      </c>
      <c r="H535" s="1">
        <v>237983269.39999998</v>
      </c>
      <c r="I535" s="1">
        <v>254945290.10999998</v>
      </c>
      <c r="J535" s="1">
        <v>271946440.44</v>
      </c>
      <c r="K535" s="1">
        <v>299707692.10000002</v>
      </c>
      <c r="L535" s="13"/>
    </row>
    <row r="536" spans="2:12" ht="16.5" thickTop="1" thickBot="1" x14ac:dyDescent="0.3">
      <c r="B536" s="6" t="s">
        <v>49</v>
      </c>
      <c r="C536" s="32">
        <v>360</v>
      </c>
      <c r="D536" s="1">
        <v>385727.57</v>
      </c>
      <c r="E536" s="1">
        <v>5349835.8299999991</v>
      </c>
      <c r="F536" s="1">
        <v>1649413.6600000001</v>
      </c>
      <c r="G536" s="1">
        <v>23147751.879999999</v>
      </c>
      <c r="H536" s="1">
        <v>12978404.6</v>
      </c>
      <c r="I536" s="1">
        <v>15621353.49</v>
      </c>
      <c r="J536" s="1">
        <v>63447111.600000001</v>
      </c>
      <c r="K536" s="1">
        <v>70979232.899999991</v>
      </c>
      <c r="L536" s="13"/>
    </row>
    <row r="537" spans="2:12" ht="16.5" thickTop="1" thickBot="1" x14ac:dyDescent="0.3">
      <c r="B537" s="6" t="s">
        <v>12</v>
      </c>
      <c r="C537" s="32">
        <v>480</v>
      </c>
      <c r="D537" s="1">
        <v>0</v>
      </c>
      <c r="E537" s="1">
        <v>0</v>
      </c>
      <c r="F537" s="1">
        <v>0</v>
      </c>
      <c r="G537" s="1">
        <v>0</v>
      </c>
      <c r="H537" s="1">
        <v>0</v>
      </c>
      <c r="I537" s="1">
        <v>13186426.33</v>
      </c>
      <c r="J537" s="1">
        <v>58130735</v>
      </c>
      <c r="K537" s="1">
        <v>64286690.229999997</v>
      </c>
      <c r="L537" s="13"/>
    </row>
    <row r="538" spans="2:12" ht="16.5" thickTop="1" thickBot="1" x14ac:dyDescent="0.3">
      <c r="B538" s="6" t="s">
        <v>50</v>
      </c>
      <c r="C538" s="32">
        <v>600</v>
      </c>
      <c r="D538" s="1">
        <v>385727.57</v>
      </c>
      <c r="E538" s="1">
        <v>5349835.8299999991</v>
      </c>
      <c r="F538" s="1">
        <v>1649413.6600000001</v>
      </c>
      <c r="G538" s="1">
        <v>23147751.879999999</v>
      </c>
      <c r="H538" s="1">
        <v>12978404.6</v>
      </c>
      <c r="I538" s="1">
        <v>2434927.16</v>
      </c>
      <c r="J538" s="1">
        <v>5316376.5999999996</v>
      </c>
      <c r="K538" s="1">
        <v>6692542.6700000027</v>
      </c>
      <c r="L538" s="13"/>
    </row>
    <row r="539" spans="2:12" ht="16.5" thickTop="1" thickBot="1" x14ac:dyDescent="0.3">
      <c r="B539" s="5" t="s">
        <v>600</v>
      </c>
      <c r="C539" s="32"/>
      <c r="D539" s="1"/>
      <c r="E539" s="1"/>
      <c r="F539" s="1"/>
      <c r="G539" s="1"/>
      <c r="H539" s="1"/>
      <c r="I539" s="1"/>
      <c r="J539" s="1"/>
      <c r="K539" s="1"/>
      <c r="L539" s="13"/>
    </row>
    <row r="540" spans="2:12" ht="16.5" thickTop="1" thickBot="1" x14ac:dyDescent="0.3">
      <c r="B540" s="6" t="s">
        <v>47</v>
      </c>
      <c r="C540" s="32">
        <v>70</v>
      </c>
      <c r="D540" s="1">
        <v>5089225758</v>
      </c>
      <c r="E540" s="1">
        <v>4939244732</v>
      </c>
      <c r="F540" s="1">
        <v>4583151016.9099998</v>
      </c>
      <c r="G540" s="1">
        <v>4682201525.8599997</v>
      </c>
      <c r="H540" s="1">
        <v>6049551497</v>
      </c>
      <c r="I540" s="1">
        <v>5727674241</v>
      </c>
      <c r="J540" s="1">
        <v>7265981527.8800001</v>
      </c>
      <c r="K540" s="1">
        <v>8087380938.75</v>
      </c>
      <c r="L540" s="13"/>
    </row>
    <row r="541" spans="2:12" ht="16.5" thickTop="1" thickBot="1" x14ac:dyDescent="0.3">
      <c r="B541" s="6" t="s">
        <v>48</v>
      </c>
      <c r="C541" s="32">
        <v>140</v>
      </c>
      <c r="D541" s="1">
        <v>5043550111.0300016</v>
      </c>
      <c r="E541" s="1">
        <v>4555349468.0699997</v>
      </c>
      <c r="F541" s="1">
        <v>4512418848.46</v>
      </c>
      <c r="G541" s="1">
        <v>4608673628.4799995</v>
      </c>
      <c r="H541" s="1">
        <v>5906160165.250001</v>
      </c>
      <c r="I541" s="1">
        <v>5702205909.7399998</v>
      </c>
      <c r="J541" s="1">
        <v>7230502423.2699995</v>
      </c>
      <c r="K541" s="1">
        <v>7967143622.2600002</v>
      </c>
      <c r="L541" s="13"/>
    </row>
    <row r="542" spans="2:12" ht="16.5" thickTop="1" thickBot="1" x14ac:dyDescent="0.3">
      <c r="B542" s="6" t="s">
        <v>49</v>
      </c>
      <c r="C542" s="32">
        <v>210</v>
      </c>
      <c r="D542" s="1">
        <v>45675646.969999999</v>
      </c>
      <c r="E542" s="1">
        <v>383895263.61000001</v>
      </c>
      <c r="F542" s="1">
        <v>70732168.450000003</v>
      </c>
      <c r="G542" s="1">
        <v>73527897.379999995</v>
      </c>
      <c r="H542" s="1">
        <v>143391331.75000003</v>
      </c>
      <c r="I542" s="1">
        <v>25468331.260000002</v>
      </c>
      <c r="J542" s="1">
        <v>35479104.609999999</v>
      </c>
      <c r="K542" s="1">
        <v>120237316.49000001</v>
      </c>
      <c r="L542" s="13"/>
    </row>
    <row r="543" spans="2:12" ht="16.5" thickTop="1" thickBot="1" x14ac:dyDescent="0.3">
      <c r="B543" s="6" t="s">
        <v>12</v>
      </c>
      <c r="C543" s="32">
        <v>280</v>
      </c>
      <c r="D543" s="1">
        <v>0</v>
      </c>
      <c r="E543" s="1">
        <v>0</v>
      </c>
      <c r="F543" s="1">
        <v>0</v>
      </c>
      <c r="G543" s="1">
        <v>0</v>
      </c>
      <c r="H543" s="1">
        <v>0</v>
      </c>
      <c r="I543" s="1">
        <v>0</v>
      </c>
      <c r="J543" s="1">
        <v>3180461</v>
      </c>
      <c r="K543" s="1">
        <v>0</v>
      </c>
      <c r="L543" s="13"/>
    </row>
    <row r="544" spans="2:12" ht="16.5" thickTop="1" thickBot="1" x14ac:dyDescent="0.3">
      <c r="B544" s="6" t="s">
        <v>50</v>
      </c>
      <c r="C544" s="32">
        <v>350</v>
      </c>
      <c r="D544" s="1">
        <v>45675646.969999999</v>
      </c>
      <c r="E544" s="1">
        <v>383895263.61000001</v>
      </c>
      <c r="F544" s="1">
        <v>70732168.450000003</v>
      </c>
      <c r="G544" s="1">
        <v>73527897.379999995</v>
      </c>
      <c r="H544" s="1">
        <v>143391331.75000003</v>
      </c>
      <c r="I544" s="1">
        <v>25468331.260000002</v>
      </c>
      <c r="J544" s="1">
        <v>32298643.609999999</v>
      </c>
      <c r="K544" s="1">
        <v>120237316.49000001</v>
      </c>
      <c r="L544" s="13"/>
    </row>
    <row r="545" spans="2:12" ht="16.5" thickTop="1" thickBot="1" x14ac:dyDescent="0.3">
      <c r="B545" s="5" t="s">
        <v>674</v>
      </c>
      <c r="C545" s="32"/>
      <c r="D545" s="1"/>
      <c r="E545" s="1"/>
      <c r="F545" s="1"/>
      <c r="G545" s="1"/>
      <c r="H545" s="1"/>
      <c r="I545" s="1"/>
      <c r="J545" s="1"/>
      <c r="K545" s="1"/>
      <c r="L545" s="13"/>
    </row>
    <row r="546" spans="2:12" ht="16.5" thickTop="1" thickBot="1" x14ac:dyDescent="0.3">
      <c r="B546" s="6" t="s">
        <v>47</v>
      </c>
      <c r="C546" s="32">
        <v>20</v>
      </c>
      <c r="D546" s="1">
        <v>224675</v>
      </c>
      <c r="E546" s="1">
        <v>226201</v>
      </c>
      <c r="F546" s="1">
        <v>225582</v>
      </c>
      <c r="G546" s="1">
        <v>233745</v>
      </c>
      <c r="H546" s="1">
        <v>243131</v>
      </c>
      <c r="I546" s="1">
        <v>248036</v>
      </c>
      <c r="J546" s="1">
        <v>311051</v>
      </c>
      <c r="K546" s="1">
        <v>586682</v>
      </c>
      <c r="L546" s="13"/>
    </row>
    <row r="547" spans="2:12" ht="16.5" thickTop="1" thickBot="1" x14ac:dyDescent="0.3">
      <c r="B547" s="6" t="s">
        <v>48</v>
      </c>
      <c r="C547" s="32">
        <v>40</v>
      </c>
      <c r="D547" s="1">
        <v>224258.5</v>
      </c>
      <c r="E547" s="1">
        <v>220858</v>
      </c>
      <c r="F547" s="1">
        <v>225582</v>
      </c>
      <c r="G547" s="1">
        <v>233745</v>
      </c>
      <c r="H547" s="1">
        <v>242666</v>
      </c>
      <c r="I547" s="1">
        <v>248036</v>
      </c>
      <c r="J547" s="1">
        <v>310869.91000000003</v>
      </c>
      <c r="K547" s="1">
        <v>436682</v>
      </c>
      <c r="L547" s="13"/>
    </row>
    <row r="548" spans="2:12" ht="16.5" thickTop="1" thickBot="1" x14ac:dyDescent="0.3">
      <c r="B548" s="6" t="s">
        <v>49</v>
      </c>
      <c r="C548" s="32">
        <v>60</v>
      </c>
      <c r="D548" s="1">
        <v>416.5</v>
      </c>
      <c r="E548" s="1">
        <v>5343</v>
      </c>
      <c r="F548" s="1">
        <v>0</v>
      </c>
      <c r="G548" s="1">
        <v>0</v>
      </c>
      <c r="H548" s="1">
        <v>465</v>
      </c>
      <c r="I548" s="1">
        <v>0</v>
      </c>
      <c r="J548" s="1">
        <v>181.09</v>
      </c>
      <c r="K548" s="1">
        <v>150000</v>
      </c>
      <c r="L548" s="13"/>
    </row>
    <row r="549" spans="2:12" ht="16.5" thickTop="1" thickBot="1" x14ac:dyDescent="0.3">
      <c r="B549" s="6" t="s">
        <v>12</v>
      </c>
      <c r="C549" s="32">
        <v>80</v>
      </c>
      <c r="D549" s="1">
        <v>0</v>
      </c>
      <c r="E549" s="1">
        <v>0</v>
      </c>
      <c r="F549" s="1">
        <v>0</v>
      </c>
      <c r="G549" s="1">
        <v>0</v>
      </c>
      <c r="H549" s="1">
        <v>0</v>
      </c>
      <c r="I549" s="1">
        <v>0</v>
      </c>
      <c r="J549" s="1">
        <v>0</v>
      </c>
      <c r="K549" s="1">
        <v>0</v>
      </c>
      <c r="L549" s="13"/>
    </row>
    <row r="550" spans="2:12" ht="16.5" thickTop="1" thickBot="1" x14ac:dyDescent="0.3">
      <c r="B550" s="6" t="s">
        <v>50</v>
      </c>
      <c r="C550" s="32">
        <v>100</v>
      </c>
      <c r="D550" s="1">
        <v>416.5</v>
      </c>
      <c r="E550" s="1">
        <v>5343</v>
      </c>
      <c r="F550" s="1">
        <v>0</v>
      </c>
      <c r="G550" s="1">
        <v>0</v>
      </c>
      <c r="H550" s="1">
        <v>465</v>
      </c>
      <c r="I550" s="1">
        <v>0</v>
      </c>
      <c r="J550" s="1">
        <v>181.09</v>
      </c>
      <c r="K550" s="1">
        <v>150000</v>
      </c>
      <c r="L550" s="13"/>
    </row>
    <row r="551" spans="2:12" ht="16.5" thickTop="1" thickBot="1" x14ac:dyDescent="0.3">
      <c r="B551" s="5" t="s">
        <v>679</v>
      </c>
      <c r="C551" s="32"/>
      <c r="D551" s="1"/>
      <c r="E551" s="1"/>
      <c r="F551" s="1"/>
      <c r="G551" s="1"/>
      <c r="H551" s="1"/>
      <c r="I551" s="1"/>
      <c r="J551" s="1"/>
      <c r="K551" s="1"/>
      <c r="L551" s="13"/>
    </row>
    <row r="552" spans="2:12" ht="16.5" thickTop="1" thickBot="1" x14ac:dyDescent="0.3">
      <c r="B552" s="6" t="s">
        <v>47</v>
      </c>
      <c r="C552" s="32">
        <v>50</v>
      </c>
      <c r="D552" s="1">
        <v>6321463</v>
      </c>
      <c r="E552" s="1">
        <v>6925253</v>
      </c>
      <c r="F552" s="1">
        <v>7261082</v>
      </c>
      <c r="G552" s="1">
        <v>7801673</v>
      </c>
      <c r="H552" s="1">
        <v>9507837</v>
      </c>
      <c r="I552" s="1">
        <v>9781194</v>
      </c>
      <c r="J552" s="1">
        <v>10057121.620000001</v>
      </c>
      <c r="K552" s="1">
        <v>11718318</v>
      </c>
      <c r="L552" s="13"/>
    </row>
    <row r="553" spans="2:12" ht="16.5" thickTop="1" thickBot="1" x14ac:dyDescent="0.3">
      <c r="B553" s="6" t="s">
        <v>48</v>
      </c>
      <c r="C553" s="32">
        <v>100</v>
      </c>
      <c r="D553" s="1">
        <v>6317588.1500000004</v>
      </c>
      <c r="E553" s="1">
        <v>6919209.7300000004</v>
      </c>
      <c r="F553" s="1">
        <v>7261082</v>
      </c>
      <c r="G553" s="1">
        <v>7801667.8000000007</v>
      </c>
      <c r="H553" s="1">
        <v>9507837</v>
      </c>
      <c r="I553" s="1">
        <v>9781133.7100000009</v>
      </c>
      <c r="J553" s="1">
        <v>10057119.640000001</v>
      </c>
      <c r="K553" s="1">
        <v>11718311.620000001</v>
      </c>
      <c r="L553" s="13"/>
    </row>
    <row r="554" spans="2:12" ht="16.5" thickTop="1" thickBot="1" x14ac:dyDescent="0.3">
      <c r="B554" s="6" t="s">
        <v>49</v>
      </c>
      <c r="C554" s="32">
        <v>150</v>
      </c>
      <c r="D554" s="1">
        <v>3874.85</v>
      </c>
      <c r="E554" s="1">
        <v>6043.27</v>
      </c>
      <c r="F554" s="1">
        <v>0</v>
      </c>
      <c r="G554" s="1">
        <v>5.2</v>
      </c>
      <c r="H554" s="1">
        <v>0</v>
      </c>
      <c r="I554" s="1">
        <v>60.29</v>
      </c>
      <c r="J554" s="1">
        <v>1.98</v>
      </c>
      <c r="K554" s="1">
        <v>6.38</v>
      </c>
      <c r="L554" s="13"/>
    </row>
    <row r="555" spans="2:12" ht="16.5" thickTop="1" thickBot="1" x14ac:dyDescent="0.3">
      <c r="B555" s="6" t="s">
        <v>12</v>
      </c>
      <c r="C555" s="32">
        <v>200</v>
      </c>
      <c r="D555" s="1">
        <v>0</v>
      </c>
      <c r="E555" s="1">
        <v>0</v>
      </c>
      <c r="F555" s="1">
        <v>0</v>
      </c>
      <c r="G555" s="1">
        <v>0</v>
      </c>
      <c r="H555" s="1">
        <v>0</v>
      </c>
      <c r="I555" s="1">
        <v>0</v>
      </c>
      <c r="J555" s="1">
        <v>0</v>
      </c>
      <c r="K555" s="1">
        <v>0</v>
      </c>
      <c r="L555" s="13"/>
    </row>
    <row r="556" spans="2:12" ht="16.5" thickTop="1" thickBot="1" x14ac:dyDescent="0.3">
      <c r="B556" s="6" t="s">
        <v>50</v>
      </c>
      <c r="C556" s="32">
        <v>250</v>
      </c>
      <c r="D556" s="1">
        <v>3874.85</v>
      </c>
      <c r="E556" s="1">
        <v>6043.27</v>
      </c>
      <c r="F556" s="1">
        <v>0</v>
      </c>
      <c r="G556" s="1">
        <v>5.2</v>
      </c>
      <c r="H556" s="1">
        <v>0</v>
      </c>
      <c r="I556" s="1">
        <v>60.29</v>
      </c>
      <c r="J556" s="1">
        <v>1.98</v>
      </c>
      <c r="K556" s="1">
        <v>6.38</v>
      </c>
      <c r="L556" s="13"/>
    </row>
    <row r="557" spans="2:12" ht="16.5" thickTop="1" thickBot="1" x14ac:dyDescent="0.3">
      <c r="B557" s="5" t="s">
        <v>613</v>
      </c>
      <c r="C557" s="32"/>
      <c r="D557" s="1"/>
      <c r="E557" s="1"/>
      <c r="F557" s="1"/>
      <c r="G557" s="1"/>
      <c r="H557" s="1"/>
      <c r="I557" s="1"/>
      <c r="J557" s="1"/>
      <c r="K557" s="1"/>
      <c r="L557" s="13"/>
    </row>
    <row r="558" spans="2:12" ht="16.5" thickTop="1" thickBot="1" x14ac:dyDescent="0.3">
      <c r="B558" s="6" t="s">
        <v>47</v>
      </c>
      <c r="C558" s="32">
        <v>30</v>
      </c>
      <c r="D558" s="1">
        <v>78576262</v>
      </c>
      <c r="E558" s="1">
        <v>90938120</v>
      </c>
      <c r="F558" s="1">
        <v>114892926</v>
      </c>
      <c r="G558" s="1">
        <v>149482730.08999997</v>
      </c>
      <c r="H558" s="1">
        <v>178889515</v>
      </c>
      <c r="I558" s="1">
        <v>277938148</v>
      </c>
      <c r="J558" s="1">
        <v>391792945</v>
      </c>
      <c r="K558" s="1">
        <v>349890280.22000003</v>
      </c>
      <c r="L558" s="13"/>
    </row>
    <row r="559" spans="2:12" ht="16.5" thickTop="1" thickBot="1" x14ac:dyDescent="0.3">
      <c r="B559" s="6" t="s">
        <v>48</v>
      </c>
      <c r="C559" s="32">
        <v>60</v>
      </c>
      <c r="D559" s="1">
        <v>73071562.799999997</v>
      </c>
      <c r="E559" s="1">
        <v>80280966.159999996</v>
      </c>
      <c r="F559" s="1">
        <v>101895847.73999999</v>
      </c>
      <c r="G559" s="1">
        <v>123035287.51000001</v>
      </c>
      <c r="H559" s="1">
        <v>135798048.84</v>
      </c>
      <c r="I559" s="1">
        <v>175693617.71000001</v>
      </c>
      <c r="J559" s="1">
        <v>227632014.14000002</v>
      </c>
      <c r="K559" s="1">
        <v>252864846.58000001</v>
      </c>
      <c r="L559" s="13"/>
    </row>
    <row r="560" spans="2:12" ht="16.5" thickTop="1" thickBot="1" x14ac:dyDescent="0.3">
      <c r="B560" s="6" t="s">
        <v>49</v>
      </c>
      <c r="C560" s="32">
        <v>90</v>
      </c>
      <c r="D560" s="1">
        <v>5504699.1999999993</v>
      </c>
      <c r="E560" s="1">
        <v>10657153.84</v>
      </c>
      <c r="F560" s="1">
        <v>12997078.26</v>
      </c>
      <c r="G560" s="1">
        <v>26447442.579999998</v>
      </c>
      <c r="H560" s="1">
        <v>43091466.159999996</v>
      </c>
      <c r="I560" s="1">
        <v>102244530.28999999</v>
      </c>
      <c r="J560" s="1">
        <v>164160930.85999998</v>
      </c>
      <c r="K560" s="1">
        <v>97025433.640000015</v>
      </c>
      <c r="L560" s="13"/>
    </row>
    <row r="561" spans="2:12" ht="16.5" thickTop="1" thickBot="1" x14ac:dyDescent="0.3">
      <c r="B561" s="6" t="s">
        <v>12</v>
      </c>
      <c r="C561" s="32">
        <v>120</v>
      </c>
      <c r="D561" s="1">
        <v>0</v>
      </c>
      <c r="E561" s="1">
        <v>75000</v>
      </c>
      <c r="F561" s="1">
        <v>3800500</v>
      </c>
      <c r="G561" s="1">
        <v>125000</v>
      </c>
      <c r="H561" s="1">
        <v>125000</v>
      </c>
      <c r="I561" s="1">
        <v>53031100</v>
      </c>
      <c r="J561" s="1">
        <v>84908370</v>
      </c>
      <c r="K561" s="1">
        <v>53844743.710000001</v>
      </c>
      <c r="L561" s="13"/>
    </row>
    <row r="562" spans="2:12" ht="16.5" thickTop="1" thickBot="1" x14ac:dyDescent="0.3">
      <c r="B562" s="6" t="s">
        <v>50</v>
      </c>
      <c r="C562" s="32">
        <v>150</v>
      </c>
      <c r="D562" s="1">
        <v>5504699.1999999993</v>
      </c>
      <c r="E562" s="1">
        <v>10582153.84</v>
      </c>
      <c r="F562" s="1">
        <v>9196578.2599999998</v>
      </c>
      <c r="G562" s="1">
        <v>26322442.579999998</v>
      </c>
      <c r="H562" s="1">
        <v>42966466.159999996</v>
      </c>
      <c r="I562" s="1">
        <v>49213430.289999992</v>
      </c>
      <c r="J562" s="1">
        <v>79252560.859999985</v>
      </c>
      <c r="K562" s="1">
        <v>43180689.93</v>
      </c>
      <c r="L562" s="13"/>
    </row>
    <row r="563" spans="2:12" ht="16.5" thickTop="1" thickBot="1" x14ac:dyDescent="0.3">
      <c r="B563" s="5" t="s">
        <v>580</v>
      </c>
      <c r="C563" s="32"/>
      <c r="D563" s="1"/>
      <c r="E563" s="1"/>
      <c r="F563" s="1"/>
      <c r="G563" s="1"/>
      <c r="H563" s="1"/>
      <c r="I563" s="1"/>
      <c r="J563" s="1"/>
      <c r="K563" s="1"/>
      <c r="L563" s="13"/>
    </row>
    <row r="564" spans="2:12" ht="16.5" thickTop="1" thickBot="1" x14ac:dyDescent="0.3">
      <c r="B564" s="6" t="s">
        <v>47</v>
      </c>
      <c r="C564" s="32">
        <v>10</v>
      </c>
      <c r="D564" s="1">
        <v>1018367</v>
      </c>
      <c r="E564" s="1">
        <v>1033320</v>
      </c>
      <c r="F564" s="1">
        <v>1044387</v>
      </c>
      <c r="G564" s="1">
        <v>1080422</v>
      </c>
      <c r="H564" s="1">
        <v>1376186</v>
      </c>
      <c r="I564" s="1">
        <v>1407673</v>
      </c>
      <c r="J564" s="1">
        <v>1484534</v>
      </c>
      <c r="K564" s="1">
        <v>1768758.6</v>
      </c>
      <c r="L564" s="13"/>
    </row>
    <row r="565" spans="2:12" ht="16.5" thickTop="1" thickBot="1" x14ac:dyDescent="0.3">
      <c r="B565" s="6" t="s">
        <v>48</v>
      </c>
      <c r="C565" s="32">
        <v>20</v>
      </c>
      <c r="D565" s="1">
        <v>1018367</v>
      </c>
      <c r="E565" s="1">
        <v>927547.01</v>
      </c>
      <c r="F565" s="1">
        <v>970384.98</v>
      </c>
      <c r="G565" s="1">
        <v>958080.97</v>
      </c>
      <c r="H565" s="1">
        <v>1116530.6100000001</v>
      </c>
      <c r="I565" s="1">
        <v>1126736.8700000001</v>
      </c>
      <c r="J565" s="1">
        <v>1013815.05</v>
      </c>
      <c r="K565" s="1">
        <v>1534924</v>
      </c>
      <c r="L565" s="13"/>
    </row>
    <row r="566" spans="2:12" ht="16.5" thickTop="1" thickBot="1" x14ac:dyDescent="0.3">
      <c r="B566" s="6" t="s">
        <v>49</v>
      </c>
      <c r="C566" s="32">
        <v>30</v>
      </c>
      <c r="D566" s="1">
        <v>0</v>
      </c>
      <c r="E566" s="1">
        <v>105772.99</v>
      </c>
      <c r="F566" s="1">
        <v>74002.02</v>
      </c>
      <c r="G566" s="1">
        <v>122341.03</v>
      </c>
      <c r="H566" s="1">
        <v>259655.39</v>
      </c>
      <c r="I566" s="1">
        <v>280936.13</v>
      </c>
      <c r="J566" s="1">
        <v>470718.95</v>
      </c>
      <c r="K566" s="1">
        <v>233834.6</v>
      </c>
      <c r="L566" s="13"/>
    </row>
    <row r="567" spans="2:12" ht="16.5" thickTop="1" thickBot="1" x14ac:dyDescent="0.3">
      <c r="B567" s="6" t="s">
        <v>12</v>
      </c>
      <c r="C567" s="32">
        <v>40</v>
      </c>
      <c r="D567" s="1">
        <v>0</v>
      </c>
      <c r="E567" s="1">
        <v>0</v>
      </c>
      <c r="F567" s="1">
        <v>0</v>
      </c>
      <c r="G567" s="1">
        <v>0</v>
      </c>
      <c r="H567" s="1">
        <v>0</v>
      </c>
      <c r="I567" s="1">
        <v>0</v>
      </c>
      <c r="J567" s="1">
        <v>50000</v>
      </c>
      <c r="K567" s="1">
        <v>0</v>
      </c>
      <c r="L567" s="13"/>
    </row>
    <row r="568" spans="2:12" ht="16.5" thickTop="1" thickBot="1" x14ac:dyDescent="0.3">
      <c r="B568" s="6" t="s">
        <v>50</v>
      </c>
      <c r="C568" s="32">
        <v>50</v>
      </c>
      <c r="D568" s="1">
        <v>0</v>
      </c>
      <c r="E568" s="1">
        <v>105772.99</v>
      </c>
      <c r="F568" s="1">
        <v>74002.02</v>
      </c>
      <c r="G568" s="1">
        <v>122341.03</v>
      </c>
      <c r="H568" s="1">
        <v>259655.39</v>
      </c>
      <c r="I568" s="1">
        <v>280936.13</v>
      </c>
      <c r="J568" s="1">
        <v>420718.95</v>
      </c>
      <c r="K568" s="1">
        <v>233834.6</v>
      </c>
      <c r="L568" s="13"/>
    </row>
    <row r="569" spans="2:12" ht="16.5" thickTop="1" thickBot="1" x14ac:dyDescent="0.3">
      <c r="B569" s="5" t="s">
        <v>654</v>
      </c>
      <c r="C569" s="32"/>
      <c r="D569" s="1"/>
      <c r="E569" s="1"/>
      <c r="F569" s="1"/>
      <c r="G569" s="1"/>
      <c r="H569" s="1"/>
      <c r="I569" s="1"/>
      <c r="J569" s="1"/>
      <c r="K569" s="1"/>
      <c r="L569" s="13"/>
    </row>
    <row r="570" spans="2:12" ht="16.5" thickTop="1" thickBot="1" x14ac:dyDescent="0.3">
      <c r="B570" s="6" t="s">
        <v>47</v>
      </c>
      <c r="C570" s="32">
        <v>110</v>
      </c>
      <c r="D570" s="1">
        <v>428960008</v>
      </c>
      <c r="E570" s="1">
        <v>435732534</v>
      </c>
      <c r="F570" s="1">
        <v>429837959</v>
      </c>
      <c r="G570" s="1">
        <v>477568335.15999997</v>
      </c>
      <c r="H570" s="1">
        <v>535202686.01999998</v>
      </c>
      <c r="I570" s="1">
        <v>547390940.76999998</v>
      </c>
      <c r="J570" s="1">
        <v>775745869.12</v>
      </c>
      <c r="K570" s="1">
        <v>898097801.87</v>
      </c>
      <c r="L570" s="13"/>
    </row>
    <row r="571" spans="2:12" ht="16.5" thickTop="1" thickBot="1" x14ac:dyDescent="0.3">
      <c r="B571" s="6" t="s">
        <v>48</v>
      </c>
      <c r="C571" s="32">
        <v>220</v>
      </c>
      <c r="D571" s="1">
        <v>427808878.32000005</v>
      </c>
      <c r="E571" s="1">
        <v>424666569.53999996</v>
      </c>
      <c r="F571" s="1">
        <v>423569626.26999992</v>
      </c>
      <c r="G571" s="1">
        <v>459729191.31000006</v>
      </c>
      <c r="H571" s="1">
        <v>483788019.09999996</v>
      </c>
      <c r="I571" s="1">
        <v>510338181.49000001</v>
      </c>
      <c r="J571" s="1">
        <v>725485611.21999991</v>
      </c>
      <c r="K571" s="1">
        <v>858561931.84000003</v>
      </c>
      <c r="L571" s="13"/>
    </row>
    <row r="572" spans="2:12" ht="16.5" thickTop="1" thickBot="1" x14ac:dyDescent="0.3">
      <c r="B572" s="6" t="s">
        <v>49</v>
      </c>
      <c r="C572" s="32">
        <v>330</v>
      </c>
      <c r="D572" s="1">
        <v>1151129.68</v>
      </c>
      <c r="E572" s="1">
        <v>11065964.539999999</v>
      </c>
      <c r="F572" s="1">
        <v>6268332.7300000014</v>
      </c>
      <c r="G572" s="1">
        <v>17839143.850000001</v>
      </c>
      <c r="H572" s="1">
        <v>51414666.920000002</v>
      </c>
      <c r="I572" s="1">
        <v>37052759.280000001</v>
      </c>
      <c r="J572" s="1">
        <v>50260257.899999999</v>
      </c>
      <c r="K572" s="1">
        <v>39535870.029999994</v>
      </c>
      <c r="L572" s="13"/>
    </row>
    <row r="573" spans="2:12" ht="16.5" thickTop="1" thickBot="1" x14ac:dyDescent="0.3">
      <c r="B573" s="6" t="s">
        <v>12</v>
      </c>
      <c r="C573" s="32">
        <v>440</v>
      </c>
      <c r="D573" s="1">
        <v>0</v>
      </c>
      <c r="E573" s="1">
        <v>0</v>
      </c>
      <c r="F573" s="1">
        <v>3153124</v>
      </c>
      <c r="G573" s="1">
        <v>0</v>
      </c>
      <c r="H573" s="1">
        <v>0</v>
      </c>
      <c r="I573" s="1">
        <v>8344558</v>
      </c>
      <c r="J573" s="1">
        <v>13532189</v>
      </c>
      <c r="K573" s="1">
        <v>10799236.219999999</v>
      </c>
      <c r="L573" s="13"/>
    </row>
    <row r="574" spans="2:12" ht="16.5" thickTop="1" thickBot="1" x14ac:dyDescent="0.3">
      <c r="B574" s="6" t="s">
        <v>50</v>
      </c>
      <c r="C574" s="32">
        <v>550</v>
      </c>
      <c r="D574" s="1">
        <v>1151129.68</v>
      </c>
      <c r="E574" s="1">
        <v>11065964.539999999</v>
      </c>
      <c r="F574" s="1">
        <v>3115208.73</v>
      </c>
      <c r="G574" s="1">
        <v>17839143.850000001</v>
      </c>
      <c r="H574" s="1">
        <v>51414666.920000002</v>
      </c>
      <c r="I574" s="1">
        <v>28708201.280000005</v>
      </c>
      <c r="J574" s="1">
        <v>36728068.899999999</v>
      </c>
      <c r="K574" s="1">
        <v>28736633.810000002</v>
      </c>
      <c r="L574" s="13"/>
    </row>
    <row r="575" spans="2:12" ht="16.5" thickTop="1" thickBot="1" x14ac:dyDescent="0.3">
      <c r="B575" s="5" t="s">
        <v>620</v>
      </c>
      <c r="C575" s="32"/>
      <c r="D575" s="1"/>
      <c r="E575" s="1"/>
      <c r="F575" s="1"/>
      <c r="G575" s="1"/>
      <c r="H575" s="1"/>
      <c r="I575" s="1"/>
      <c r="J575" s="1"/>
      <c r="K575" s="1"/>
      <c r="L575" s="13"/>
    </row>
    <row r="576" spans="2:12" ht="16.5" thickTop="1" thickBot="1" x14ac:dyDescent="0.3">
      <c r="B576" s="6" t="s">
        <v>47</v>
      </c>
      <c r="C576" s="32">
        <v>10</v>
      </c>
      <c r="D576" s="1">
        <v>371821133</v>
      </c>
      <c r="E576" s="1">
        <v>415483748</v>
      </c>
      <c r="F576" s="1">
        <v>420536729</v>
      </c>
      <c r="G576" s="1">
        <v>480051931</v>
      </c>
      <c r="H576" s="1">
        <v>507561676</v>
      </c>
      <c r="I576" s="1">
        <v>629891728</v>
      </c>
      <c r="J576" s="1">
        <v>688800736</v>
      </c>
      <c r="K576" s="1">
        <v>720031724</v>
      </c>
      <c r="L576" s="13"/>
    </row>
    <row r="577" spans="2:12" ht="16.5" thickTop="1" thickBot="1" x14ac:dyDescent="0.3">
      <c r="B577" s="6" t="s">
        <v>48</v>
      </c>
      <c r="C577" s="32">
        <v>20</v>
      </c>
      <c r="D577" s="1">
        <v>370607836</v>
      </c>
      <c r="E577" s="1">
        <v>413382091.10000002</v>
      </c>
      <c r="F577" s="1">
        <v>415611890.58999997</v>
      </c>
      <c r="G577" s="1">
        <v>475317592.79000002</v>
      </c>
      <c r="H577" s="1">
        <v>505012673.38999999</v>
      </c>
      <c r="I577" s="1">
        <v>620666904.63</v>
      </c>
      <c r="J577" s="1">
        <v>685543682.84000003</v>
      </c>
      <c r="K577" s="1">
        <v>700201754.62</v>
      </c>
      <c r="L577" s="13"/>
    </row>
    <row r="578" spans="2:12" ht="16.5" thickTop="1" thickBot="1" x14ac:dyDescent="0.3">
      <c r="B578" s="6" t="s">
        <v>49</v>
      </c>
      <c r="C578" s="32">
        <v>30</v>
      </c>
      <c r="D578" s="1">
        <v>1213297</v>
      </c>
      <c r="E578" s="1">
        <v>2101656.9</v>
      </c>
      <c r="F578" s="1">
        <v>4924838.41</v>
      </c>
      <c r="G578" s="1">
        <v>4734338.21</v>
      </c>
      <c r="H578" s="1">
        <v>2549002.61</v>
      </c>
      <c r="I578" s="1">
        <v>9224823.3699999992</v>
      </c>
      <c r="J578" s="1">
        <v>3257053.16</v>
      </c>
      <c r="K578" s="1">
        <v>19829969.379999999</v>
      </c>
      <c r="L578" s="13"/>
    </row>
    <row r="579" spans="2:12" ht="16.5" thickTop="1" thickBot="1" x14ac:dyDescent="0.3">
      <c r="B579" s="6" t="s">
        <v>12</v>
      </c>
      <c r="C579" s="32">
        <v>40</v>
      </c>
      <c r="D579" s="1">
        <v>550000</v>
      </c>
      <c r="E579" s="1">
        <v>550000</v>
      </c>
      <c r="F579" s="1">
        <v>1100000</v>
      </c>
      <c r="G579" s="1">
        <v>550000</v>
      </c>
      <c r="H579" s="1">
        <v>1100000</v>
      </c>
      <c r="I579" s="1">
        <v>275000</v>
      </c>
      <c r="J579" s="1">
        <v>0</v>
      </c>
      <c r="K579" s="1">
        <v>275000</v>
      </c>
      <c r="L579" s="13"/>
    </row>
    <row r="580" spans="2:12" ht="16.5" thickTop="1" thickBot="1" x14ac:dyDescent="0.3">
      <c r="B580" s="6" t="s">
        <v>50</v>
      </c>
      <c r="C580" s="32">
        <v>50</v>
      </c>
      <c r="D580" s="1">
        <v>663297</v>
      </c>
      <c r="E580" s="1">
        <v>1551656.9</v>
      </c>
      <c r="F580" s="1">
        <v>3824838.41</v>
      </c>
      <c r="G580" s="1">
        <v>4184338.21</v>
      </c>
      <c r="H580" s="1">
        <v>1449002.61</v>
      </c>
      <c r="I580" s="1">
        <v>8949823.3699999992</v>
      </c>
      <c r="J580" s="1">
        <v>3257053.16</v>
      </c>
      <c r="K580" s="1">
        <v>19554969.379999999</v>
      </c>
      <c r="L580" s="13"/>
    </row>
    <row r="581" spans="2:12" ht="16.5" thickTop="1" thickBot="1" x14ac:dyDescent="0.3">
      <c r="B581" s="5" t="s">
        <v>625</v>
      </c>
      <c r="C581" s="32"/>
      <c r="D581" s="1"/>
      <c r="E581" s="1"/>
      <c r="F581" s="1"/>
      <c r="G581" s="1"/>
      <c r="H581" s="1"/>
      <c r="I581" s="1"/>
      <c r="J581" s="1"/>
      <c r="K581" s="1"/>
      <c r="L581" s="13"/>
    </row>
    <row r="582" spans="2:12" ht="16.5" thickTop="1" thickBot="1" x14ac:dyDescent="0.3">
      <c r="B582" s="6" t="s">
        <v>47</v>
      </c>
      <c r="C582" s="32">
        <v>50</v>
      </c>
      <c r="D582" s="1">
        <v>318374868</v>
      </c>
      <c r="E582" s="1">
        <v>373575310</v>
      </c>
      <c r="F582" s="1">
        <v>384028308</v>
      </c>
      <c r="G582" s="1">
        <v>426658428.66000009</v>
      </c>
      <c r="H582" s="1">
        <v>446109098</v>
      </c>
      <c r="I582" s="1">
        <v>495803718</v>
      </c>
      <c r="J582" s="1">
        <v>536356397</v>
      </c>
      <c r="K582" s="1">
        <v>559478070</v>
      </c>
      <c r="L582" s="13"/>
    </row>
    <row r="583" spans="2:12" ht="16.5" thickTop="1" thickBot="1" x14ac:dyDescent="0.3">
      <c r="B583" s="6" t="s">
        <v>48</v>
      </c>
      <c r="C583" s="32">
        <v>100</v>
      </c>
      <c r="D583" s="1">
        <v>318175598.88999999</v>
      </c>
      <c r="E583" s="1">
        <v>372896410.13999999</v>
      </c>
      <c r="F583" s="1">
        <v>379717812.33999997</v>
      </c>
      <c r="G583" s="1">
        <v>416719394.59000003</v>
      </c>
      <c r="H583" s="1">
        <v>443570007.44999999</v>
      </c>
      <c r="I583" s="1">
        <v>494615803.81999993</v>
      </c>
      <c r="J583" s="1">
        <v>520565600.51999998</v>
      </c>
      <c r="K583" s="1">
        <v>552071525.53999996</v>
      </c>
      <c r="L583" s="13"/>
    </row>
    <row r="584" spans="2:12" ht="16.5" thickTop="1" thickBot="1" x14ac:dyDescent="0.3">
      <c r="B584" s="6" t="s">
        <v>49</v>
      </c>
      <c r="C584" s="32">
        <v>150</v>
      </c>
      <c r="D584" s="1">
        <v>199269.10999999996</v>
      </c>
      <c r="E584" s="1">
        <v>678899.86</v>
      </c>
      <c r="F584" s="1">
        <v>4310495.66</v>
      </c>
      <c r="G584" s="1">
        <v>9939034.0700000003</v>
      </c>
      <c r="H584" s="1">
        <v>2539090.5499999998</v>
      </c>
      <c r="I584" s="1">
        <v>1187914.18</v>
      </c>
      <c r="J584" s="1">
        <v>15790796.48</v>
      </c>
      <c r="K584" s="1">
        <v>7406544.46</v>
      </c>
      <c r="L584" s="13"/>
    </row>
    <row r="585" spans="2:12" ht="16.5" thickTop="1" thickBot="1" x14ac:dyDescent="0.3">
      <c r="B585" s="6" t="s">
        <v>12</v>
      </c>
      <c r="C585" s="32">
        <v>200</v>
      </c>
      <c r="D585" s="1">
        <v>0</v>
      </c>
      <c r="E585" s="1">
        <v>0</v>
      </c>
      <c r="F585" s="1">
        <v>0</v>
      </c>
      <c r="G585" s="1">
        <v>5170000</v>
      </c>
      <c r="H585" s="1">
        <v>0</v>
      </c>
      <c r="I585" s="1">
        <v>0</v>
      </c>
      <c r="J585" s="1">
        <v>231292</v>
      </c>
      <c r="K585" s="1">
        <v>0</v>
      </c>
      <c r="L585" s="13"/>
    </row>
    <row r="586" spans="2:12" ht="16.5" thickTop="1" thickBot="1" x14ac:dyDescent="0.3">
      <c r="B586" s="6" t="s">
        <v>50</v>
      </c>
      <c r="C586" s="32">
        <v>250</v>
      </c>
      <c r="D586" s="1">
        <v>199269.10999999996</v>
      </c>
      <c r="E586" s="1">
        <v>678899.86</v>
      </c>
      <c r="F586" s="1">
        <v>4310495.66</v>
      </c>
      <c r="G586" s="1">
        <v>4769034.07</v>
      </c>
      <c r="H586" s="1">
        <v>2539090.5499999998</v>
      </c>
      <c r="I586" s="1">
        <v>1187914.18</v>
      </c>
      <c r="J586" s="1">
        <v>15559504.48</v>
      </c>
      <c r="K586" s="1">
        <v>7406544.46</v>
      </c>
      <c r="L586" s="13"/>
    </row>
    <row r="587" spans="2:12" ht="16.5" thickTop="1" thickBot="1" x14ac:dyDescent="0.3">
      <c r="B587" s="5" t="s">
        <v>634</v>
      </c>
      <c r="C587" s="32"/>
      <c r="D587" s="1"/>
      <c r="E587" s="1"/>
      <c r="F587" s="1"/>
      <c r="G587" s="1"/>
      <c r="H587" s="1"/>
      <c r="I587" s="1"/>
      <c r="J587" s="1"/>
      <c r="K587" s="1"/>
      <c r="L587" s="13"/>
    </row>
    <row r="588" spans="2:12" ht="16.5" thickTop="1" thickBot="1" x14ac:dyDescent="0.3">
      <c r="B588" s="6" t="s">
        <v>47</v>
      </c>
      <c r="C588" s="32">
        <v>40</v>
      </c>
      <c r="D588" s="1">
        <v>31607223</v>
      </c>
      <c r="E588" s="1">
        <v>24790491</v>
      </c>
      <c r="F588" s="1">
        <v>17347865</v>
      </c>
      <c r="G588" s="1">
        <v>11309430.27</v>
      </c>
      <c r="H588" s="1">
        <v>11750013</v>
      </c>
      <c r="I588" s="1">
        <v>13535462</v>
      </c>
      <c r="J588" s="1">
        <v>15123206</v>
      </c>
      <c r="K588" s="1">
        <v>15095175</v>
      </c>
      <c r="L588" s="13"/>
    </row>
    <row r="589" spans="2:12" ht="16.5" thickTop="1" thickBot="1" x14ac:dyDescent="0.3">
      <c r="B589" s="6" t="s">
        <v>48</v>
      </c>
      <c r="C589" s="32">
        <v>80</v>
      </c>
      <c r="D589" s="1">
        <v>30338457.02</v>
      </c>
      <c r="E589" s="1">
        <v>21157436.880000003</v>
      </c>
      <c r="F589" s="1">
        <v>17241453.73</v>
      </c>
      <c r="G589" s="1">
        <v>9755877.620000001</v>
      </c>
      <c r="H589" s="1">
        <v>10908459</v>
      </c>
      <c r="I589" s="1">
        <v>13487494.189999999</v>
      </c>
      <c r="J589" s="1">
        <v>11951496.579999998</v>
      </c>
      <c r="K589" s="1">
        <v>12911080.34</v>
      </c>
      <c r="L589" s="13"/>
    </row>
    <row r="590" spans="2:12" ht="16.5" thickTop="1" thickBot="1" x14ac:dyDescent="0.3">
      <c r="B590" s="6" t="s">
        <v>49</v>
      </c>
      <c r="C590" s="32">
        <v>120</v>
      </c>
      <c r="D590" s="1">
        <v>1268765.98</v>
      </c>
      <c r="E590" s="1">
        <v>3633054.12</v>
      </c>
      <c r="F590" s="1">
        <v>106411.26999999999</v>
      </c>
      <c r="G590" s="1">
        <v>1553552.65</v>
      </c>
      <c r="H590" s="1">
        <v>841554</v>
      </c>
      <c r="I590" s="1">
        <v>47967.81</v>
      </c>
      <c r="J590" s="1">
        <v>3171709.42</v>
      </c>
      <c r="K590" s="1">
        <v>2184094.66</v>
      </c>
      <c r="L590" s="13"/>
    </row>
    <row r="591" spans="2:12" ht="16.5" thickTop="1" thickBot="1" x14ac:dyDescent="0.3">
      <c r="B591" s="6" t="s">
        <v>12</v>
      </c>
      <c r="C591" s="32">
        <v>160</v>
      </c>
      <c r="D591" s="1">
        <v>0</v>
      </c>
      <c r="E591" s="1">
        <v>0</v>
      </c>
      <c r="F591" s="1">
        <v>0</v>
      </c>
      <c r="G591" s="1">
        <v>0</v>
      </c>
      <c r="H591" s="1">
        <v>0</v>
      </c>
      <c r="I591" s="1">
        <v>0</v>
      </c>
      <c r="J591" s="1">
        <v>67332</v>
      </c>
      <c r="K591" s="1">
        <v>0</v>
      </c>
      <c r="L591" s="13"/>
    </row>
    <row r="592" spans="2:12" ht="16.5" thickTop="1" thickBot="1" x14ac:dyDescent="0.3">
      <c r="B592" s="6" t="s">
        <v>50</v>
      </c>
      <c r="C592" s="32">
        <v>200</v>
      </c>
      <c r="D592" s="1">
        <v>1268765.98</v>
      </c>
      <c r="E592" s="1">
        <v>3633054.12</v>
      </c>
      <c r="F592" s="1">
        <v>106411.26999999999</v>
      </c>
      <c r="G592" s="1">
        <v>1553552.65</v>
      </c>
      <c r="H592" s="1">
        <v>841554</v>
      </c>
      <c r="I592" s="1">
        <v>47967.81</v>
      </c>
      <c r="J592" s="1">
        <v>3104377.42</v>
      </c>
      <c r="K592" s="1">
        <v>2184094.66</v>
      </c>
      <c r="L592" s="13"/>
    </row>
    <row r="593" spans="2:12" ht="16.5" thickTop="1" thickBot="1" x14ac:dyDescent="0.3">
      <c r="B593" s="5" t="s">
        <v>637</v>
      </c>
      <c r="C593" s="32"/>
      <c r="D593" s="1"/>
      <c r="E593" s="1"/>
      <c r="F593" s="1"/>
      <c r="G593" s="1"/>
      <c r="H593" s="1"/>
      <c r="I593" s="1"/>
      <c r="J593" s="1"/>
      <c r="K593" s="1"/>
      <c r="L593" s="13"/>
    </row>
    <row r="594" spans="2:12" ht="16.5" thickTop="1" thickBot="1" x14ac:dyDescent="0.3">
      <c r="B594" s="6" t="s">
        <v>47</v>
      </c>
      <c r="C594" s="32">
        <v>50</v>
      </c>
      <c r="D594" s="1">
        <v>41329182</v>
      </c>
      <c r="E594" s="1">
        <v>44390323</v>
      </c>
      <c r="F594" s="1">
        <v>50979642</v>
      </c>
      <c r="G594" s="1">
        <v>54639245.019999996</v>
      </c>
      <c r="H594" s="1">
        <v>56202513</v>
      </c>
      <c r="I594" s="1">
        <v>62477605</v>
      </c>
      <c r="J594" s="1">
        <v>65011585</v>
      </c>
      <c r="K594" s="1">
        <v>66853822</v>
      </c>
      <c r="L594" s="13"/>
    </row>
    <row r="595" spans="2:12" ht="16.5" thickTop="1" thickBot="1" x14ac:dyDescent="0.3">
      <c r="B595" s="6" t="s">
        <v>48</v>
      </c>
      <c r="C595" s="32">
        <v>100</v>
      </c>
      <c r="D595" s="1">
        <v>41329182</v>
      </c>
      <c r="E595" s="1">
        <v>44390323</v>
      </c>
      <c r="F595" s="1">
        <v>49258982.980000004</v>
      </c>
      <c r="G595" s="1">
        <v>52264944.350000001</v>
      </c>
      <c r="H595" s="1">
        <v>56202513</v>
      </c>
      <c r="I595" s="1">
        <v>62477605</v>
      </c>
      <c r="J595" s="1">
        <v>63967120.700000003</v>
      </c>
      <c r="K595" s="1">
        <v>66853822</v>
      </c>
      <c r="L595" s="13"/>
    </row>
    <row r="596" spans="2:12" ht="16.5" thickTop="1" thickBot="1" x14ac:dyDescent="0.3">
      <c r="B596" s="6" t="s">
        <v>49</v>
      </c>
      <c r="C596" s="32">
        <v>150</v>
      </c>
      <c r="D596" s="1">
        <v>0</v>
      </c>
      <c r="E596" s="1">
        <v>0</v>
      </c>
      <c r="F596" s="1">
        <v>1720659.02</v>
      </c>
      <c r="G596" s="1">
        <v>2374300.67</v>
      </c>
      <c r="H596" s="1">
        <v>0</v>
      </c>
      <c r="I596" s="1">
        <v>0</v>
      </c>
      <c r="J596" s="1">
        <v>1044464.2999999999</v>
      </c>
      <c r="K596" s="1">
        <v>0</v>
      </c>
      <c r="L596" s="13"/>
    </row>
    <row r="597" spans="2:12" ht="16.5" thickTop="1" thickBot="1" x14ac:dyDescent="0.3">
      <c r="B597" s="6" t="s">
        <v>12</v>
      </c>
      <c r="C597" s="32">
        <v>200</v>
      </c>
      <c r="D597" s="1">
        <v>0</v>
      </c>
      <c r="E597" s="1">
        <v>0</v>
      </c>
      <c r="F597" s="1">
        <v>0</v>
      </c>
      <c r="G597" s="1">
        <v>0</v>
      </c>
      <c r="H597" s="1">
        <v>0</v>
      </c>
      <c r="I597" s="1">
        <v>0</v>
      </c>
      <c r="J597" s="1">
        <v>20813</v>
      </c>
      <c r="K597" s="1">
        <v>0</v>
      </c>
      <c r="L597" s="13"/>
    </row>
    <row r="598" spans="2:12" ht="16.5" thickTop="1" thickBot="1" x14ac:dyDescent="0.3">
      <c r="B598" s="6" t="s">
        <v>50</v>
      </c>
      <c r="C598" s="32">
        <v>250</v>
      </c>
      <c r="D598" s="1">
        <v>0</v>
      </c>
      <c r="E598" s="1">
        <v>0</v>
      </c>
      <c r="F598" s="1">
        <v>1720659.02</v>
      </c>
      <c r="G598" s="1">
        <v>2374300.67</v>
      </c>
      <c r="H598" s="1">
        <v>0</v>
      </c>
      <c r="I598" s="1">
        <v>0</v>
      </c>
      <c r="J598" s="1">
        <v>1023651.2999999999</v>
      </c>
      <c r="K598" s="1">
        <v>0</v>
      </c>
      <c r="L598" s="13"/>
    </row>
    <row r="599" spans="2:12" ht="16.5" thickTop="1" thickBot="1" x14ac:dyDescent="0.3">
      <c r="B599" s="5" t="s">
        <v>669</v>
      </c>
      <c r="C599" s="32"/>
      <c r="D599" s="1"/>
      <c r="E599" s="1"/>
      <c r="F599" s="1"/>
      <c r="G599" s="1"/>
      <c r="H599" s="1"/>
      <c r="I599" s="1"/>
      <c r="J599" s="1"/>
      <c r="K599" s="1"/>
      <c r="L599" s="13"/>
    </row>
    <row r="600" spans="2:12" ht="16.5" thickTop="1" thickBot="1" x14ac:dyDescent="0.3">
      <c r="B600" s="6" t="s">
        <v>47</v>
      </c>
      <c r="C600" s="32">
        <v>10</v>
      </c>
      <c r="D600" s="1">
        <v>0</v>
      </c>
      <c r="E600" s="1">
        <v>0</v>
      </c>
      <c r="F600" s="1">
        <v>0</v>
      </c>
      <c r="G600" s="1">
        <v>900000</v>
      </c>
      <c r="H600" s="1">
        <v>0</v>
      </c>
      <c r="I600" s="1">
        <v>900000</v>
      </c>
      <c r="J600" s="1">
        <v>914426.54</v>
      </c>
      <c r="K600" s="1">
        <v>925585.65</v>
      </c>
      <c r="L600" s="13"/>
    </row>
    <row r="601" spans="2:12" ht="16.5" thickTop="1" thickBot="1" x14ac:dyDescent="0.3">
      <c r="B601" s="6" t="s">
        <v>48</v>
      </c>
      <c r="C601" s="32">
        <v>20</v>
      </c>
      <c r="D601" s="1">
        <v>0</v>
      </c>
      <c r="E601" s="1">
        <v>0</v>
      </c>
      <c r="F601" s="1">
        <v>0</v>
      </c>
      <c r="G601" s="1">
        <v>900000</v>
      </c>
      <c r="H601" s="1">
        <v>0</v>
      </c>
      <c r="I601" s="1">
        <v>900000</v>
      </c>
      <c r="J601" s="1">
        <v>914426.54</v>
      </c>
      <c r="K601" s="1">
        <v>925585.65</v>
      </c>
      <c r="L601" s="13"/>
    </row>
    <row r="602" spans="2:12" ht="16.5" thickTop="1" thickBot="1" x14ac:dyDescent="0.3">
      <c r="B602" s="6" t="s">
        <v>49</v>
      </c>
      <c r="C602" s="32">
        <v>30</v>
      </c>
      <c r="D602" s="1">
        <v>0</v>
      </c>
      <c r="E602" s="1">
        <v>0</v>
      </c>
      <c r="F602" s="1">
        <v>0</v>
      </c>
      <c r="G602" s="1">
        <v>0</v>
      </c>
      <c r="H602" s="1">
        <v>0</v>
      </c>
      <c r="I602" s="1">
        <v>0</v>
      </c>
      <c r="J602" s="1">
        <v>0</v>
      </c>
      <c r="K602" s="1">
        <v>0</v>
      </c>
      <c r="L602" s="13"/>
    </row>
    <row r="603" spans="2:12" ht="16.5" thickTop="1" thickBot="1" x14ac:dyDescent="0.3">
      <c r="B603" s="6" t="s">
        <v>12</v>
      </c>
      <c r="C603" s="32">
        <v>40</v>
      </c>
      <c r="D603" s="1">
        <v>0</v>
      </c>
      <c r="E603" s="1">
        <v>0</v>
      </c>
      <c r="F603" s="1">
        <v>0</v>
      </c>
      <c r="G603" s="1">
        <v>0</v>
      </c>
      <c r="H603" s="1">
        <v>0</v>
      </c>
      <c r="I603" s="1">
        <v>0</v>
      </c>
      <c r="J603" s="1">
        <v>0</v>
      </c>
      <c r="K603" s="1">
        <v>0</v>
      </c>
      <c r="L603" s="13"/>
    </row>
    <row r="604" spans="2:12" ht="16.5" thickTop="1" thickBot="1" x14ac:dyDescent="0.3">
      <c r="B604" s="6" t="s">
        <v>50</v>
      </c>
      <c r="C604" s="32">
        <v>50</v>
      </c>
      <c r="D604" s="1">
        <v>0</v>
      </c>
      <c r="E604" s="1">
        <v>0</v>
      </c>
      <c r="F604" s="1">
        <v>0</v>
      </c>
      <c r="G604" s="1">
        <v>0</v>
      </c>
      <c r="H604" s="1">
        <v>0</v>
      </c>
      <c r="I604" s="1">
        <v>0</v>
      </c>
      <c r="J604" s="1">
        <v>0</v>
      </c>
      <c r="K604" s="1">
        <v>0</v>
      </c>
      <c r="L604" s="13"/>
    </row>
    <row r="605" spans="2:12" ht="16.5" thickTop="1" thickBot="1" x14ac:dyDescent="0.3">
      <c r="B605" s="4" t="s">
        <v>862</v>
      </c>
      <c r="C605" s="32"/>
      <c r="D605" s="1"/>
      <c r="E605" s="1"/>
      <c r="F605" s="1"/>
      <c r="G605" s="1"/>
      <c r="H605" s="1"/>
      <c r="I605" s="1"/>
      <c r="J605" s="1"/>
      <c r="K605" s="1"/>
      <c r="L605" s="13"/>
    </row>
    <row r="606" spans="2:12" ht="16.5" thickTop="1" thickBot="1" x14ac:dyDescent="0.3">
      <c r="B606" s="5" t="s">
        <v>870</v>
      </c>
      <c r="C606" s="32"/>
      <c r="D606" s="1"/>
      <c r="E606" s="1"/>
      <c r="F606" s="1"/>
      <c r="G606" s="1"/>
      <c r="H606" s="1"/>
      <c r="I606" s="1"/>
      <c r="J606" s="1"/>
      <c r="K606" s="1"/>
      <c r="L606" s="13"/>
    </row>
    <row r="607" spans="2:12" ht="16.5" thickTop="1" thickBot="1" x14ac:dyDescent="0.3">
      <c r="B607" s="6" t="s">
        <v>47</v>
      </c>
      <c r="C607" s="32">
        <v>10</v>
      </c>
      <c r="D607" s="1">
        <v>185137</v>
      </c>
      <c r="E607" s="1">
        <v>80000</v>
      </c>
      <c r="F607" s="1">
        <v>80000</v>
      </c>
      <c r="G607" s="1">
        <v>80000</v>
      </c>
      <c r="H607" s="1">
        <v>80000</v>
      </c>
      <c r="I607" s="1">
        <v>80000</v>
      </c>
      <c r="J607" s="1">
        <v>80000</v>
      </c>
      <c r="K607" s="1">
        <v>80000</v>
      </c>
      <c r="L607" s="13"/>
    </row>
    <row r="608" spans="2:12" ht="16.5" thickTop="1" thickBot="1" x14ac:dyDescent="0.3">
      <c r="B608" s="6" t="s">
        <v>48</v>
      </c>
      <c r="C608" s="32">
        <v>20</v>
      </c>
      <c r="D608" s="1">
        <v>185137</v>
      </c>
      <c r="E608" s="1">
        <v>80000</v>
      </c>
      <c r="F608" s="1">
        <v>80000</v>
      </c>
      <c r="G608" s="1">
        <v>80000</v>
      </c>
      <c r="H608" s="1">
        <v>80000</v>
      </c>
      <c r="I608" s="1">
        <v>80000</v>
      </c>
      <c r="J608" s="1">
        <v>80000</v>
      </c>
      <c r="K608" s="1">
        <v>80000</v>
      </c>
      <c r="L608" s="13"/>
    </row>
    <row r="609" spans="2:12" ht="16.5" thickTop="1" thickBot="1" x14ac:dyDescent="0.3">
      <c r="B609" s="6" t="s">
        <v>49</v>
      </c>
      <c r="C609" s="32">
        <v>30</v>
      </c>
      <c r="D609" s="1">
        <v>0</v>
      </c>
      <c r="E609" s="1">
        <v>0</v>
      </c>
      <c r="F609" s="1">
        <v>0</v>
      </c>
      <c r="G609" s="1">
        <v>0</v>
      </c>
      <c r="H609" s="1">
        <v>0</v>
      </c>
      <c r="I609" s="1">
        <v>0</v>
      </c>
      <c r="J609" s="1">
        <v>0</v>
      </c>
      <c r="K609" s="1">
        <v>0</v>
      </c>
      <c r="L609" s="13"/>
    </row>
    <row r="610" spans="2:12" ht="16.5" thickTop="1" thickBot="1" x14ac:dyDescent="0.3">
      <c r="B610" s="6" t="s">
        <v>12</v>
      </c>
      <c r="C610" s="32">
        <v>40</v>
      </c>
      <c r="D610" s="1">
        <v>0</v>
      </c>
      <c r="E610" s="1">
        <v>0</v>
      </c>
      <c r="F610" s="1">
        <v>0</v>
      </c>
      <c r="G610" s="1">
        <v>0</v>
      </c>
      <c r="H610" s="1">
        <v>0</v>
      </c>
      <c r="I610" s="1">
        <v>0</v>
      </c>
      <c r="J610" s="1">
        <v>0</v>
      </c>
      <c r="K610" s="1">
        <v>0</v>
      </c>
      <c r="L610" s="13"/>
    </row>
    <row r="611" spans="2:12" ht="16.5" thickTop="1" thickBot="1" x14ac:dyDescent="0.3">
      <c r="B611" s="6" t="s">
        <v>50</v>
      </c>
      <c r="C611" s="32">
        <v>50</v>
      </c>
      <c r="D611" s="1">
        <v>0</v>
      </c>
      <c r="E611" s="1">
        <v>0</v>
      </c>
      <c r="F611" s="1">
        <v>0</v>
      </c>
      <c r="G611" s="1">
        <v>0</v>
      </c>
      <c r="H611" s="1">
        <v>0</v>
      </c>
      <c r="I611" s="1">
        <v>0</v>
      </c>
      <c r="J611" s="1">
        <v>0</v>
      </c>
      <c r="K611" s="1">
        <v>0</v>
      </c>
      <c r="L611" s="13"/>
    </row>
    <row r="612" spans="2:12" ht="16.5" thickTop="1" thickBot="1" x14ac:dyDescent="0.3">
      <c r="B612" s="5" t="s">
        <v>865</v>
      </c>
      <c r="C612" s="32"/>
      <c r="D612" s="1"/>
      <c r="E612" s="1"/>
      <c r="F612" s="1"/>
      <c r="G612" s="1"/>
      <c r="H612" s="1"/>
      <c r="I612" s="1"/>
      <c r="J612" s="1"/>
      <c r="K612" s="1"/>
      <c r="L612" s="13"/>
    </row>
    <row r="613" spans="2:12" ht="16.5" thickTop="1" thickBot="1" x14ac:dyDescent="0.3">
      <c r="B613" s="6" t="s">
        <v>47</v>
      </c>
      <c r="C613" s="32">
        <v>10</v>
      </c>
      <c r="D613" s="1">
        <v>260151</v>
      </c>
      <c r="E613" s="1">
        <v>310310.49</v>
      </c>
      <c r="F613" s="1">
        <v>695969.26</v>
      </c>
      <c r="G613" s="1">
        <v>752322.31</v>
      </c>
      <c r="H613" s="1">
        <v>676122.06</v>
      </c>
      <c r="I613" s="1">
        <v>773101.92</v>
      </c>
      <c r="J613" s="1">
        <v>1205030.45</v>
      </c>
      <c r="K613" s="1">
        <v>21280885.789999999</v>
      </c>
      <c r="L613" s="13"/>
    </row>
    <row r="614" spans="2:12" ht="16.5" thickTop="1" thickBot="1" x14ac:dyDescent="0.3">
      <c r="B614" s="6" t="s">
        <v>48</v>
      </c>
      <c r="C614" s="32">
        <v>20</v>
      </c>
      <c r="D614" s="1">
        <v>53511.51</v>
      </c>
      <c r="E614" s="1">
        <v>68250.23</v>
      </c>
      <c r="F614" s="1">
        <v>51037.95</v>
      </c>
      <c r="G614" s="1">
        <v>187015.25</v>
      </c>
      <c r="H614" s="1">
        <v>69767.14</v>
      </c>
      <c r="I614" s="1">
        <v>112257.47</v>
      </c>
      <c r="J614" s="1">
        <v>498651.66</v>
      </c>
      <c r="K614" s="1">
        <v>346385.02</v>
      </c>
      <c r="L614" s="13"/>
    </row>
    <row r="615" spans="2:12" ht="16.5" thickTop="1" thickBot="1" x14ac:dyDescent="0.3">
      <c r="B615" s="6" t="s">
        <v>49</v>
      </c>
      <c r="C615" s="32">
        <v>30</v>
      </c>
      <c r="D615" s="1">
        <v>206639.49</v>
      </c>
      <c r="E615" s="1">
        <v>242060.26</v>
      </c>
      <c r="F615" s="1">
        <v>644931.31000000006</v>
      </c>
      <c r="G615" s="1">
        <v>565307.06000000006</v>
      </c>
      <c r="H615" s="1">
        <v>606354.92000000004</v>
      </c>
      <c r="I615" s="1">
        <v>660844.44999999995</v>
      </c>
      <c r="J615" s="1">
        <v>706378.79</v>
      </c>
      <c r="K615" s="1">
        <v>20934500.77</v>
      </c>
      <c r="L615" s="13"/>
    </row>
    <row r="616" spans="2:12" ht="16.5" thickTop="1" thickBot="1" x14ac:dyDescent="0.3">
      <c r="B616" s="6" t="s">
        <v>12</v>
      </c>
      <c r="C616" s="32">
        <v>40</v>
      </c>
      <c r="D616" s="1">
        <v>206639.49</v>
      </c>
      <c r="E616" s="1">
        <v>242060.26</v>
      </c>
      <c r="F616" s="1">
        <v>644931.31000000006</v>
      </c>
      <c r="G616" s="1">
        <v>565307.06000000006</v>
      </c>
      <c r="H616" s="1">
        <v>606354.92000000004</v>
      </c>
      <c r="I616" s="1">
        <v>660844.44999999995</v>
      </c>
      <c r="J616" s="1">
        <v>706378.79</v>
      </c>
      <c r="K616" s="1">
        <v>20934500.77</v>
      </c>
      <c r="L616" s="13"/>
    </row>
    <row r="617" spans="2:12" ht="16.5" thickTop="1" thickBot="1" x14ac:dyDescent="0.3">
      <c r="B617" s="6" t="s">
        <v>50</v>
      </c>
      <c r="C617" s="32">
        <v>50</v>
      </c>
      <c r="D617" s="1">
        <v>0</v>
      </c>
      <c r="E617" s="1">
        <v>0</v>
      </c>
      <c r="F617" s="1">
        <v>0</v>
      </c>
      <c r="G617" s="1">
        <v>0</v>
      </c>
      <c r="H617" s="1">
        <v>0</v>
      </c>
      <c r="I617" s="1">
        <v>0</v>
      </c>
      <c r="J617" s="1">
        <v>0</v>
      </c>
      <c r="K617" s="1">
        <v>0</v>
      </c>
      <c r="L617" s="13"/>
    </row>
    <row r="618" spans="2:12" ht="16.5" thickTop="1" thickBot="1" x14ac:dyDescent="0.3">
      <c r="B618" s="5" t="s">
        <v>873</v>
      </c>
      <c r="C618" s="32"/>
      <c r="D618" s="1"/>
      <c r="E618" s="1"/>
      <c r="F618" s="1"/>
      <c r="G618" s="1"/>
      <c r="H618" s="1"/>
      <c r="I618" s="1"/>
      <c r="J618" s="1"/>
      <c r="K618" s="1"/>
      <c r="L618" s="13"/>
    </row>
    <row r="619" spans="2:12" ht="16.5" thickTop="1" thickBot="1" x14ac:dyDescent="0.3">
      <c r="B619" s="6" t="s">
        <v>47</v>
      </c>
      <c r="C619" s="32">
        <v>10</v>
      </c>
      <c r="D619" s="1">
        <v>0</v>
      </c>
      <c r="E619" s="1">
        <v>0</v>
      </c>
      <c r="F619" s="1">
        <v>0</v>
      </c>
      <c r="G619" s="1">
        <v>650576</v>
      </c>
      <c r="H619" s="1">
        <v>3690798</v>
      </c>
      <c r="I619" s="1">
        <v>6085444</v>
      </c>
      <c r="J619" s="1">
        <v>8888666</v>
      </c>
      <c r="K619" s="1">
        <v>12381888</v>
      </c>
      <c r="L619" s="13"/>
    </row>
    <row r="620" spans="2:12" ht="16.5" thickTop="1" thickBot="1" x14ac:dyDescent="0.3">
      <c r="B620" s="6" t="s">
        <v>48</v>
      </c>
      <c r="C620" s="32">
        <v>20</v>
      </c>
      <c r="D620" s="1">
        <v>0</v>
      </c>
      <c r="E620" s="1">
        <v>0</v>
      </c>
      <c r="F620" s="1">
        <v>0</v>
      </c>
      <c r="G620" s="1">
        <v>0</v>
      </c>
      <c r="H620" s="1">
        <v>0</v>
      </c>
      <c r="I620" s="1">
        <v>0</v>
      </c>
      <c r="J620" s="1">
        <v>0</v>
      </c>
      <c r="K620" s="1">
        <v>0</v>
      </c>
      <c r="L620" s="13"/>
    </row>
    <row r="621" spans="2:12" ht="16.5" thickTop="1" thickBot="1" x14ac:dyDescent="0.3">
      <c r="B621" s="6" t="s">
        <v>49</v>
      </c>
      <c r="C621" s="32">
        <v>30</v>
      </c>
      <c r="D621" s="1">
        <v>0</v>
      </c>
      <c r="E621" s="1">
        <v>0</v>
      </c>
      <c r="F621" s="1">
        <v>0</v>
      </c>
      <c r="G621" s="1">
        <v>650576</v>
      </c>
      <c r="H621" s="1">
        <v>3690798</v>
      </c>
      <c r="I621" s="1">
        <v>6085444</v>
      </c>
      <c r="J621" s="1">
        <v>8888666</v>
      </c>
      <c r="K621" s="1">
        <v>12381888</v>
      </c>
      <c r="L621" s="13"/>
    </row>
    <row r="622" spans="2:12" ht="16.5" thickTop="1" thickBot="1" x14ac:dyDescent="0.3">
      <c r="B622" s="6" t="s">
        <v>12</v>
      </c>
      <c r="C622" s="32">
        <v>40</v>
      </c>
      <c r="D622" s="1">
        <v>0</v>
      </c>
      <c r="E622" s="1">
        <v>0</v>
      </c>
      <c r="F622" s="1">
        <v>0</v>
      </c>
      <c r="G622" s="1">
        <v>650576</v>
      </c>
      <c r="H622" s="1">
        <v>3690798</v>
      </c>
      <c r="I622" s="1">
        <v>6085444</v>
      </c>
      <c r="J622" s="1">
        <v>8888666</v>
      </c>
      <c r="K622" s="1">
        <v>12381888</v>
      </c>
      <c r="L622" s="13"/>
    </row>
    <row r="623" spans="2:12" ht="16.5" thickTop="1" thickBot="1" x14ac:dyDescent="0.3">
      <c r="B623" s="6" t="s">
        <v>50</v>
      </c>
      <c r="C623" s="32">
        <v>50</v>
      </c>
      <c r="D623" s="1">
        <v>0</v>
      </c>
      <c r="E623" s="1">
        <v>0</v>
      </c>
      <c r="F623" s="1">
        <v>0</v>
      </c>
      <c r="G623" s="1">
        <v>0</v>
      </c>
      <c r="H623" s="1">
        <v>0</v>
      </c>
      <c r="I623" s="1">
        <v>0</v>
      </c>
      <c r="J623" s="1">
        <v>0</v>
      </c>
      <c r="K623" s="1">
        <v>0</v>
      </c>
      <c r="L623" s="13"/>
    </row>
    <row r="624" spans="2:12" ht="16.5" thickTop="1" thickBot="1" x14ac:dyDescent="0.3">
      <c r="B624" s="5" t="s">
        <v>747</v>
      </c>
      <c r="C624" s="32"/>
      <c r="D624" s="1"/>
      <c r="E624" s="1"/>
      <c r="F624" s="1"/>
      <c r="G624" s="1"/>
      <c r="H624" s="1"/>
      <c r="I624" s="1"/>
      <c r="J624" s="1"/>
      <c r="K624" s="1"/>
      <c r="L624" s="13"/>
    </row>
    <row r="625" spans="2:12" ht="16.5" thickTop="1" thickBot="1" x14ac:dyDescent="0.3">
      <c r="B625" s="6" t="s">
        <v>47</v>
      </c>
      <c r="C625" s="32">
        <v>10</v>
      </c>
      <c r="D625" s="1">
        <v>0</v>
      </c>
      <c r="E625" s="1">
        <v>0</v>
      </c>
      <c r="F625" s="1">
        <v>0</v>
      </c>
      <c r="G625" s="1">
        <v>858585</v>
      </c>
      <c r="H625" s="1">
        <v>8834546.6099999994</v>
      </c>
      <c r="I625" s="1">
        <v>5423993</v>
      </c>
      <c r="J625" s="1">
        <v>5355814.01</v>
      </c>
      <c r="K625" s="1">
        <v>6379582.46</v>
      </c>
      <c r="L625" s="13"/>
    </row>
    <row r="626" spans="2:12" ht="16.5" thickTop="1" thickBot="1" x14ac:dyDescent="0.3">
      <c r="B626" s="6" t="s">
        <v>48</v>
      </c>
      <c r="C626" s="32">
        <v>20</v>
      </c>
      <c r="D626" s="1">
        <v>0</v>
      </c>
      <c r="E626" s="1">
        <v>0</v>
      </c>
      <c r="F626" s="1">
        <v>0</v>
      </c>
      <c r="G626" s="1">
        <v>318028.39</v>
      </c>
      <c r="H626" s="1">
        <v>1945744.19</v>
      </c>
      <c r="I626" s="1">
        <v>4162539.99</v>
      </c>
      <c r="J626" s="1">
        <v>3010227.55</v>
      </c>
      <c r="K626" s="1">
        <v>4253708.08</v>
      </c>
      <c r="L626" s="13"/>
    </row>
    <row r="627" spans="2:12" ht="16.5" thickTop="1" thickBot="1" x14ac:dyDescent="0.3">
      <c r="B627" s="6" t="s">
        <v>49</v>
      </c>
      <c r="C627" s="32">
        <v>30</v>
      </c>
      <c r="D627" s="1">
        <v>0</v>
      </c>
      <c r="E627" s="1">
        <v>0</v>
      </c>
      <c r="F627" s="1">
        <v>0</v>
      </c>
      <c r="G627" s="1">
        <v>540556.61</v>
      </c>
      <c r="H627" s="1">
        <v>6888802.4199999999</v>
      </c>
      <c r="I627" s="1">
        <v>1261453.01</v>
      </c>
      <c r="J627" s="1">
        <v>2345586.46</v>
      </c>
      <c r="K627" s="1">
        <v>2125874.38</v>
      </c>
      <c r="L627" s="13"/>
    </row>
    <row r="628" spans="2:12" ht="16.5" thickTop="1" thickBot="1" x14ac:dyDescent="0.3">
      <c r="B628" s="6" t="s">
        <v>12</v>
      </c>
      <c r="C628" s="32">
        <v>40</v>
      </c>
      <c r="D628" s="1">
        <v>0</v>
      </c>
      <c r="E628" s="1">
        <v>0</v>
      </c>
      <c r="F628" s="1">
        <v>0</v>
      </c>
      <c r="G628" s="1">
        <v>0</v>
      </c>
      <c r="H628" s="1">
        <v>0</v>
      </c>
      <c r="I628" s="1">
        <v>1261453.01</v>
      </c>
      <c r="J628" s="1">
        <v>2345586.46</v>
      </c>
      <c r="K628" s="1">
        <v>2125874.38</v>
      </c>
      <c r="L628" s="13"/>
    </row>
    <row r="629" spans="2:12" ht="16.5" thickTop="1" thickBot="1" x14ac:dyDescent="0.3">
      <c r="B629" s="6" t="s">
        <v>50</v>
      </c>
      <c r="C629" s="32">
        <v>50</v>
      </c>
      <c r="D629" s="1">
        <v>0</v>
      </c>
      <c r="E629" s="1">
        <v>0</v>
      </c>
      <c r="F629" s="1">
        <v>0</v>
      </c>
      <c r="G629" s="1">
        <v>540556.61</v>
      </c>
      <c r="H629" s="1">
        <v>6888802.4199999999</v>
      </c>
      <c r="I629" s="1">
        <v>0</v>
      </c>
      <c r="J629" s="1">
        <v>0</v>
      </c>
      <c r="K629" s="1">
        <v>0</v>
      </c>
      <c r="L629" s="13"/>
    </row>
    <row r="630" spans="2:12" ht="16.5" thickTop="1" thickBot="1" x14ac:dyDescent="0.3">
      <c r="B630" s="4" t="s">
        <v>163</v>
      </c>
      <c r="C630" s="32"/>
      <c r="D630" s="1"/>
      <c r="E630" s="1"/>
      <c r="F630" s="1"/>
      <c r="G630" s="1"/>
      <c r="H630" s="1"/>
      <c r="I630" s="1"/>
      <c r="J630" s="1"/>
      <c r="K630" s="1"/>
      <c r="L630" s="13"/>
    </row>
    <row r="631" spans="2:12" ht="16.5" thickTop="1" thickBot="1" x14ac:dyDescent="0.3">
      <c r="B631" s="5" t="s">
        <v>190</v>
      </c>
      <c r="C631" s="32"/>
      <c r="D631" s="1"/>
      <c r="E631" s="1"/>
      <c r="F631" s="1"/>
      <c r="G631" s="1"/>
      <c r="H631" s="1"/>
      <c r="I631" s="1"/>
      <c r="J631" s="1"/>
      <c r="K631" s="1"/>
      <c r="L631" s="13"/>
    </row>
    <row r="632" spans="2:12" ht="16.5" thickTop="1" thickBot="1" x14ac:dyDescent="0.3">
      <c r="B632" s="6" t="s">
        <v>47</v>
      </c>
      <c r="C632" s="32">
        <v>10</v>
      </c>
      <c r="D632" s="1">
        <v>32059469</v>
      </c>
      <c r="E632" s="1">
        <v>33396919</v>
      </c>
      <c r="F632" s="1">
        <v>32974217</v>
      </c>
      <c r="G632" s="1">
        <v>34369469</v>
      </c>
      <c r="H632" s="1">
        <v>41127115.939999998</v>
      </c>
      <c r="I632" s="1">
        <v>44386802.350000001</v>
      </c>
      <c r="J632" s="1">
        <v>40985081</v>
      </c>
      <c r="K632" s="1">
        <v>42756652.350000001</v>
      </c>
      <c r="L632" s="13"/>
    </row>
    <row r="633" spans="2:12" ht="16.5" thickTop="1" thickBot="1" x14ac:dyDescent="0.3">
      <c r="B633" s="6" t="s">
        <v>48</v>
      </c>
      <c r="C633" s="32">
        <v>20</v>
      </c>
      <c r="D633" s="1">
        <v>32059469</v>
      </c>
      <c r="E633" s="1">
        <v>33396819</v>
      </c>
      <c r="F633" s="1">
        <v>32974117</v>
      </c>
      <c r="G633" s="1">
        <v>32647295.059999999</v>
      </c>
      <c r="H633" s="1">
        <v>37939970.590000004</v>
      </c>
      <c r="I633" s="1">
        <v>39299668.590000004</v>
      </c>
      <c r="J633" s="1">
        <v>40926606.649999999</v>
      </c>
      <c r="K633" s="1">
        <v>42137894.469999999</v>
      </c>
      <c r="L633" s="13"/>
    </row>
    <row r="634" spans="2:12" ht="16.5" thickTop="1" thickBot="1" x14ac:dyDescent="0.3">
      <c r="B634" s="6" t="s">
        <v>49</v>
      </c>
      <c r="C634" s="32">
        <v>30</v>
      </c>
      <c r="D634" s="1">
        <v>0</v>
      </c>
      <c r="E634" s="1">
        <v>100</v>
      </c>
      <c r="F634" s="1">
        <v>100</v>
      </c>
      <c r="G634" s="1">
        <v>1722173.94</v>
      </c>
      <c r="H634" s="1">
        <v>3187145.35</v>
      </c>
      <c r="I634" s="1">
        <v>5087133.76</v>
      </c>
      <c r="J634" s="1">
        <v>58474.35</v>
      </c>
      <c r="K634" s="1">
        <v>618757.88</v>
      </c>
      <c r="L634" s="13"/>
    </row>
    <row r="635" spans="2:12" ht="16.5" thickTop="1" thickBot="1" x14ac:dyDescent="0.3">
      <c r="B635" s="6" t="s">
        <v>12</v>
      </c>
      <c r="C635" s="32">
        <v>40</v>
      </c>
      <c r="D635" s="1">
        <v>0</v>
      </c>
      <c r="E635" s="1">
        <v>100</v>
      </c>
      <c r="F635" s="1">
        <v>100</v>
      </c>
      <c r="G635" s="1">
        <v>1722173.94</v>
      </c>
      <c r="H635" s="1">
        <v>3187145.35</v>
      </c>
      <c r="I635" s="1">
        <v>5087133.76</v>
      </c>
      <c r="J635" s="1">
        <v>58474.35</v>
      </c>
      <c r="K635" s="1">
        <v>618757.88</v>
      </c>
      <c r="L635" s="13"/>
    </row>
    <row r="636" spans="2:12" ht="16.5" thickTop="1" thickBot="1" x14ac:dyDescent="0.3">
      <c r="B636" s="6" t="s">
        <v>50</v>
      </c>
      <c r="C636" s="32">
        <v>50</v>
      </c>
      <c r="D636" s="1">
        <v>0</v>
      </c>
      <c r="E636" s="1">
        <v>0</v>
      </c>
      <c r="F636" s="1">
        <v>0</v>
      </c>
      <c r="G636" s="1">
        <v>0</v>
      </c>
      <c r="H636" s="1">
        <v>0</v>
      </c>
      <c r="I636" s="1">
        <v>0</v>
      </c>
      <c r="J636" s="1">
        <v>0</v>
      </c>
      <c r="K636" s="1">
        <v>0</v>
      </c>
      <c r="L636" s="13"/>
    </row>
    <row r="637" spans="2:12" ht="16.5" thickTop="1" thickBot="1" x14ac:dyDescent="0.3">
      <c r="B637" s="5" t="s">
        <v>209</v>
      </c>
      <c r="C637" s="32"/>
      <c r="D637" s="1"/>
      <c r="E637" s="1"/>
      <c r="F637" s="1"/>
      <c r="G637" s="1"/>
      <c r="H637" s="1"/>
      <c r="I637" s="1"/>
      <c r="J637" s="1"/>
      <c r="K637" s="1"/>
      <c r="L637" s="13"/>
    </row>
    <row r="638" spans="2:12" ht="16.5" thickTop="1" thickBot="1" x14ac:dyDescent="0.3">
      <c r="B638" s="6" t="s">
        <v>47</v>
      </c>
      <c r="C638" s="32">
        <v>10</v>
      </c>
      <c r="D638" s="1">
        <v>0</v>
      </c>
      <c r="E638" s="1">
        <v>0</v>
      </c>
      <c r="F638" s="1">
        <v>0</v>
      </c>
      <c r="G638" s="1">
        <v>0</v>
      </c>
      <c r="H638" s="1">
        <v>0</v>
      </c>
      <c r="I638" s="1">
        <v>0</v>
      </c>
      <c r="J638" s="1">
        <v>0</v>
      </c>
      <c r="K638" s="1"/>
      <c r="L638" s="13"/>
    </row>
    <row r="639" spans="2:12" ht="16.5" thickTop="1" thickBot="1" x14ac:dyDescent="0.3">
      <c r="B639" s="6" t="s">
        <v>48</v>
      </c>
      <c r="C639" s="32">
        <v>20</v>
      </c>
      <c r="D639" s="1">
        <v>0</v>
      </c>
      <c r="E639" s="1">
        <v>0</v>
      </c>
      <c r="F639" s="1">
        <v>0</v>
      </c>
      <c r="G639" s="1">
        <v>0</v>
      </c>
      <c r="H639" s="1">
        <v>0</v>
      </c>
      <c r="I639" s="1">
        <v>0</v>
      </c>
      <c r="J639" s="1">
        <v>0</v>
      </c>
      <c r="K639" s="1"/>
      <c r="L639" s="13"/>
    </row>
    <row r="640" spans="2:12" ht="16.5" thickTop="1" thickBot="1" x14ac:dyDescent="0.3">
      <c r="B640" s="6" t="s">
        <v>49</v>
      </c>
      <c r="C640" s="32">
        <v>30</v>
      </c>
      <c r="D640" s="1">
        <v>0</v>
      </c>
      <c r="E640" s="1">
        <v>0</v>
      </c>
      <c r="F640" s="1">
        <v>0</v>
      </c>
      <c r="G640" s="1">
        <v>0</v>
      </c>
      <c r="H640" s="1">
        <v>0</v>
      </c>
      <c r="I640" s="1">
        <v>0</v>
      </c>
      <c r="J640" s="1">
        <v>0</v>
      </c>
      <c r="K640" s="1"/>
      <c r="L640" s="13"/>
    </row>
    <row r="641" spans="2:12" ht="16.5" thickTop="1" thickBot="1" x14ac:dyDescent="0.3">
      <c r="B641" s="6" t="s">
        <v>12</v>
      </c>
      <c r="C641" s="32">
        <v>40</v>
      </c>
      <c r="D641" s="1">
        <v>0</v>
      </c>
      <c r="E641" s="1">
        <v>0</v>
      </c>
      <c r="F641" s="1">
        <v>0</v>
      </c>
      <c r="G641" s="1">
        <v>0</v>
      </c>
      <c r="H641" s="1">
        <v>0</v>
      </c>
      <c r="I641" s="1">
        <v>0</v>
      </c>
      <c r="J641" s="1">
        <v>0</v>
      </c>
      <c r="K641" s="1"/>
      <c r="L641" s="13"/>
    </row>
    <row r="642" spans="2:12" ht="16.5" thickTop="1" thickBot="1" x14ac:dyDescent="0.3">
      <c r="B642" s="6" t="s">
        <v>50</v>
      </c>
      <c r="C642" s="32">
        <v>50</v>
      </c>
      <c r="D642" s="1">
        <v>0</v>
      </c>
      <c r="E642" s="1">
        <v>0</v>
      </c>
      <c r="F642" s="1">
        <v>0</v>
      </c>
      <c r="G642" s="1">
        <v>0</v>
      </c>
      <c r="H642" s="1">
        <v>0</v>
      </c>
      <c r="I642" s="1">
        <v>0</v>
      </c>
      <c r="J642" s="1">
        <v>0</v>
      </c>
      <c r="K642" s="1"/>
      <c r="L642" s="13"/>
    </row>
    <row r="643" spans="2:12" ht="16.5" thickTop="1" thickBot="1" x14ac:dyDescent="0.3">
      <c r="B643" s="5" t="s">
        <v>166</v>
      </c>
      <c r="C643" s="32"/>
      <c r="D643" s="1"/>
      <c r="E643" s="1"/>
      <c r="F643" s="1"/>
      <c r="G643" s="1"/>
      <c r="H643" s="1"/>
      <c r="I643" s="1"/>
      <c r="J643" s="1"/>
      <c r="K643" s="1"/>
      <c r="L643" s="13"/>
    </row>
    <row r="644" spans="2:12" ht="16.5" thickTop="1" thickBot="1" x14ac:dyDescent="0.3">
      <c r="B644" s="6" t="s">
        <v>47</v>
      </c>
      <c r="C644" s="32">
        <v>40</v>
      </c>
      <c r="D644" s="1">
        <v>36022805.18</v>
      </c>
      <c r="E644" s="1">
        <v>39600940.019999996</v>
      </c>
      <c r="F644" s="1">
        <v>43836103.840000004</v>
      </c>
      <c r="G644" s="1">
        <v>51498731.530000001</v>
      </c>
      <c r="H644" s="1">
        <v>53465368.039999999</v>
      </c>
      <c r="I644" s="1">
        <v>56403329.390000001</v>
      </c>
      <c r="J644" s="1">
        <v>74115533.549999997</v>
      </c>
      <c r="K644" s="1">
        <v>76071609</v>
      </c>
      <c r="L644" s="13"/>
    </row>
    <row r="645" spans="2:12" ht="16.5" thickTop="1" thickBot="1" x14ac:dyDescent="0.3">
      <c r="B645" s="6" t="s">
        <v>48</v>
      </c>
      <c r="C645" s="32">
        <v>80</v>
      </c>
      <c r="D645" s="1">
        <v>34923664.159999996</v>
      </c>
      <c r="E645" s="1">
        <v>36717180.18</v>
      </c>
      <c r="F645" s="1">
        <v>37562300.310000002</v>
      </c>
      <c r="G645" s="1">
        <v>46349647.490000002</v>
      </c>
      <c r="H645" s="1">
        <v>46826459.649999999</v>
      </c>
      <c r="I645" s="1">
        <v>50716133.600000001</v>
      </c>
      <c r="J645" s="1">
        <v>64463319.550000004</v>
      </c>
      <c r="K645" s="1">
        <v>61171825.130000003</v>
      </c>
      <c r="L645" s="13"/>
    </row>
    <row r="646" spans="2:12" ht="16.5" thickTop="1" thickBot="1" x14ac:dyDescent="0.3">
      <c r="B646" s="6" t="s">
        <v>49</v>
      </c>
      <c r="C646" s="32">
        <v>120</v>
      </c>
      <c r="D646" s="1">
        <v>1099141.02</v>
      </c>
      <c r="E646" s="1">
        <v>2883759.84</v>
      </c>
      <c r="F646" s="1">
        <v>6273803.5300000003</v>
      </c>
      <c r="G646" s="1">
        <v>5149084.0399999991</v>
      </c>
      <c r="H646" s="1">
        <v>6638908.3899999997</v>
      </c>
      <c r="I646" s="1">
        <v>5687195.79</v>
      </c>
      <c r="J646" s="1">
        <v>9652214</v>
      </c>
      <c r="K646" s="1">
        <v>14899783.870000001</v>
      </c>
      <c r="L646" s="13"/>
    </row>
    <row r="647" spans="2:12" ht="16.5" thickTop="1" thickBot="1" x14ac:dyDescent="0.3">
      <c r="B647" s="6" t="s">
        <v>12</v>
      </c>
      <c r="C647" s="32">
        <v>160</v>
      </c>
      <c r="D647" s="1">
        <v>1099141.02</v>
      </c>
      <c r="E647" s="1">
        <v>2883759.84</v>
      </c>
      <c r="F647" s="1">
        <v>6273803.5300000003</v>
      </c>
      <c r="G647" s="1">
        <v>5149084.0399999991</v>
      </c>
      <c r="H647" s="1">
        <v>6638908.3899999997</v>
      </c>
      <c r="I647" s="1">
        <v>5687195.79</v>
      </c>
      <c r="J647" s="1">
        <v>9652214</v>
      </c>
      <c r="K647" s="1">
        <v>14899783.870000001</v>
      </c>
      <c r="L647" s="13"/>
    </row>
    <row r="648" spans="2:12" ht="16.5" thickTop="1" thickBot="1" x14ac:dyDescent="0.3">
      <c r="B648" s="6" t="s">
        <v>50</v>
      </c>
      <c r="C648" s="32">
        <v>200</v>
      </c>
      <c r="D648" s="1">
        <v>0</v>
      </c>
      <c r="E648" s="1">
        <v>0</v>
      </c>
      <c r="F648" s="1">
        <v>0</v>
      </c>
      <c r="G648" s="1">
        <v>0</v>
      </c>
      <c r="H648" s="1">
        <v>0</v>
      </c>
      <c r="I648" s="1">
        <v>0</v>
      </c>
      <c r="J648" s="1">
        <v>0</v>
      </c>
      <c r="K648" s="1">
        <v>0</v>
      </c>
      <c r="L648" s="13"/>
    </row>
    <row r="649" spans="2:12" ht="16.5" thickTop="1" thickBot="1" x14ac:dyDescent="0.3">
      <c r="B649" s="5" t="s">
        <v>193</v>
      </c>
      <c r="C649" s="32"/>
      <c r="D649" s="1"/>
      <c r="E649" s="1"/>
      <c r="F649" s="1"/>
      <c r="G649" s="1"/>
      <c r="H649" s="1"/>
      <c r="I649" s="1"/>
      <c r="J649" s="1"/>
      <c r="K649" s="1"/>
      <c r="L649" s="13"/>
    </row>
    <row r="650" spans="2:12" ht="16.5" thickTop="1" thickBot="1" x14ac:dyDescent="0.3">
      <c r="B650" s="6" t="s">
        <v>47</v>
      </c>
      <c r="C650" s="32">
        <v>10</v>
      </c>
      <c r="D650" s="1">
        <v>1059875</v>
      </c>
      <c r="E650" s="1">
        <v>1154084.1399999999</v>
      </c>
      <c r="F650" s="1">
        <v>1218144.1200000001</v>
      </c>
      <c r="G650" s="1">
        <v>1146258.07</v>
      </c>
      <c r="H650" s="1">
        <v>1225753.94</v>
      </c>
      <c r="I650" s="1">
        <v>1333069.8999999999</v>
      </c>
      <c r="J650" s="1">
        <v>1419942.03</v>
      </c>
      <c r="K650" s="1">
        <v>1519541.28</v>
      </c>
      <c r="L650" s="13"/>
    </row>
    <row r="651" spans="2:12" ht="16.5" thickTop="1" thickBot="1" x14ac:dyDescent="0.3">
      <c r="B651" s="6" t="s">
        <v>48</v>
      </c>
      <c r="C651" s="32">
        <v>20</v>
      </c>
      <c r="D651" s="1">
        <v>581459.86</v>
      </c>
      <c r="E651" s="1">
        <v>614880.02</v>
      </c>
      <c r="F651" s="1">
        <v>778761.05</v>
      </c>
      <c r="G651" s="1">
        <v>657184.13</v>
      </c>
      <c r="H651" s="1">
        <v>666299.04</v>
      </c>
      <c r="I651" s="1">
        <v>725303.87</v>
      </c>
      <c r="J651" s="1">
        <v>752581.75</v>
      </c>
      <c r="K651" s="1">
        <v>753958.28</v>
      </c>
      <c r="L651" s="13"/>
    </row>
    <row r="652" spans="2:12" ht="16.5" thickTop="1" thickBot="1" x14ac:dyDescent="0.3">
      <c r="B652" s="6" t="s">
        <v>49</v>
      </c>
      <c r="C652" s="32">
        <v>30</v>
      </c>
      <c r="D652" s="1">
        <v>478415.14</v>
      </c>
      <c r="E652" s="1">
        <v>539204.12</v>
      </c>
      <c r="F652" s="1">
        <v>439383.07</v>
      </c>
      <c r="G652" s="1">
        <v>489073.94</v>
      </c>
      <c r="H652" s="1">
        <v>559454.9</v>
      </c>
      <c r="I652" s="1">
        <v>607766.03</v>
      </c>
      <c r="J652" s="1">
        <v>667360.28</v>
      </c>
      <c r="K652" s="1">
        <v>765583</v>
      </c>
      <c r="L652" s="13"/>
    </row>
    <row r="653" spans="2:12" ht="16.5" thickTop="1" thickBot="1" x14ac:dyDescent="0.3">
      <c r="B653" s="6" t="s">
        <v>12</v>
      </c>
      <c r="C653" s="32">
        <v>40</v>
      </c>
      <c r="D653" s="1">
        <v>478415.14</v>
      </c>
      <c r="E653" s="1">
        <v>539204.12</v>
      </c>
      <c r="F653" s="1">
        <v>439383.07</v>
      </c>
      <c r="G653" s="1">
        <v>489073.94</v>
      </c>
      <c r="H653" s="1">
        <v>559454.9</v>
      </c>
      <c r="I653" s="1">
        <v>607766.03</v>
      </c>
      <c r="J653" s="1">
        <v>667360.28</v>
      </c>
      <c r="K653" s="1">
        <v>765583</v>
      </c>
      <c r="L653" s="13"/>
    </row>
    <row r="654" spans="2:12" ht="16.5" thickTop="1" thickBot="1" x14ac:dyDescent="0.3">
      <c r="B654" s="6" t="s">
        <v>50</v>
      </c>
      <c r="C654" s="32">
        <v>50</v>
      </c>
      <c r="D654" s="1">
        <v>0</v>
      </c>
      <c r="E654" s="1">
        <v>0</v>
      </c>
      <c r="F654" s="1">
        <v>0</v>
      </c>
      <c r="G654" s="1">
        <v>0</v>
      </c>
      <c r="H654" s="1">
        <v>0</v>
      </c>
      <c r="I654" s="1">
        <v>0</v>
      </c>
      <c r="J654" s="1">
        <v>0</v>
      </c>
      <c r="K654" s="1">
        <v>0</v>
      </c>
      <c r="L654" s="13"/>
    </row>
    <row r="655" spans="2:12" ht="16.5" thickTop="1" thickBot="1" x14ac:dyDescent="0.3">
      <c r="B655" s="5" t="s">
        <v>178</v>
      </c>
      <c r="C655" s="32"/>
      <c r="D655" s="1"/>
      <c r="E655" s="1"/>
      <c r="F655" s="1"/>
      <c r="G655" s="1"/>
      <c r="H655" s="1"/>
      <c r="I655" s="1"/>
      <c r="J655" s="1"/>
      <c r="K655" s="1"/>
      <c r="L655" s="13"/>
    </row>
    <row r="656" spans="2:12" ht="16.5" thickTop="1" thickBot="1" x14ac:dyDescent="0.3">
      <c r="B656" s="6" t="s">
        <v>47</v>
      </c>
      <c r="C656" s="32">
        <v>10</v>
      </c>
      <c r="D656" s="1">
        <v>111711529</v>
      </c>
      <c r="E656" s="1">
        <v>113430613.3</v>
      </c>
      <c r="F656" s="1">
        <v>120144994.89</v>
      </c>
      <c r="G656" s="1">
        <v>128571481.69</v>
      </c>
      <c r="H656" s="1">
        <v>141078244.69</v>
      </c>
      <c r="I656" s="1">
        <v>133444960.81</v>
      </c>
      <c r="J656" s="1">
        <v>140975441.84999999</v>
      </c>
      <c r="K656" s="1">
        <v>138378048.25</v>
      </c>
      <c r="L656" s="13"/>
    </row>
    <row r="657" spans="2:12" ht="16.5" thickTop="1" thickBot="1" x14ac:dyDescent="0.3">
      <c r="B657" s="6" t="s">
        <v>48</v>
      </c>
      <c r="C657" s="32">
        <v>20</v>
      </c>
      <c r="D657" s="1">
        <v>111332294.75</v>
      </c>
      <c r="E657" s="1">
        <v>109414923.40000001</v>
      </c>
      <c r="F657" s="1">
        <v>100460868.2</v>
      </c>
      <c r="G657" s="1">
        <v>111593031</v>
      </c>
      <c r="H657" s="1">
        <v>112320146.88</v>
      </c>
      <c r="I657" s="1">
        <v>123302083.37</v>
      </c>
      <c r="J657" s="1">
        <v>128757613.59999999</v>
      </c>
      <c r="K657" s="1">
        <v>137689889.11000001</v>
      </c>
      <c r="L657" s="13"/>
    </row>
    <row r="658" spans="2:12" ht="16.5" thickTop="1" thickBot="1" x14ac:dyDescent="0.3">
      <c r="B658" s="6" t="s">
        <v>49</v>
      </c>
      <c r="C658" s="32">
        <v>30</v>
      </c>
      <c r="D658" s="1">
        <v>379234.25</v>
      </c>
      <c r="E658" s="1">
        <v>4015689.89</v>
      </c>
      <c r="F658" s="1">
        <v>19684126.690000001</v>
      </c>
      <c r="G658" s="1">
        <v>16978450.690000001</v>
      </c>
      <c r="H658" s="1">
        <v>28758097.809999999</v>
      </c>
      <c r="I658" s="1">
        <v>10142877.439999999</v>
      </c>
      <c r="J658" s="1">
        <v>12217828.25</v>
      </c>
      <c r="K658" s="1">
        <v>688159.14</v>
      </c>
      <c r="L658" s="13"/>
    </row>
    <row r="659" spans="2:12" ht="16.5" thickTop="1" thickBot="1" x14ac:dyDescent="0.3">
      <c r="B659" s="6" t="s">
        <v>12</v>
      </c>
      <c r="C659" s="32">
        <v>40</v>
      </c>
      <c r="D659" s="1">
        <v>379234.25</v>
      </c>
      <c r="E659" s="1">
        <v>4015689.89</v>
      </c>
      <c r="F659" s="1">
        <v>19684126.690000001</v>
      </c>
      <c r="G659" s="1">
        <v>16978450.690000001</v>
      </c>
      <c r="H659" s="1">
        <v>28758097.809999999</v>
      </c>
      <c r="I659" s="1">
        <v>10142877.439999999</v>
      </c>
      <c r="J659" s="1">
        <v>12217828.25</v>
      </c>
      <c r="K659" s="1">
        <v>688159.14</v>
      </c>
      <c r="L659" s="13"/>
    </row>
    <row r="660" spans="2:12" ht="16.5" thickTop="1" thickBot="1" x14ac:dyDescent="0.3">
      <c r="B660" s="6" t="s">
        <v>50</v>
      </c>
      <c r="C660" s="32">
        <v>50</v>
      </c>
      <c r="D660" s="1">
        <v>0</v>
      </c>
      <c r="E660" s="1">
        <v>0</v>
      </c>
      <c r="F660" s="1">
        <v>0</v>
      </c>
      <c r="G660" s="1">
        <v>0</v>
      </c>
      <c r="H660" s="1">
        <v>0</v>
      </c>
      <c r="I660" s="1">
        <v>0</v>
      </c>
      <c r="J660" s="1">
        <v>0</v>
      </c>
      <c r="K660" s="1">
        <v>0</v>
      </c>
      <c r="L660" s="13"/>
    </row>
    <row r="661" spans="2:12" ht="16.5" thickTop="1" thickBot="1" x14ac:dyDescent="0.3">
      <c r="B661" s="5" t="s">
        <v>181</v>
      </c>
      <c r="C661" s="32"/>
      <c r="D661" s="1"/>
      <c r="E661" s="1"/>
      <c r="F661" s="1"/>
      <c r="G661" s="1"/>
      <c r="H661" s="1"/>
      <c r="I661" s="1"/>
      <c r="J661" s="1"/>
      <c r="K661" s="1"/>
      <c r="L661" s="13"/>
    </row>
    <row r="662" spans="2:12" ht="16.5" thickTop="1" thickBot="1" x14ac:dyDescent="0.3">
      <c r="B662" s="6" t="s">
        <v>47</v>
      </c>
      <c r="C662" s="32">
        <v>10</v>
      </c>
      <c r="D662" s="1">
        <v>120407207</v>
      </c>
      <c r="E662" s="1">
        <v>126219872.40000001</v>
      </c>
      <c r="F662" s="1">
        <v>129026155.15000001</v>
      </c>
      <c r="G662" s="1">
        <v>125190179.11</v>
      </c>
      <c r="H662" s="1">
        <v>148565727.72</v>
      </c>
      <c r="I662" s="1">
        <v>152496540.13</v>
      </c>
      <c r="J662" s="1">
        <v>170928941.83000001</v>
      </c>
      <c r="K662" s="1">
        <v>180433519.77000001</v>
      </c>
      <c r="L662" s="13"/>
    </row>
    <row r="663" spans="2:12" ht="16.5" thickTop="1" thickBot="1" x14ac:dyDescent="0.3">
      <c r="B663" s="6" t="s">
        <v>48</v>
      </c>
      <c r="C663" s="32">
        <v>20</v>
      </c>
      <c r="D663" s="1">
        <v>120192383.62</v>
      </c>
      <c r="E663" s="1">
        <v>120324575.2</v>
      </c>
      <c r="F663" s="1">
        <v>121901727.04000001</v>
      </c>
      <c r="G663" s="1">
        <v>116608889.39</v>
      </c>
      <c r="H663" s="1">
        <v>138663522.59</v>
      </c>
      <c r="I663" s="1">
        <v>148657485.53999999</v>
      </c>
      <c r="J663" s="1">
        <v>168922642.34999999</v>
      </c>
      <c r="K663" s="1">
        <v>175420381.44999999</v>
      </c>
      <c r="L663" s="13"/>
    </row>
    <row r="664" spans="2:12" ht="16.5" thickTop="1" thickBot="1" x14ac:dyDescent="0.3">
      <c r="B664" s="6" t="s">
        <v>49</v>
      </c>
      <c r="C664" s="32">
        <v>30</v>
      </c>
      <c r="D664" s="1">
        <v>214823.38</v>
      </c>
      <c r="E664" s="1">
        <v>5895297.1500000004</v>
      </c>
      <c r="F664" s="1">
        <v>7124428.1100000003</v>
      </c>
      <c r="G664" s="1">
        <v>8581289.7200000007</v>
      </c>
      <c r="H664" s="1">
        <v>9902205.1300000008</v>
      </c>
      <c r="I664" s="1">
        <v>3839054.59</v>
      </c>
      <c r="J664" s="1">
        <v>2006299.48</v>
      </c>
      <c r="K664" s="1">
        <v>5013138.32</v>
      </c>
      <c r="L664" s="13"/>
    </row>
    <row r="665" spans="2:12" ht="16.5" thickTop="1" thickBot="1" x14ac:dyDescent="0.3">
      <c r="B665" s="6" t="s">
        <v>12</v>
      </c>
      <c r="C665" s="32">
        <v>40</v>
      </c>
      <c r="D665" s="1">
        <v>214823.38</v>
      </c>
      <c r="E665" s="1">
        <v>5895297.1500000004</v>
      </c>
      <c r="F665" s="1">
        <v>7124428.1100000003</v>
      </c>
      <c r="G665" s="1">
        <v>8581289.7200000007</v>
      </c>
      <c r="H665" s="1">
        <v>9902205.1300000008</v>
      </c>
      <c r="I665" s="1">
        <v>3839054.59</v>
      </c>
      <c r="J665" s="1">
        <v>2006299.48</v>
      </c>
      <c r="K665" s="1">
        <v>5013138.32</v>
      </c>
      <c r="L665" s="13"/>
    </row>
    <row r="666" spans="2:12" ht="16.5" thickTop="1" thickBot="1" x14ac:dyDescent="0.3">
      <c r="B666" s="6" t="s">
        <v>50</v>
      </c>
      <c r="C666" s="32">
        <v>50</v>
      </c>
      <c r="D666" s="1">
        <v>0</v>
      </c>
      <c r="E666" s="1">
        <v>0</v>
      </c>
      <c r="F666" s="1">
        <v>0</v>
      </c>
      <c r="G666" s="1">
        <v>0</v>
      </c>
      <c r="H666" s="1">
        <v>0</v>
      </c>
      <c r="I666" s="1">
        <v>0</v>
      </c>
      <c r="J666" s="1">
        <v>0</v>
      </c>
      <c r="K666" s="1">
        <v>0</v>
      </c>
      <c r="L666" s="13"/>
    </row>
    <row r="667" spans="2:12" ht="16.5" thickTop="1" thickBot="1" x14ac:dyDescent="0.3">
      <c r="B667" s="5" t="s">
        <v>184</v>
      </c>
      <c r="C667" s="32"/>
      <c r="D667" s="1"/>
      <c r="E667" s="1"/>
      <c r="F667" s="1"/>
      <c r="G667" s="1"/>
      <c r="H667" s="1"/>
      <c r="I667" s="1"/>
      <c r="J667" s="1"/>
      <c r="K667" s="1"/>
      <c r="L667" s="13"/>
    </row>
    <row r="668" spans="2:12" ht="16.5" thickTop="1" thickBot="1" x14ac:dyDescent="0.3">
      <c r="B668" s="6" t="s">
        <v>47</v>
      </c>
      <c r="C668" s="32">
        <v>10</v>
      </c>
      <c r="D668" s="1">
        <v>104595789</v>
      </c>
      <c r="E668" s="1">
        <v>110473388.09999999</v>
      </c>
      <c r="F668" s="1">
        <v>115206687.27</v>
      </c>
      <c r="G668" s="1">
        <v>113592271.33</v>
      </c>
      <c r="H668" s="1">
        <v>128253568.31999999</v>
      </c>
      <c r="I668" s="1">
        <v>127045125.51000001</v>
      </c>
      <c r="J668" s="1">
        <v>140389267.78999999</v>
      </c>
      <c r="K668" s="1">
        <v>147856485.94</v>
      </c>
      <c r="L668" s="13"/>
    </row>
    <row r="669" spans="2:12" ht="16.5" thickTop="1" thickBot="1" x14ac:dyDescent="0.3">
      <c r="B669" s="6" t="s">
        <v>48</v>
      </c>
      <c r="C669" s="32">
        <v>20</v>
      </c>
      <c r="D669" s="1">
        <v>104440691.93000001</v>
      </c>
      <c r="E669" s="1">
        <v>103126156.8</v>
      </c>
      <c r="F669" s="1">
        <v>103806834.94</v>
      </c>
      <c r="G669" s="1">
        <v>105431232.01000001</v>
      </c>
      <c r="H669" s="1">
        <v>116496471.81</v>
      </c>
      <c r="I669" s="1">
        <v>122244780.48</v>
      </c>
      <c r="J669" s="1">
        <v>137420545.84999999</v>
      </c>
      <c r="K669" s="1">
        <v>146481063.59999999</v>
      </c>
      <c r="L669" s="13"/>
    </row>
    <row r="670" spans="2:12" ht="16.5" thickTop="1" thickBot="1" x14ac:dyDescent="0.3">
      <c r="B670" s="6" t="s">
        <v>49</v>
      </c>
      <c r="C670" s="32">
        <v>30</v>
      </c>
      <c r="D670" s="1">
        <v>155097.07</v>
      </c>
      <c r="E670" s="1">
        <v>7347231.2699999996</v>
      </c>
      <c r="F670" s="1">
        <v>11399852.33</v>
      </c>
      <c r="G670" s="1">
        <v>8161039.3200000003</v>
      </c>
      <c r="H670" s="1">
        <v>11757096.51</v>
      </c>
      <c r="I670" s="1">
        <v>4800345.03</v>
      </c>
      <c r="J670" s="1">
        <v>2968721.94</v>
      </c>
      <c r="K670" s="1">
        <v>1375422.34</v>
      </c>
      <c r="L670" s="13"/>
    </row>
    <row r="671" spans="2:12" ht="16.5" thickTop="1" thickBot="1" x14ac:dyDescent="0.3">
      <c r="B671" s="6" t="s">
        <v>12</v>
      </c>
      <c r="C671" s="32">
        <v>40</v>
      </c>
      <c r="D671" s="1">
        <v>155097.07</v>
      </c>
      <c r="E671" s="1">
        <v>7347231.2699999996</v>
      </c>
      <c r="F671" s="1">
        <v>11399852.33</v>
      </c>
      <c r="G671" s="1">
        <v>8161039.3200000003</v>
      </c>
      <c r="H671" s="1">
        <v>11757096.51</v>
      </c>
      <c r="I671" s="1">
        <v>4800345.03</v>
      </c>
      <c r="J671" s="1">
        <v>2968721.94</v>
      </c>
      <c r="K671" s="1">
        <v>1375422.34</v>
      </c>
      <c r="L671" s="13"/>
    </row>
    <row r="672" spans="2:12" ht="16.5" thickTop="1" thickBot="1" x14ac:dyDescent="0.3">
      <c r="B672" s="6" t="s">
        <v>50</v>
      </c>
      <c r="C672" s="32">
        <v>50</v>
      </c>
      <c r="D672" s="1">
        <v>0</v>
      </c>
      <c r="E672" s="1">
        <v>0</v>
      </c>
      <c r="F672" s="1">
        <v>0</v>
      </c>
      <c r="G672" s="1">
        <v>0</v>
      </c>
      <c r="H672" s="1">
        <v>0</v>
      </c>
      <c r="I672" s="1">
        <v>0</v>
      </c>
      <c r="J672" s="1">
        <v>0</v>
      </c>
      <c r="K672" s="1">
        <v>0</v>
      </c>
      <c r="L672" s="13"/>
    </row>
    <row r="673" spans="2:12" ht="16.5" thickTop="1" thickBot="1" x14ac:dyDescent="0.3">
      <c r="B673" s="5" t="s">
        <v>187</v>
      </c>
      <c r="C673" s="32"/>
      <c r="D673" s="1"/>
      <c r="E673" s="1"/>
      <c r="F673" s="1"/>
      <c r="G673" s="1"/>
      <c r="H673" s="1"/>
      <c r="I673" s="1"/>
      <c r="J673" s="1"/>
      <c r="K673" s="1"/>
      <c r="L673" s="13"/>
    </row>
    <row r="674" spans="2:12" ht="16.5" thickTop="1" thickBot="1" x14ac:dyDescent="0.3">
      <c r="B674" s="6" t="s">
        <v>47</v>
      </c>
      <c r="C674" s="32">
        <v>10</v>
      </c>
      <c r="D674" s="1">
        <v>23066188.98</v>
      </c>
      <c r="E674" s="1">
        <v>23564970.199999999</v>
      </c>
      <c r="F674" s="1">
        <v>26108468.460000001</v>
      </c>
      <c r="G674" s="1">
        <v>26322989.030000001</v>
      </c>
      <c r="H674" s="1">
        <v>32000063.379999999</v>
      </c>
      <c r="I674" s="1">
        <v>27231872.050000001</v>
      </c>
      <c r="J674" s="1">
        <v>21878276.190000001</v>
      </c>
      <c r="K674" s="1">
        <v>18289217.260000002</v>
      </c>
      <c r="L674" s="13"/>
    </row>
    <row r="675" spans="2:12" ht="16.5" thickTop="1" thickBot="1" x14ac:dyDescent="0.3">
      <c r="B675" s="6" t="s">
        <v>48</v>
      </c>
      <c r="C675" s="32">
        <v>20</v>
      </c>
      <c r="D675" s="1">
        <v>22344572.780000001</v>
      </c>
      <c r="E675" s="1">
        <v>20544428.739999998</v>
      </c>
      <c r="F675" s="1">
        <v>19950364.43</v>
      </c>
      <c r="G675" s="1">
        <v>19662476.649999999</v>
      </c>
      <c r="H675" s="1">
        <v>23692939.329999998</v>
      </c>
      <c r="I675" s="1">
        <v>23508800.199999999</v>
      </c>
      <c r="J675" s="1">
        <v>21181617.640000001</v>
      </c>
      <c r="K675" s="1">
        <v>16810362.640000001</v>
      </c>
      <c r="L675" s="13"/>
    </row>
    <row r="676" spans="2:12" ht="16.5" thickTop="1" thickBot="1" x14ac:dyDescent="0.3">
      <c r="B676" s="6" t="s">
        <v>49</v>
      </c>
      <c r="C676" s="32">
        <v>30</v>
      </c>
      <c r="D676" s="1">
        <v>721616.2</v>
      </c>
      <c r="E676" s="1">
        <v>3020541.46</v>
      </c>
      <c r="F676" s="1">
        <v>6158104.0300000003</v>
      </c>
      <c r="G676" s="1">
        <v>6660512.3799999999</v>
      </c>
      <c r="H676" s="1">
        <v>8307124.0499999998</v>
      </c>
      <c r="I676" s="1">
        <v>3723071.85</v>
      </c>
      <c r="J676" s="1">
        <v>696658.55</v>
      </c>
      <c r="K676" s="1">
        <v>1478854.62</v>
      </c>
      <c r="L676" s="13"/>
    </row>
    <row r="677" spans="2:12" ht="16.5" thickTop="1" thickBot="1" x14ac:dyDescent="0.3">
      <c r="B677" s="6" t="s">
        <v>12</v>
      </c>
      <c r="C677" s="32">
        <v>40</v>
      </c>
      <c r="D677" s="1">
        <v>721616.2</v>
      </c>
      <c r="E677" s="1">
        <v>3020541.46</v>
      </c>
      <c r="F677" s="1">
        <v>6158104.0300000003</v>
      </c>
      <c r="G677" s="1">
        <v>6660512.3799999999</v>
      </c>
      <c r="H677" s="1">
        <v>8307124.0499999998</v>
      </c>
      <c r="I677" s="1">
        <v>3723071.85</v>
      </c>
      <c r="J677" s="1">
        <v>696658.55</v>
      </c>
      <c r="K677" s="1">
        <v>1478854.62</v>
      </c>
      <c r="L677" s="13"/>
    </row>
    <row r="678" spans="2:12" ht="16.5" thickTop="1" thickBot="1" x14ac:dyDescent="0.3">
      <c r="B678" s="6" t="s">
        <v>50</v>
      </c>
      <c r="C678" s="32">
        <v>50</v>
      </c>
      <c r="D678" s="1">
        <v>0</v>
      </c>
      <c r="E678" s="1">
        <v>0</v>
      </c>
      <c r="F678" s="1">
        <v>0</v>
      </c>
      <c r="G678" s="1">
        <v>0</v>
      </c>
      <c r="H678" s="1">
        <v>0</v>
      </c>
      <c r="I678" s="1">
        <v>0</v>
      </c>
      <c r="J678" s="1">
        <v>0</v>
      </c>
      <c r="K678" s="1">
        <v>0</v>
      </c>
      <c r="L678" s="13"/>
    </row>
    <row r="679" spans="2:12" ht="16.5" thickTop="1" thickBot="1" x14ac:dyDescent="0.3">
      <c r="B679" s="5" t="s">
        <v>206</v>
      </c>
      <c r="C679" s="32"/>
      <c r="D679" s="1"/>
      <c r="E679" s="1"/>
      <c r="F679" s="1"/>
      <c r="G679" s="1"/>
      <c r="H679" s="1"/>
      <c r="I679" s="1"/>
      <c r="J679" s="1"/>
      <c r="K679" s="1"/>
      <c r="L679" s="13"/>
    </row>
    <row r="680" spans="2:12" ht="16.5" thickTop="1" thickBot="1" x14ac:dyDescent="0.3">
      <c r="B680" s="6" t="s">
        <v>47</v>
      </c>
      <c r="C680" s="32">
        <v>10</v>
      </c>
      <c r="D680" s="1">
        <v>4792349</v>
      </c>
      <c r="E680" s="1">
        <v>6071922</v>
      </c>
      <c r="F680" s="1">
        <v>6071161</v>
      </c>
      <c r="G680" s="1">
        <v>7564407</v>
      </c>
      <c r="H680" s="1">
        <v>9225659</v>
      </c>
      <c r="I680" s="1">
        <v>9247713</v>
      </c>
      <c r="J680" s="1">
        <v>9241532</v>
      </c>
      <c r="K680" s="1">
        <v>9247242</v>
      </c>
      <c r="L680" s="13"/>
    </row>
    <row r="681" spans="2:12" ht="16.5" thickTop="1" thickBot="1" x14ac:dyDescent="0.3">
      <c r="B681" s="6" t="s">
        <v>48</v>
      </c>
      <c r="C681" s="32">
        <v>20</v>
      </c>
      <c r="D681" s="1">
        <v>4792339</v>
      </c>
      <c r="E681" s="1">
        <v>6071912</v>
      </c>
      <c r="F681" s="1">
        <v>6071151</v>
      </c>
      <c r="G681" s="1">
        <v>7564397</v>
      </c>
      <c r="H681" s="1">
        <v>9206420</v>
      </c>
      <c r="I681" s="1">
        <v>9228474</v>
      </c>
      <c r="J681" s="1">
        <v>9222293</v>
      </c>
      <c r="K681" s="1">
        <v>9206544</v>
      </c>
      <c r="L681" s="13"/>
    </row>
    <row r="682" spans="2:12" ht="16.5" thickTop="1" thickBot="1" x14ac:dyDescent="0.3">
      <c r="B682" s="6" t="s">
        <v>49</v>
      </c>
      <c r="C682" s="32">
        <v>30</v>
      </c>
      <c r="D682" s="1">
        <v>10</v>
      </c>
      <c r="E682" s="1">
        <v>10</v>
      </c>
      <c r="F682" s="1">
        <v>10</v>
      </c>
      <c r="G682" s="1">
        <v>10</v>
      </c>
      <c r="H682" s="1">
        <v>19239</v>
      </c>
      <c r="I682" s="1">
        <v>19239</v>
      </c>
      <c r="J682" s="1">
        <v>19239</v>
      </c>
      <c r="K682" s="1">
        <v>40698</v>
      </c>
      <c r="L682" s="13"/>
    </row>
    <row r="683" spans="2:12" ht="16.5" thickTop="1" thickBot="1" x14ac:dyDescent="0.3">
      <c r="B683" s="6" t="s">
        <v>12</v>
      </c>
      <c r="C683" s="32">
        <v>40</v>
      </c>
      <c r="D683" s="1">
        <v>10</v>
      </c>
      <c r="E683" s="1">
        <v>10</v>
      </c>
      <c r="F683" s="1">
        <v>10</v>
      </c>
      <c r="G683" s="1">
        <v>10</v>
      </c>
      <c r="H683" s="1">
        <v>19239</v>
      </c>
      <c r="I683" s="1">
        <v>19239</v>
      </c>
      <c r="J683" s="1">
        <v>19239</v>
      </c>
      <c r="K683" s="1">
        <v>40698</v>
      </c>
      <c r="L683" s="13"/>
    </row>
    <row r="684" spans="2:12" ht="16.5" thickTop="1" thickBot="1" x14ac:dyDescent="0.3">
      <c r="B684" s="6" t="s">
        <v>50</v>
      </c>
      <c r="C684" s="32">
        <v>50</v>
      </c>
      <c r="D684" s="1">
        <v>0</v>
      </c>
      <c r="E684" s="1">
        <v>0</v>
      </c>
      <c r="F684" s="1">
        <v>0</v>
      </c>
      <c r="G684" s="1">
        <v>0</v>
      </c>
      <c r="H684" s="1">
        <v>0</v>
      </c>
      <c r="I684" s="1">
        <v>0</v>
      </c>
      <c r="J684" s="1">
        <v>0</v>
      </c>
      <c r="K684" s="1">
        <v>0</v>
      </c>
      <c r="L684" s="13"/>
    </row>
    <row r="685" spans="2:12" ht="16.5" thickTop="1" thickBot="1" x14ac:dyDescent="0.3">
      <c r="B685" s="5" t="s">
        <v>175</v>
      </c>
      <c r="C685" s="32"/>
      <c r="D685" s="1"/>
      <c r="E685" s="1"/>
      <c r="F685" s="1"/>
      <c r="G685" s="1"/>
      <c r="H685" s="1"/>
      <c r="I685" s="1"/>
      <c r="J685" s="1"/>
      <c r="K685" s="1"/>
      <c r="L685" s="13"/>
    </row>
    <row r="686" spans="2:12" ht="16.5" thickTop="1" thickBot="1" x14ac:dyDescent="0.3">
      <c r="B686" s="6" t="s">
        <v>47</v>
      </c>
      <c r="C686" s="32">
        <v>10</v>
      </c>
      <c r="D686" s="1">
        <v>9637466.8399999999</v>
      </c>
      <c r="E686" s="1">
        <v>9882162</v>
      </c>
      <c r="F686" s="1">
        <v>10513382.15</v>
      </c>
      <c r="G686" s="1">
        <v>19682260.359999999</v>
      </c>
      <c r="H686" s="1">
        <v>22592970.050000001</v>
      </c>
      <c r="I686" s="1">
        <v>24680587.620000001</v>
      </c>
      <c r="J686" s="1">
        <v>21300294.66</v>
      </c>
      <c r="K686" s="1">
        <v>23038631.510000002</v>
      </c>
      <c r="L686" s="13"/>
    </row>
    <row r="687" spans="2:12" ht="16.5" thickTop="1" thickBot="1" x14ac:dyDescent="0.3">
      <c r="B687" s="6" t="s">
        <v>48</v>
      </c>
      <c r="C687" s="32">
        <v>20</v>
      </c>
      <c r="D687" s="1">
        <v>9637466.8399999999</v>
      </c>
      <c r="E687" s="1">
        <v>9302214.8499999996</v>
      </c>
      <c r="F687" s="1">
        <v>9400709.7899999991</v>
      </c>
      <c r="G687" s="1">
        <v>16131312.310000001</v>
      </c>
      <c r="H687" s="1">
        <v>17983534.43</v>
      </c>
      <c r="I687" s="1">
        <v>19731992.210000001</v>
      </c>
      <c r="J687" s="1">
        <v>21275901.149999999</v>
      </c>
      <c r="K687" s="1">
        <v>21524401.73</v>
      </c>
      <c r="L687" s="13"/>
    </row>
    <row r="688" spans="2:12" ht="16.5" thickTop="1" thickBot="1" x14ac:dyDescent="0.3">
      <c r="B688" s="6" t="s">
        <v>49</v>
      </c>
      <c r="C688" s="32">
        <v>30</v>
      </c>
      <c r="D688" s="1">
        <v>0</v>
      </c>
      <c r="E688" s="1">
        <v>579947.15</v>
      </c>
      <c r="F688" s="1">
        <v>1112672.3600000001</v>
      </c>
      <c r="G688" s="1">
        <v>3550948.05</v>
      </c>
      <c r="H688" s="1">
        <v>4609435.62</v>
      </c>
      <c r="I688" s="1">
        <v>4948595.41</v>
      </c>
      <c r="J688" s="1">
        <v>24393.51</v>
      </c>
      <c r="K688" s="1">
        <v>1514229.78</v>
      </c>
      <c r="L688" s="13"/>
    </row>
    <row r="689" spans="2:12" ht="16.5" thickTop="1" thickBot="1" x14ac:dyDescent="0.3">
      <c r="B689" s="6" t="s">
        <v>12</v>
      </c>
      <c r="C689" s="32">
        <v>40</v>
      </c>
      <c r="D689" s="1">
        <v>0</v>
      </c>
      <c r="E689" s="1">
        <v>579947.15</v>
      </c>
      <c r="F689" s="1">
        <v>1112672.3600000001</v>
      </c>
      <c r="G689" s="1">
        <v>3550948.05</v>
      </c>
      <c r="H689" s="1">
        <v>4609435.62</v>
      </c>
      <c r="I689" s="1">
        <v>4948595.41</v>
      </c>
      <c r="J689" s="1">
        <v>24393.51</v>
      </c>
      <c r="K689" s="1">
        <v>1514229.78</v>
      </c>
      <c r="L689" s="13"/>
    </row>
    <row r="690" spans="2:12" ht="16.5" thickTop="1" thickBot="1" x14ac:dyDescent="0.3">
      <c r="B690" s="6" t="s">
        <v>50</v>
      </c>
      <c r="C690" s="32">
        <v>50</v>
      </c>
      <c r="D690" s="1">
        <v>0</v>
      </c>
      <c r="E690" s="1">
        <v>0</v>
      </c>
      <c r="F690" s="1">
        <v>0</v>
      </c>
      <c r="G690" s="1">
        <v>0</v>
      </c>
      <c r="H690" s="1">
        <v>0</v>
      </c>
      <c r="I690" s="1">
        <v>0</v>
      </c>
      <c r="J690" s="1">
        <v>0</v>
      </c>
      <c r="K690" s="1">
        <v>0</v>
      </c>
      <c r="L690" s="13"/>
    </row>
    <row r="691" spans="2:12" ht="16.5" thickTop="1" thickBot="1" x14ac:dyDescent="0.3">
      <c r="B691" s="5" t="s">
        <v>201</v>
      </c>
      <c r="C691" s="32"/>
      <c r="D691" s="1"/>
      <c r="E691" s="1"/>
      <c r="F691" s="1"/>
      <c r="G691" s="1"/>
      <c r="H691" s="1"/>
      <c r="I691" s="1"/>
      <c r="J691" s="1"/>
      <c r="K691" s="1"/>
      <c r="L691" s="13"/>
    </row>
    <row r="692" spans="2:12" ht="16.5" thickTop="1" thickBot="1" x14ac:dyDescent="0.3">
      <c r="B692" s="6" t="s">
        <v>47</v>
      </c>
      <c r="C692" s="32">
        <v>10</v>
      </c>
      <c r="D692" s="1">
        <v>1407545</v>
      </c>
      <c r="E692" s="1">
        <v>1352690.32</v>
      </c>
      <c r="F692" s="1">
        <v>1295552.3500000001</v>
      </c>
      <c r="G692" s="1">
        <v>1640695.6</v>
      </c>
      <c r="H692" s="1">
        <v>2032494.85</v>
      </c>
      <c r="I692" s="1">
        <v>2336828.13</v>
      </c>
      <c r="J692" s="1">
        <v>2446977.77</v>
      </c>
      <c r="K692" s="1">
        <v>2523312.7999999998</v>
      </c>
      <c r="L692" s="13"/>
    </row>
    <row r="693" spans="2:12" ht="16.5" thickTop="1" thickBot="1" x14ac:dyDescent="0.3">
      <c r="B693" s="6" t="s">
        <v>48</v>
      </c>
      <c r="C693" s="32">
        <v>20</v>
      </c>
      <c r="D693" s="1">
        <v>1216216.68</v>
      </c>
      <c r="E693" s="1">
        <v>1224325.97</v>
      </c>
      <c r="F693" s="1">
        <v>1208329.75</v>
      </c>
      <c r="G693" s="1">
        <v>1212673.75</v>
      </c>
      <c r="H693" s="1">
        <v>1415294.72</v>
      </c>
      <c r="I693" s="1">
        <v>1728176.36</v>
      </c>
      <c r="J693" s="1">
        <v>1823193.97</v>
      </c>
      <c r="K693" s="1">
        <v>1617615.14</v>
      </c>
      <c r="L693" s="13"/>
    </row>
    <row r="694" spans="2:12" ht="16.5" thickTop="1" thickBot="1" x14ac:dyDescent="0.3">
      <c r="B694" s="6" t="s">
        <v>49</v>
      </c>
      <c r="C694" s="32">
        <v>30</v>
      </c>
      <c r="D694" s="1">
        <v>191328.32</v>
      </c>
      <c r="E694" s="1">
        <v>128364.35</v>
      </c>
      <c r="F694" s="1">
        <v>87222.6</v>
      </c>
      <c r="G694" s="1">
        <v>428021.85</v>
      </c>
      <c r="H694" s="1">
        <v>617200.13</v>
      </c>
      <c r="I694" s="1">
        <v>608651.77</v>
      </c>
      <c r="J694" s="1">
        <v>623783.80000000005</v>
      </c>
      <c r="K694" s="1">
        <v>905697.66</v>
      </c>
      <c r="L694" s="13"/>
    </row>
    <row r="695" spans="2:12" ht="16.5" thickTop="1" thickBot="1" x14ac:dyDescent="0.3">
      <c r="B695" s="6" t="s">
        <v>12</v>
      </c>
      <c r="C695" s="32">
        <v>40</v>
      </c>
      <c r="D695" s="1">
        <v>191328.32</v>
      </c>
      <c r="E695" s="1">
        <v>128364.35</v>
      </c>
      <c r="F695" s="1">
        <v>87222.6</v>
      </c>
      <c r="G695" s="1">
        <v>428021.85</v>
      </c>
      <c r="H695" s="1">
        <v>617200.13</v>
      </c>
      <c r="I695" s="1">
        <v>608651.77</v>
      </c>
      <c r="J695" s="1">
        <v>623783.80000000005</v>
      </c>
      <c r="K695" s="1">
        <v>905697.66</v>
      </c>
      <c r="L695" s="13"/>
    </row>
    <row r="696" spans="2:12" ht="16.5" thickTop="1" thickBot="1" x14ac:dyDescent="0.3">
      <c r="B696" s="6" t="s">
        <v>50</v>
      </c>
      <c r="C696" s="32">
        <v>50</v>
      </c>
      <c r="D696" s="1">
        <v>0</v>
      </c>
      <c r="E696" s="1">
        <v>0</v>
      </c>
      <c r="F696" s="1">
        <v>0</v>
      </c>
      <c r="G696" s="1">
        <v>0</v>
      </c>
      <c r="H696" s="1">
        <v>0</v>
      </c>
      <c r="I696" s="1">
        <v>0</v>
      </c>
      <c r="J696" s="1">
        <v>0</v>
      </c>
      <c r="K696" s="1">
        <v>0</v>
      </c>
      <c r="L696" s="13"/>
    </row>
    <row r="697" spans="2:12" ht="16.5" thickTop="1" thickBot="1" x14ac:dyDescent="0.3">
      <c r="B697" s="5" t="s">
        <v>196</v>
      </c>
      <c r="C697" s="32"/>
      <c r="D697" s="1"/>
      <c r="E697" s="1"/>
      <c r="F697" s="1"/>
      <c r="G697" s="1"/>
      <c r="H697" s="1"/>
      <c r="I697" s="1"/>
      <c r="J697" s="1"/>
      <c r="K697" s="1"/>
      <c r="L697" s="13"/>
    </row>
    <row r="698" spans="2:12" ht="16.5" thickTop="1" thickBot="1" x14ac:dyDescent="0.3">
      <c r="B698" s="6" t="s">
        <v>47</v>
      </c>
      <c r="C698" s="32">
        <v>10</v>
      </c>
      <c r="D698" s="1">
        <v>51773537</v>
      </c>
      <c r="E698" s="1">
        <v>53817864.270000003</v>
      </c>
      <c r="F698" s="1">
        <v>58895449.869999997</v>
      </c>
      <c r="G698" s="1">
        <v>70677487.939999998</v>
      </c>
      <c r="H698" s="1">
        <v>73503007.859999999</v>
      </c>
      <c r="I698" s="1">
        <v>79987977.909999996</v>
      </c>
      <c r="J698" s="1">
        <v>88538556.75</v>
      </c>
      <c r="K698" s="1">
        <v>91506151.719999999</v>
      </c>
      <c r="L698" s="13"/>
    </row>
    <row r="699" spans="2:12" ht="16.5" thickTop="1" thickBot="1" x14ac:dyDescent="0.3">
      <c r="B699" s="6" t="s">
        <v>48</v>
      </c>
      <c r="C699" s="32">
        <v>20</v>
      </c>
      <c r="D699" s="1">
        <v>51514534.729999997</v>
      </c>
      <c r="E699" s="1">
        <v>53063651.399999999</v>
      </c>
      <c r="F699" s="1">
        <v>56964307.93</v>
      </c>
      <c r="G699" s="1">
        <v>69483226.079999998</v>
      </c>
      <c r="H699" s="1">
        <v>72199912.950000003</v>
      </c>
      <c r="I699" s="1">
        <v>78679537.159999996</v>
      </c>
      <c r="J699" s="1">
        <v>87994525.030000001</v>
      </c>
      <c r="K699" s="1">
        <v>91406788.319999993</v>
      </c>
      <c r="L699" s="13"/>
    </row>
    <row r="700" spans="2:12" ht="16.5" thickTop="1" thickBot="1" x14ac:dyDescent="0.3">
      <c r="B700" s="6" t="s">
        <v>49</v>
      </c>
      <c r="C700" s="32">
        <v>30</v>
      </c>
      <c r="D700" s="1">
        <v>259002.27</v>
      </c>
      <c r="E700" s="1">
        <v>754212.87</v>
      </c>
      <c r="F700" s="1">
        <v>1931141.94</v>
      </c>
      <c r="G700" s="1">
        <v>1194261.8600000001</v>
      </c>
      <c r="H700" s="1">
        <v>1303094.9099999999</v>
      </c>
      <c r="I700" s="1">
        <v>1308440.75</v>
      </c>
      <c r="J700" s="1">
        <v>544031.72</v>
      </c>
      <c r="K700" s="1">
        <v>99363.4</v>
      </c>
      <c r="L700" s="13"/>
    </row>
    <row r="701" spans="2:12" ht="16.5" thickTop="1" thickBot="1" x14ac:dyDescent="0.3">
      <c r="B701" s="6" t="s">
        <v>12</v>
      </c>
      <c r="C701" s="32">
        <v>40</v>
      </c>
      <c r="D701" s="1">
        <v>259002.27</v>
      </c>
      <c r="E701" s="1">
        <v>754212.87</v>
      </c>
      <c r="F701" s="1">
        <v>1931141.94</v>
      </c>
      <c r="G701" s="1">
        <v>1194261.8600000001</v>
      </c>
      <c r="H701" s="1">
        <v>1303094.9099999999</v>
      </c>
      <c r="I701" s="1">
        <v>1308440.75</v>
      </c>
      <c r="J701" s="1">
        <v>544031.72</v>
      </c>
      <c r="K701" s="1">
        <v>99363.4</v>
      </c>
      <c r="L701" s="13"/>
    </row>
    <row r="702" spans="2:12" ht="16.5" thickTop="1" thickBot="1" x14ac:dyDescent="0.3">
      <c r="B702" s="6" t="s">
        <v>50</v>
      </c>
      <c r="C702" s="32">
        <v>50</v>
      </c>
      <c r="D702" s="1">
        <v>0</v>
      </c>
      <c r="E702" s="1">
        <v>0</v>
      </c>
      <c r="F702" s="1">
        <v>0</v>
      </c>
      <c r="G702" s="1">
        <v>0</v>
      </c>
      <c r="H702" s="1">
        <v>0</v>
      </c>
      <c r="I702" s="1">
        <v>0</v>
      </c>
      <c r="J702" s="1">
        <v>0</v>
      </c>
      <c r="K702" s="1">
        <v>0</v>
      </c>
      <c r="L702" s="13"/>
    </row>
    <row r="703" spans="2:12" ht="16.5" thickTop="1" thickBot="1" x14ac:dyDescent="0.3">
      <c r="B703" s="4" t="s">
        <v>687</v>
      </c>
      <c r="C703" s="32"/>
      <c r="D703" s="1"/>
      <c r="E703" s="1"/>
      <c r="F703" s="1"/>
      <c r="G703" s="1"/>
      <c r="H703" s="1"/>
      <c r="I703" s="1"/>
      <c r="J703" s="1"/>
      <c r="K703" s="1"/>
      <c r="L703" s="13"/>
    </row>
    <row r="704" spans="2:12" ht="16.5" thickTop="1" thickBot="1" x14ac:dyDescent="0.3">
      <c r="B704" s="5" t="s">
        <v>693</v>
      </c>
      <c r="C704" s="32"/>
      <c r="D704" s="1"/>
      <c r="E704" s="1"/>
      <c r="F704" s="1"/>
      <c r="G704" s="1"/>
      <c r="H704" s="1"/>
      <c r="I704" s="1"/>
      <c r="J704" s="1"/>
      <c r="K704" s="1"/>
      <c r="L704" s="13"/>
    </row>
    <row r="705" spans="2:12" ht="16.5" thickTop="1" thickBot="1" x14ac:dyDescent="0.3">
      <c r="B705" s="6" t="s">
        <v>47</v>
      </c>
      <c r="C705" s="32">
        <v>50</v>
      </c>
      <c r="D705" s="1">
        <v>10382388</v>
      </c>
      <c r="E705" s="1">
        <v>10673735</v>
      </c>
      <c r="F705" s="1">
        <v>11527804</v>
      </c>
      <c r="G705" s="1">
        <v>14076708</v>
      </c>
      <c r="H705" s="1">
        <v>18344071</v>
      </c>
      <c r="I705" s="1">
        <v>17685968.5</v>
      </c>
      <c r="J705" s="1">
        <v>14049716</v>
      </c>
      <c r="K705" s="1">
        <v>14632173.460000001</v>
      </c>
      <c r="L705" s="13"/>
    </row>
    <row r="706" spans="2:12" ht="16.5" thickTop="1" thickBot="1" x14ac:dyDescent="0.3">
      <c r="B706" s="6" t="s">
        <v>48</v>
      </c>
      <c r="C706" s="32">
        <v>100</v>
      </c>
      <c r="D706" s="1">
        <v>10382256.539999999</v>
      </c>
      <c r="E706" s="1">
        <v>10423667.379999999</v>
      </c>
      <c r="F706" s="1">
        <v>11061127.719999999</v>
      </c>
      <c r="G706" s="1">
        <v>12839435.439999999</v>
      </c>
      <c r="H706" s="1">
        <v>14998255.27</v>
      </c>
      <c r="I706" s="1">
        <v>17196370.530000001</v>
      </c>
      <c r="J706" s="1">
        <v>13983186.379999999</v>
      </c>
      <c r="K706" s="1">
        <v>14609308.800000001</v>
      </c>
      <c r="L706" s="13"/>
    </row>
    <row r="707" spans="2:12" ht="16.5" thickTop="1" thickBot="1" x14ac:dyDescent="0.3">
      <c r="B707" s="6" t="s">
        <v>49</v>
      </c>
      <c r="C707" s="32">
        <v>150</v>
      </c>
      <c r="D707" s="1">
        <v>131.46</v>
      </c>
      <c r="E707" s="1">
        <v>250067.62</v>
      </c>
      <c r="F707" s="1">
        <v>466676.27999999997</v>
      </c>
      <c r="G707" s="1">
        <v>1237272.5599999998</v>
      </c>
      <c r="H707" s="1">
        <v>3345815.73</v>
      </c>
      <c r="I707" s="1">
        <v>489597.97000000003</v>
      </c>
      <c r="J707" s="1">
        <v>66529.62</v>
      </c>
      <c r="K707" s="1">
        <v>22864.66</v>
      </c>
      <c r="L707" s="13"/>
    </row>
    <row r="708" spans="2:12" ht="16.5" thickTop="1" thickBot="1" x14ac:dyDescent="0.3">
      <c r="B708" s="6" t="s">
        <v>12</v>
      </c>
      <c r="C708" s="32">
        <v>200</v>
      </c>
      <c r="D708" s="1">
        <v>0</v>
      </c>
      <c r="E708" s="1">
        <v>0</v>
      </c>
      <c r="F708" s="1">
        <v>300000</v>
      </c>
      <c r="G708" s="1">
        <v>216875</v>
      </c>
      <c r="H708" s="1">
        <v>0</v>
      </c>
      <c r="I708" s="1">
        <v>0</v>
      </c>
      <c r="J708" s="1">
        <v>0</v>
      </c>
      <c r="K708" s="1">
        <v>0</v>
      </c>
      <c r="L708" s="13"/>
    </row>
    <row r="709" spans="2:12" ht="16.5" thickTop="1" thickBot="1" x14ac:dyDescent="0.3">
      <c r="B709" s="6" t="s">
        <v>50</v>
      </c>
      <c r="C709" s="32">
        <v>250</v>
      </c>
      <c r="D709" s="1">
        <v>131.46</v>
      </c>
      <c r="E709" s="1">
        <v>250067.62</v>
      </c>
      <c r="F709" s="1">
        <v>166676.28</v>
      </c>
      <c r="G709" s="1">
        <v>1020397.5599999999</v>
      </c>
      <c r="H709" s="1">
        <v>3345815.73</v>
      </c>
      <c r="I709" s="1">
        <v>489597.97000000003</v>
      </c>
      <c r="J709" s="1">
        <v>66529.62</v>
      </c>
      <c r="K709" s="1">
        <v>22864.66</v>
      </c>
      <c r="L709" s="13"/>
    </row>
    <row r="710" spans="2:12" ht="16.5" thickTop="1" thickBot="1" x14ac:dyDescent="0.3">
      <c r="B710" s="5" t="s">
        <v>698</v>
      </c>
      <c r="C710" s="32"/>
      <c r="D710" s="1"/>
      <c r="E710" s="1"/>
      <c r="F710" s="1"/>
      <c r="G710" s="1"/>
      <c r="H710" s="1"/>
      <c r="I710" s="1"/>
      <c r="J710" s="1"/>
      <c r="K710" s="1"/>
      <c r="L710" s="13"/>
    </row>
    <row r="711" spans="2:12" ht="16.5" thickTop="1" thickBot="1" x14ac:dyDescent="0.3">
      <c r="B711" s="6" t="s">
        <v>47</v>
      </c>
      <c r="C711" s="32">
        <v>10</v>
      </c>
      <c r="D711" s="1">
        <v>0</v>
      </c>
      <c r="E711" s="1">
        <v>0</v>
      </c>
      <c r="F711" s="1">
        <v>0</v>
      </c>
      <c r="G711" s="1">
        <v>34984242</v>
      </c>
      <c r="H711" s="1">
        <v>402053.31</v>
      </c>
      <c r="I711" s="1">
        <v>1460822</v>
      </c>
      <c r="J711" s="1">
        <v>882167</v>
      </c>
      <c r="K711" s="1">
        <v>635257</v>
      </c>
      <c r="L711" s="13"/>
    </row>
    <row r="712" spans="2:12" ht="16.5" thickTop="1" thickBot="1" x14ac:dyDescent="0.3">
      <c r="B712" s="6" t="s">
        <v>48</v>
      </c>
      <c r="C712" s="32">
        <v>20</v>
      </c>
      <c r="D712" s="1">
        <v>0</v>
      </c>
      <c r="E712" s="1">
        <v>0</v>
      </c>
      <c r="F712" s="1">
        <v>0</v>
      </c>
      <c r="G712" s="1">
        <v>34236635.810000002</v>
      </c>
      <c r="H712" s="1">
        <v>402053.31</v>
      </c>
      <c r="I712" s="1">
        <v>500000</v>
      </c>
      <c r="J712" s="1">
        <v>523876.94</v>
      </c>
      <c r="K712" s="1">
        <v>0</v>
      </c>
      <c r="L712" s="13"/>
    </row>
    <row r="713" spans="2:12" ht="16.5" thickTop="1" thickBot="1" x14ac:dyDescent="0.3">
      <c r="B713" s="6" t="s">
        <v>49</v>
      </c>
      <c r="C713" s="32">
        <v>30</v>
      </c>
      <c r="D713" s="1">
        <v>0</v>
      </c>
      <c r="E713" s="1">
        <v>0</v>
      </c>
      <c r="F713" s="1">
        <v>0</v>
      </c>
      <c r="G713" s="1">
        <v>747606.19</v>
      </c>
      <c r="H713" s="1">
        <v>0</v>
      </c>
      <c r="I713" s="1">
        <v>960822</v>
      </c>
      <c r="J713" s="1">
        <v>358290.06</v>
      </c>
      <c r="K713" s="1">
        <v>635257</v>
      </c>
      <c r="L713" s="13"/>
    </row>
    <row r="714" spans="2:12" ht="16.5" thickTop="1" thickBot="1" x14ac:dyDescent="0.3">
      <c r="B714" s="6" t="s">
        <v>12</v>
      </c>
      <c r="C714" s="32">
        <v>40</v>
      </c>
      <c r="D714" s="1">
        <v>0</v>
      </c>
      <c r="E714" s="1">
        <v>0</v>
      </c>
      <c r="F714" s="1">
        <v>0</v>
      </c>
      <c r="G714" s="1">
        <v>0</v>
      </c>
      <c r="H714" s="1">
        <v>0</v>
      </c>
      <c r="I714" s="1">
        <v>0</v>
      </c>
      <c r="J714" s="1">
        <v>0</v>
      </c>
      <c r="K714" s="1">
        <v>0</v>
      </c>
      <c r="L714" s="13"/>
    </row>
    <row r="715" spans="2:12" ht="16.5" thickTop="1" thickBot="1" x14ac:dyDescent="0.3">
      <c r="B715" s="6" t="s">
        <v>50</v>
      </c>
      <c r="C715" s="32">
        <v>50</v>
      </c>
      <c r="D715" s="1">
        <v>0</v>
      </c>
      <c r="E715" s="1">
        <v>0</v>
      </c>
      <c r="F715" s="1">
        <v>0</v>
      </c>
      <c r="G715" s="1">
        <v>747606.19</v>
      </c>
      <c r="H715" s="1">
        <v>0</v>
      </c>
      <c r="I715" s="1">
        <v>960822</v>
      </c>
      <c r="J715" s="1">
        <v>358290.06</v>
      </c>
      <c r="K715" s="1">
        <v>635257</v>
      </c>
      <c r="L715" s="13"/>
    </row>
    <row r="716" spans="2:12" ht="16.5" thickTop="1" thickBot="1" x14ac:dyDescent="0.3">
      <c r="B716" s="5" t="s">
        <v>690</v>
      </c>
      <c r="C716" s="32"/>
      <c r="D716" s="1"/>
      <c r="E716" s="1"/>
      <c r="F716" s="1"/>
      <c r="G716" s="1"/>
      <c r="H716" s="1"/>
      <c r="I716" s="1"/>
      <c r="J716" s="1"/>
      <c r="K716" s="1"/>
      <c r="L716" s="13"/>
    </row>
    <row r="717" spans="2:12" ht="16.5" thickTop="1" thickBot="1" x14ac:dyDescent="0.3">
      <c r="B717" s="6" t="s">
        <v>47</v>
      </c>
      <c r="C717" s="32">
        <v>10</v>
      </c>
      <c r="D717" s="1">
        <v>0</v>
      </c>
      <c r="E717" s="1">
        <v>0</v>
      </c>
      <c r="F717" s="1">
        <v>0</v>
      </c>
      <c r="G717" s="1">
        <v>786578.75</v>
      </c>
      <c r="H717" s="1">
        <v>719785.53</v>
      </c>
      <c r="I717" s="1">
        <v>808276.47</v>
      </c>
      <c r="J717" s="1">
        <v>895155.09</v>
      </c>
      <c r="K717" s="1">
        <v>1002918.2</v>
      </c>
      <c r="L717" s="13"/>
    </row>
    <row r="718" spans="2:12" ht="16.5" thickTop="1" thickBot="1" x14ac:dyDescent="0.3">
      <c r="B718" s="6" t="s">
        <v>48</v>
      </c>
      <c r="C718" s="32">
        <v>20</v>
      </c>
      <c r="D718" s="1">
        <v>0</v>
      </c>
      <c r="E718" s="1">
        <v>0</v>
      </c>
      <c r="F718" s="1">
        <v>0</v>
      </c>
      <c r="G718" s="1">
        <v>728048.54</v>
      </c>
      <c r="H718" s="1">
        <v>582833.06000000006</v>
      </c>
      <c r="I718" s="1">
        <v>641344.38</v>
      </c>
      <c r="J718" s="1">
        <v>686077.34</v>
      </c>
      <c r="K718" s="1">
        <v>765621.74</v>
      </c>
      <c r="L718" s="13"/>
    </row>
    <row r="719" spans="2:12" ht="16.5" thickTop="1" thickBot="1" x14ac:dyDescent="0.3">
      <c r="B719" s="6" t="s">
        <v>49</v>
      </c>
      <c r="C719" s="32">
        <v>30</v>
      </c>
      <c r="D719" s="1">
        <v>0</v>
      </c>
      <c r="E719" s="1">
        <v>0</v>
      </c>
      <c r="F719" s="1">
        <v>0</v>
      </c>
      <c r="G719" s="1">
        <v>58530.21</v>
      </c>
      <c r="H719" s="1">
        <v>136952.47</v>
      </c>
      <c r="I719" s="1">
        <v>166932.09</v>
      </c>
      <c r="J719" s="1">
        <v>209077.75</v>
      </c>
      <c r="K719" s="1">
        <v>237296.46</v>
      </c>
      <c r="L719" s="13"/>
    </row>
    <row r="720" spans="2:12" ht="16.5" thickTop="1" thickBot="1" x14ac:dyDescent="0.3">
      <c r="B720" s="6" t="s">
        <v>12</v>
      </c>
      <c r="C720" s="32">
        <v>40</v>
      </c>
      <c r="D720" s="1">
        <v>0</v>
      </c>
      <c r="E720" s="1">
        <v>0</v>
      </c>
      <c r="F720" s="1">
        <v>0</v>
      </c>
      <c r="G720" s="1">
        <v>0</v>
      </c>
      <c r="H720" s="1">
        <v>0</v>
      </c>
      <c r="I720" s="1">
        <v>0</v>
      </c>
      <c r="J720" s="1">
        <v>0</v>
      </c>
      <c r="K720" s="1">
        <v>0</v>
      </c>
      <c r="L720" s="13"/>
    </row>
    <row r="721" spans="2:12" ht="16.5" thickTop="1" thickBot="1" x14ac:dyDescent="0.3">
      <c r="B721" s="6" t="s">
        <v>50</v>
      </c>
      <c r="C721" s="32">
        <v>50</v>
      </c>
      <c r="D721" s="1">
        <v>0</v>
      </c>
      <c r="E721" s="1">
        <v>0</v>
      </c>
      <c r="F721" s="1">
        <v>0</v>
      </c>
      <c r="G721" s="1">
        <v>58530.21</v>
      </c>
      <c r="H721" s="1">
        <v>136952.47</v>
      </c>
      <c r="I721" s="1">
        <v>166932.09</v>
      </c>
      <c r="J721" s="1">
        <v>209077.75</v>
      </c>
      <c r="K721" s="1">
        <v>237296.46</v>
      </c>
      <c r="L721" s="13"/>
    </row>
    <row r="722" spans="2:12" ht="16.5" thickTop="1" thickBot="1" x14ac:dyDescent="0.3">
      <c r="B722" s="5" t="s">
        <v>910</v>
      </c>
      <c r="C722" s="32"/>
      <c r="D722" s="1"/>
      <c r="E722" s="1"/>
      <c r="F722" s="1"/>
      <c r="G722" s="1"/>
      <c r="H722" s="1"/>
      <c r="I722" s="1"/>
      <c r="J722" s="1"/>
      <c r="K722" s="1"/>
      <c r="L722" s="13"/>
    </row>
    <row r="723" spans="2:12" ht="16.5" thickTop="1" thickBot="1" x14ac:dyDescent="0.3">
      <c r="B723" s="6" t="s">
        <v>47</v>
      </c>
      <c r="C723" s="32">
        <v>20</v>
      </c>
      <c r="D723" s="1">
        <v>0</v>
      </c>
      <c r="E723" s="1">
        <v>0</v>
      </c>
      <c r="F723" s="1">
        <v>0</v>
      </c>
      <c r="G723" s="1">
        <v>0</v>
      </c>
      <c r="H723" s="1">
        <v>0</v>
      </c>
      <c r="I723" s="1">
        <v>0</v>
      </c>
      <c r="J723" s="1">
        <v>6810374.1400000006</v>
      </c>
      <c r="K723" s="1">
        <v>5023141</v>
      </c>
      <c r="L723" s="13"/>
    </row>
    <row r="724" spans="2:12" ht="16.5" thickTop="1" thickBot="1" x14ac:dyDescent="0.3">
      <c r="B724" s="6" t="s">
        <v>48</v>
      </c>
      <c r="C724" s="32">
        <v>40</v>
      </c>
      <c r="D724" s="1">
        <v>0</v>
      </c>
      <c r="E724" s="1">
        <v>0</v>
      </c>
      <c r="F724" s="1">
        <v>0</v>
      </c>
      <c r="G724" s="1">
        <v>0</v>
      </c>
      <c r="H724" s="1">
        <v>0</v>
      </c>
      <c r="I724" s="1">
        <v>0</v>
      </c>
      <c r="J724" s="1">
        <v>6810374.1400000006</v>
      </c>
      <c r="K724" s="1">
        <v>4806886.46</v>
      </c>
      <c r="L724" s="13"/>
    </row>
    <row r="725" spans="2:12" ht="16.5" thickTop="1" thickBot="1" x14ac:dyDescent="0.3">
      <c r="B725" s="6" t="s">
        <v>49</v>
      </c>
      <c r="C725" s="32">
        <v>60</v>
      </c>
      <c r="D725" s="1">
        <v>0</v>
      </c>
      <c r="E725" s="1">
        <v>0</v>
      </c>
      <c r="F725" s="1">
        <v>0</v>
      </c>
      <c r="G725" s="1">
        <v>0</v>
      </c>
      <c r="H725" s="1">
        <v>0</v>
      </c>
      <c r="I725" s="1">
        <v>0</v>
      </c>
      <c r="J725" s="1">
        <v>0</v>
      </c>
      <c r="K725" s="1">
        <v>216254.54</v>
      </c>
      <c r="L725" s="13"/>
    </row>
    <row r="726" spans="2:12" ht="16.5" thickTop="1" thickBot="1" x14ac:dyDescent="0.3">
      <c r="B726" s="6" t="s">
        <v>12</v>
      </c>
      <c r="C726" s="32">
        <v>80</v>
      </c>
      <c r="D726" s="1">
        <v>0</v>
      </c>
      <c r="E726" s="1">
        <v>0</v>
      </c>
      <c r="F726" s="1">
        <v>0</v>
      </c>
      <c r="G726" s="1">
        <v>0</v>
      </c>
      <c r="H726" s="1">
        <v>0</v>
      </c>
      <c r="I726" s="1">
        <v>0</v>
      </c>
      <c r="J726" s="1">
        <v>0</v>
      </c>
      <c r="K726" s="1">
        <v>0</v>
      </c>
      <c r="L726" s="13"/>
    </row>
    <row r="727" spans="2:12" ht="16.5" thickTop="1" thickBot="1" x14ac:dyDescent="0.3">
      <c r="B727" s="6" t="s">
        <v>50</v>
      </c>
      <c r="C727" s="32">
        <v>100</v>
      </c>
      <c r="D727" s="1">
        <v>0</v>
      </c>
      <c r="E727" s="1">
        <v>0</v>
      </c>
      <c r="F727" s="1">
        <v>0</v>
      </c>
      <c r="G727" s="1">
        <v>0</v>
      </c>
      <c r="H727" s="1">
        <v>0</v>
      </c>
      <c r="I727" s="1">
        <v>0</v>
      </c>
      <c r="J727" s="1">
        <v>0</v>
      </c>
      <c r="K727" s="1">
        <v>216254.54</v>
      </c>
      <c r="L727" s="13"/>
    </row>
    <row r="728" spans="2:12" ht="16.5" thickTop="1" thickBot="1" x14ac:dyDescent="0.3">
      <c r="B728" s="4" t="s">
        <v>39</v>
      </c>
      <c r="C728" s="32"/>
      <c r="D728" s="1"/>
      <c r="E728" s="1"/>
      <c r="F728" s="1"/>
      <c r="G728" s="1"/>
      <c r="H728" s="1"/>
      <c r="I728" s="1"/>
      <c r="J728" s="1"/>
      <c r="K728" s="1"/>
      <c r="L728" s="13"/>
    </row>
    <row r="729" spans="2:12" ht="16.5" thickTop="1" thickBot="1" x14ac:dyDescent="0.3">
      <c r="B729" s="5" t="s">
        <v>53</v>
      </c>
      <c r="C729" s="32"/>
      <c r="D729" s="1"/>
      <c r="E729" s="1"/>
      <c r="F729" s="1"/>
      <c r="G729" s="1"/>
      <c r="H729" s="1"/>
      <c r="I729" s="1"/>
      <c r="J729" s="1"/>
      <c r="K729" s="1"/>
      <c r="L729" s="13"/>
    </row>
    <row r="730" spans="2:12" ht="16.5" thickTop="1" thickBot="1" x14ac:dyDescent="0.3">
      <c r="B730" s="6" t="s">
        <v>47</v>
      </c>
      <c r="C730" s="32">
        <v>10</v>
      </c>
      <c r="D730" s="1">
        <v>26146136</v>
      </c>
      <c r="E730" s="1">
        <v>30448958.239999998</v>
      </c>
      <c r="F730" s="1">
        <v>33838507.18</v>
      </c>
      <c r="G730" s="1">
        <v>38605685.259999998</v>
      </c>
      <c r="H730" s="1">
        <v>44225598.43</v>
      </c>
      <c r="I730" s="1">
        <v>50063242.890000001</v>
      </c>
      <c r="J730" s="1">
        <v>52955192.649999999</v>
      </c>
      <c r="K730" s="1">
        <v>56540671.340000004</v>
      </c>
      <c r="L730" s="13"/>
    </row>
    <row r="731" spans="2:12" ht="16.5" thickTop="1" thickBot="1" x14ac:dyDescent="0.3">
      <c r="B731" s="6" t="s">
        <v>48</v>
      </c>
      <c r="C731" s="32">
        <v>20</v>
      </c>
      <c r="D731" s="1">
        <v>15797179.76</v>
      </c>
      <c r="E731" s="1">
        <v>17880837.059999999</v>
      </c>
      <c r="F731" s="1">
        <v>17168220.920000002</v>
      </c>
      <c r="G731" s="1">
        <v>18446128.699999999</v>
      </c>
      <c r="H731" s="1">
        <v>18884116.539999999</v>
      </c>
      <c r="I731" s="1">
        <v>23784014.239999998</v>
      </c>
      <c r="J731" s="1">
        <v>23206140.309999999</v>
      </c>
      <c r="K731" s="1">
        <v>26554727.91</v>
      </c>
      <c r="L731" s="13"/>
    </row>
    <row r="732" spans="2:12" ht="16.5" thickTop="1" thickBot="1" x14ac:dyDescent="0.3">
      <c r="B732" s="6" t="s">
        <v>49</v>
      </c>
      <c r="C732" s="32">
        <v>30</v>
      </c>
      <c r="D732" s="1">
        <v>10348956.24</v>
      </c>
      <c r="E732" s="1">
        <v>12568121.18</v>
      </c>
      <c r="F732" s="1">
        <v>16670286.26</v>
      </c>
      <c r="G732" s="1">
        <v>20159556.559999999</v>
      </c>
      <c r="H732" s="1">
        <v>25341481.890000001</v>
      </c>
      <c r="I732" s="1">
        <v>26279228.649999999</v>
      </c>
      <c r="J732" s="1">
        <v>29749052.34</v>
      </c>
      <c r="K732" s="1">
        <v>29985943.43</v>
      </c>
      <c r="L732" s="13"/>
    </row>
    <row r="733" spans="2:12" ht="16.5" thickTop="1" thickBot="1" x14ac:dyDescent="0.3">
      <c r="B733" s="6" t="s">
        <v>12</v>
      </c>
      <c r="C733" s="32">
        <v>40</v>
      </c>
      <c r="D733" s="1">
        <v>10348956.24</v>
      </c>
      <c r="E733" s="1">
        <v>12568121.18</v>
      </c>
      <c r="F733" s="1">
        <v>16670286.26</v>
      </c>
      <c r="G733" s="1">
        <v>20159556.559999999</v>
      </c>
      <c r="H733" s="1">
        <v>25341481.890000001</v>
      </c>
      <c r="I733" s="1">
        <v>26279228.649999999</v>
      </c>
      <c r="J733" s="1">
        <v>29749052.34</v>
      </c>
      <c r="K733" s="1">
        <v>29985943.43</v>
      </c>
      <c r="L733" s="13"/>
    </row>
    <row r="734" spans="2:12" ht="16.5" thickTop="1" thickBot="1" x14ac:dyDescent="0.3">
      <c r="B734" s="6" t="s">
        <v>50</v>
      </c>
      <c r="C734" s="32">
        <v>50</v>
      </c>
      <c r="D734" s="1">
        <v>0</v>
      </c>
      <c r="E734" s="1">
        <v>0</v>
      </c>
      <c r="F734" s="1">
        <v>0</v>
      </c>
      <c r="G734" s="1">
        <v>0</v>
      </c>
      <c r="H734" s="1">
        <v>0</v>
      </c>
      <c r="I734" s="1">
        <v>0</v>
      </c>
      <c r="J734" s="1">
        <v>0</v>
      </c>
      <c r="K734" s="1">
        <v>0</v>
      </c>
      <c r="L734" s="13"/>
    </row>
    <row r="735" spans="2:12" ht="16.5" thickTop="1" thickBot="1" x14ac:dyDescent="0.3">
      <c r="B735" s="5" t="s">
        <v>43</v>
      </c>
      <c r="C735" s="32"/>
      <c r="D735" s="1"/>
      <c r="E735" s="1"/>
      <c r="F735" s="1"/>
      <c r="G735" s="1"/>
      <c r="H735" s="1"/>
      <c r="I735" s="1"/>
      <c r="J735" s="1"/>
      <c r="K735" s="1"/>
      <c r="L735" s="13"/>
    </row>
    <row r="736" spans="2:12" ht="16.5" thickTop="1" thickBot="1" x14ac:dyDescent="0.3">
      <c r="B736" s="6" t="s">
        <v>47</v>
      </c>
      <c r="C736" s="32">
        <v>10</v>
      </c>
      <c r="D736" s="1">
        <v>33928269</v>
      </c>
      <c r="E736" s="1">
        <v>38920443.159999996</v>
      </c>
      <c r="F736" s="1">
        <v>40667470.859999999</v>
      </c>
      <c r="G736" s="1">
        <v>48144867.579999998</v>
      </c>
      <c r="H736" s="1">
        <v>54725543.280000001</v>
      </c>
      <c r="I736" s="1">
        <v>61780935.399999999</v>
      </c>
      <c r="J736" s="1">
        <v>67036282.829999998</v>
      </c>
      <c r="K736" s="1">
        <v>70164819.469999999</v>
      </c>
      <c r="L736" s="13"/>
    </row>
    <row r="737" spans="2:12" ht="16.5" thickTop="1" thickBot="1" x14ac:dyDescent="0.3">
      <c r="B737" s="6" t="s">
        <v>48</v>
      </c>
      <c r="C737" s="32">
        <v>20</v>
      </c>
      <c r="D737" s="1">
        <v>28010636.84</v>
      </c>
      <c r="E737" s="1">
        <v>31986904.300000001</v>
      </c>
      <c r="F737" s="1">
        <v>27466475.280000001</v>
      </c>
      <c r="G737" s="1">
        <v>31074395.530000001</v>
      </c>
      <c r="H737" s="1">
        <v>31348941.629999999</v>
      </c>
      <c r="I737" s="1">
        <v>35624230.57</v>
      </c>
      <c r="J737" s="1">
        <v>38201220.109999999</v>
      </c>
      <c r="K737" s="1">
        <v>42192038.210000001</v>
      </c>
      <c r="L737" s="13"/>
    </row>
    <row r="738" spans="2:12" ht="16.5" thickTop="1" thickBot="1" x14ac:dyDescent="0.3">
      <c r="B738" s="6" t="s">
        <v>49</v>
      </c>
      <c r="C738" s="32">
        <v>30</v>
      </c>
      <c r="D738" s="1">
        <v>5917632.1600000001</v>
      </c>
      <c r="E738" s="1">
        <v>6933538.8600000003</v>
      </c>
      <c r="F738" s="1">
        <v>13200995.58</v>
      </c>
      <c r="G738" s="1">
        <v>17070472.050000001</v>
      </c>
      <c r="H738" s="1">
        <v>23376601.649999999</v>
      </c>
      <c r="I738" s="1">
        <v>26156704.829999998</v>
      </c>
      <c r="J738" s="1">
        <v>28835062.719999999</v>
      </c>
      <c r="K738" s="1">
        <v>27972781.260000002</v>
      </c>
      <c r="L738" s="13"/>
    </row>
    <row r="739" spans="2:12" ht="16.5" thickTop="1" thickBot="1" x14ac:dyDescent="0.3">
      <c r="B739" s="6" t="s">
        <v>12</v>
      </c>
      <c r="C739" s="32">
        <v>40</v>
      </c>
      <c r="D739" s="1">
        <v>5917632.1600000001</v>
      </c>
      <c r="E739" s="1">
        <v>6933538.8600000003</v>
      </c>
      <c r="F739" s="1">
        <v>13200995.58</v>
      </c>
      <c r="G739" s="1">
        <v>17070472.050000001</v>
      </c>
      <c r="H739" s="1">
        <v>23376601.649999999</v>
      </c>
      <c r="I739" s="1">
        <v>26156704.829999998</v>
      </c>
      <c r="J739" s="1">
        <v>28835062.719999999</v>
      </c>
      <c r="K739" s="1">
        <v>27972781.260000002</v>
      </c>
      <c r="L739" s="13"/>
    </row>
    <row r="740" spans="2:12" ht="16.5" thickTop="1" thickBot="1" x14ac:dyDescent="0.3">
      <c r="B740" s="6" t="s">
        <v>50</v>
      </c>
      <c r="C740" s="32">
        <v>50</v>
      </c>
      <c r="D740" s="1">
        <v>0</v>
      </c>
      <c r="E740" s="1">
        <v>0</v>
      </c>
      <c r="F740" s="1">
        <v>0</v>
      </c>
      <c r="G740" s="1">
        <v>0</v>
      </c>
      <c r="H740" s="1">
        <v>0</v>
      </c>
      <c r="I740" s="1">
        <v>0</v>
      </c>
      <c r="J740" s="1">
        <v>0</v>
      </c>
      <c r="K740" s="1">
        <v>0</v>
      </c>
      <c r="L740" s="13"/>
    </row>
    <row r="741" spans="2:12" ht="16.5" thickTop="1" thickBot="1" x14ac:dyDescent="0.3">
      <c r="B741" s="5" t="s">
        <v>160</v>
      </c>
      <c r="C741" s="32"/>
      <c r="D741" s="1"/>
      <c r="E741" s="1"/>
      <c r="F741" s="1"/>
      <c r="G741" s="1"/>
      <c r="H741" s="1"/>
      <c r="I741" s="1"/>
      <c r="J741" s="1"/>
      <c r="K741" s="1"/>
      <c r="L741" s="13"/>
    </row>
    <row r="742" spans="2:12" ht="16.5" thickTop="1" thickBot="1" x14ac:dyDescent="0.3">
      <c r="B742" s="6" t="s">
        <v>47</v>
      </c>
      <c r="C742" s="32">
        <v>20</v>
      </c>
      <c r="D742" s="1">
        <v>996597</v>
      </c>
      <c r="E742" s="1">
        <v>767312</v>
      </c>
      <c r="F742" s="1">
        <v>1033027</v>
      </c>
      <c r="G742" s="1">
        <v>1298742</v>
      </c>
      <c r="H742" s="1">
        <v>1759057</v>
      </c>
      <c r="I742" s="1">
        <v>2219372</v>
      </c>
      <c r="J742" s="1">
        <v>3354687</v>
      </c>
      <c r="K742" s="1">
        <v>3740002</v>
      </c>
      <c r="L742" s="13"/>
    </row>
    <row r="743" spans="2:12" ht="16.5" thickTop="1" thickBot="1" x14ac:dyDescent="0.3">
      <c r="B743" s="6" t="s">
        <v>48</v>
      </c>
      <c r="C743" s="32">
        <v>40</v>
      </c>
      <c r="D743" s="1">
        <v>0</v>
      </c>
      <c r="E743" s="1">
        <v>0</v>
      </c>
      <c r="F743" s="1">
        <v>0</v>
      </c>
      <c r="G743" s="1">
        <v>0</v>
      </c>
      <c r="H743" s="1">
        <v>0</v>
      </c>
      <c r="I743" s="1">
        <v>0</v>
      </c>
      <c r="J743" s="1">
        <v>0</v>
      </c>
      <c r="K743" s="1">
        <v>0</v>
      </c>
      <c r="L743" s="13"/>
    </row>
    <row r="744" spans="2:12" ht="16.5" thickTop="1" thickBot="1" x14ac:dyDescent="0.3">
      <c r="B744" s="6" t="s">
        <v>49</v>
      </c>
      <c r="C744" s="32">
        <v>60</v>
      </c>
      <c r="D744" s="1">
        <v>996597</v>
      </c>
      <c r="E744" s="1">
        <v>767312</v>
      </c>
      <c r="F744" s="1">
        <v>1033027</v>
      </c>
      <c r="G744" s="1">
        <v>1298742</v>
      </c>
      <c r="H744" s="1">
        <v>1759057</v>
      </c>
      <c r="I744" s="1">
        <v>2219372</v>
      </c>
      <c r="J744" s="1">
        <v>3354687</v>
      </c>
      <c r="K744" s="1">
        <v>3740002</v>
      </c>
      <c r="L744" s="13"/>
    </row>
    <row r="745" spans="2:12" ht="16.5" thickTop="1" thickBot="1" x14ac:dyDescent="0.3">
      <c r="B745" s="6" t="s">
        <v>12</v>
      </c>
      <c r="C745" s="32">
        <v>80</v>
      </c>
      <c r="D745" s="1">
        <v>996597</v>
      </c>
      <c r="E745" s="1">
        <v>767312</v>
      </c>
      <c r="F745" s="1">
        <v>1033027</v>
      </c>
      <c r="G745" s="1">
        <v>1298742</v>
      </c>
      <c r="H745" s="1">
        <v>1759057</v>
      </c>
      <c r="I745" s="1">
        <v>2219372</v>
      </c>
      <c r="J745" s="1">
        <v>3354687</v>
      </c>
      <c r="K745" s="1">
        <v>3740002</v>
      </c>
      <c r="L745" s="13"/>
    </row>
    <row r="746" spans="2:12" ht="16.5" thickTop="1" thickBot="1" x14ac:dyDescent="0.3">
      <c r="B746" s="6" t="s">
        <v>50</v>
      </c>
      <c r="C746" s="32">
        <v>100</v>
      </c>
      <c r="D746" s="1">
        <v>0</v>
      </c>
      <c r="E746" s="1">
        <v>0</v>
      </c>
      <c r="F746" s="1">
        <v>0</v>
      </c>
      <c r="G746" s="1">
        <v>0</v>
      </c>
      <c r="H746" s="1">
        <v>0</v>
      </c>
      <c r="I746" s="1">
        <v>0</v>
      </c>
      <c r="J746" s="1">
        <v>0</v>
      </c>
      <c r="K746" s="1">
        <v>0</v>
      </c>
      <c r="L746" s="13"/>
    </row>
    <row r="747" spans="2:12" ht="16.5" thickTop="1" thickBot="1" x14ac:dyDescent="0.3">
      <c r="B747" s="5" t="s">
        <v>157</v>
      </c>
      <c r="C747" s="32"/>
      <c r="D747" s="1"/>
      <c r="E747" s="1"/>
      <c r="F747" s="1"/>
      <c r="G747" s="1"/>
      <c r="H747" s="1"/>
      <c r="I747" s="1"/>
      <c r="J747" s="1"/>
      <c r="K747" s="1"/>
      <c r="L747" s="13"/>
    </row>
    <row r="748" spans="2:12" ht="16.5" thickTop="1" thickBot="1" x14ac:dyDescent="0.3">
      <c r="B748" s="6" t="s">
        <v>47</v>
      </c>
      <c r="C748" s="32">
        <v>10</v>
      </c>
      <c r="D748" s="1">
        <v>795533</v>
      </c>
      <c r="E748" s="1">
        <v>807393</v>
      </c>
      <c r="F748" s="1">
        <v>807458</v>
      </c>
      <c r="G748" s="1">
        <v>855715</v>
      </c>
      <c r="H748" s="1">
        <v>901211</v>
      </c>
      <c r="I748" s="1">
        <v>934259</v>
      </c>
      <c r="J748" s="1">
        <v>951754</v>
      </c>
      <c r="K748" s="1">
        <v>1014790</v>
      </c>
      <c r="L748" s="13"/>
    </row>
    <row r="749" spans="2:12" ht="16.5" thickTop="1" thickBot="1" x14ac:dyDescent="0.3">
      <c r="B749" s="6" t="s">
        <v>48</v>
      </c>
      <c r="C749" s="32">
        <v>20</v>
      </c>
      <c r="D749" s="1">
        <v>769075</v>
      </c>
      <c r="E749" s="1">
        <v>780857</v>
      </c>
      <c r="F749" s="1">
        <v>799036</v>
      </c>
      <c r="G749" s="1">
        <v>801784</v>
      </c>
      <c r="H749" s="1">
        <v>826973</v>
      </c>
      <c r="I749" s="1">
        <v>862502</v>
      </c>
      <c r="J749" s="1">
        <v>896976</v>
      </c>
      <c r="K749" s="1">
        <v>934603</v>
      </c>
      <c r="L749" s="13"/>
    </row>
    <row r="750" spans="2:12" ht="16.5" thickTop="1" thickBot="1" x14ac:dyDescent="0.3">
      <c r="B750" s="6" t="s">
        <v>49</v>
      </c>
      <c r="C750" s="32">
        <v>30</v>
      </c>
      <c r="D750" s="1">
        <v>26458</v>
      </c>
      <c r="E750" s="1">
        <v>26536</v>
      </c>
      <c r="F750" s="1">
        <v>8422</v>
      </c>
      <c r="G750" s="1">
        <v>53931</v>
      </c>
      <c r="H750" s="1">
        <v>74238</v>
      </c>
      <c r="I750" s="1">
        <v>71757</v>
      </c>
      <c r="J750" s="1">
        <v>54778</v>
      </c>
      <c r="K750" s="1">
        <v>80187</v>
      </c>
      <c r="L750" s="13"/>
    </row>
    <row r="751" spans="2:12" ht="16.5" thickTop="1" thickBot="1" x14ac:dyDescent="0.3">
      <c r="B751" s="6" t="s">
        <v>12</v>
      </c>
      <c r="C751" s="32">
        <v>40</v>
      </c>
      <c r="D751" s="1">
        <v>26458</v>
      </c>
      <c r="E751" s="1">
        <v>26536</v>
      </c>
      <c r="F751" s="1">
        <v>8422</v>
      </c>
      <c r="G751" s="1">
        <v>53931</v>
      </c>
      <c r="H751" s="1">
        <v>74238</v>
      </c>
      <c r="I751" s="1">
        <v>71757</v>
      </c>
      <c r="J751" s="1">
        <v>54778</v>
      </c>
      <c r="K751" s="1">
        <v>80187</v>
      </c>
      <c r="L751" s="13"/>
    </row>
    <row r="752" spans="2:12" ht="16.5" thickTop="1" thickBot="1" x14ac:dyDescent="0.3">
      <c r="B752" s="6" t="s">
        <v>50</v>
      </c>
      <c r="C752" s="32">
        <v>50</v>
      </c>
      <c r="D752" s="1">
        <v>0</v>
      </c>
      <c r="E752" s="1">
        <v>0</v>
      </c>
      <c r="F752" s="1">
        <v>0</v>
      </c>
      <c r="G752" s="1">
        <v>0</v>
      </c>
      <c r="H752" s="1">
        <v>0</v>
      </c>
      <c r="I752" s="1">
        <v>0</v>
      </c>
      <c r="J752" s="1">
        <v>0</v>
      </c>
      <c r="K752" s="1">
        <v>0</v>
      </c>
      <c r="L752" s="13"/>
    </row>
    <row r="753" spans="2:12" ht="16.5" thickTop="1" thickBot="1" x14ac:dyDescent="0.3">
      <c r="B753" s="5" t="s">
        <v>71</v>
      </c>
      <c r="C753" s="32"/>
      <c r="D753" s="1"/>
      <c r="E753" s="1"/>
      <c r="F753" s="1"/>
      <c r="G753" s="1"/>
      <c r="H753" s="1"/>
      <c r="I753" s="1"/>
      <c r="J753" s="1"/>
      <c r="K753" s="1"/>
      <c r="L753" s="13"/>
    </row>
    <row r="754" spans="2:12" ht="16.5" thickTop="1" thickBot="1" x14ac:dyDescent="0.3">
      <c r="B754" s="6" t="s">
        <v>47</v>
      </c>
      <c r="C754" s="32">
        <v>120</v>
      </c>
      <c r="D754" s="1">
        <v>12488273</v>
      </c>
      <c r="E754" s="1">
        <v>10979464.049999999</v>
      </c>
      <c r="F754" s="1">
        <v>10368132.9</v>
      </c>
      <c r="G754" s="1">
        <v>13657805.67</v>
      </c>
      <c r="H754" s="1">
        <v>14052836.459999999</v>
      </c>
      <c r="I754" s="1">
        <v>12876989.219999999</v>
      </c>
      <c r="J754" s="1">
        <v>13594150.550000001</v>
      </c>
      <c r="K754" s="1">
        <v>15822461.52</v>
      </c>
      <c r="L754" s="13"/>
    </row>
    <row r="755" spans="2:12" ht="16.5" thickTop="1" thickBot="1" x14ac:dyDescent="0.3">
      <c r="B755" s="6" t="s">
        <v>48</v>
      </c>
      <c r="C755" s="32">
        <v>240</v>
      </c>
      <c r="D755" s="1">
        <v>6444043.9499999993</v>
      </c>
      <c r="E755" s="1">
        <v>6410102.0200000005</v>
      </c>
      <c r="F755" s="1">
        <v>6383100.7400000002</v>
      </c>
      <c r="G755" s="1">
        <v>8438048.1099999994</v>
      </c>
      <c r="H755" s="1">
        <v>7046877.2400000002</v>
      </c>
      <c r="I755" s="1">
        <v>7878754.29</v>
      </c>
      <c r="J755" s="1">
        <v>8160385.0300000003</v>
      </c>
      <c r="K755" s="1">
        <v>9188813.6699999999</v>
      </c>
      <c r="L755" s="13"/>
    </row>
    <row r="756" spans="2:12" ht="16.5" thickTop="1" thickBot="1" x14ac:dyDescent="0.3">
      <c r="B756" s="6" t="s">
        <v>49</v>
      </c>
      <c r="C756" s="32">
        <v>360</v>
      </c>
      <c r="D756" s="1">
        <v>6044229.0500000007</v>
      </c>
      <c r="E756" s="1">
        <v>4569362.0299999993</v>
      </c>
      <c r="F756" s="1">
        <v>3985032.16</v>
      </c>
      <c r="G756" s="1">
        <v>5219757.5600000005</v>
      </c>
      <c r="H756" s="1">
        <v>7005959.2200000007</v>
      </c>
      <c r="I756" s="1">
        <v>4998234.9300000006</v>
      </c>
      <c r="J756" s="1">
        <v>5433765.5199999996</v>
      </c>
      <c r="K756" s="1">
        <v>6633647.8499999996</v>
      </c>
      <c r="L756" s="13"/>
    </row>
    <row r="757" spans="2:12" ht="16.5" thickTop="1" thickBot="1" x14ac:dyDescent="0.3">
      <c r="B757" s="6" t="s">
        <v>12</v>
      </c>
      <c r="C757" s="32">
        <v>480</v>
      </c>
      <c r="D757" s="1">
        <v>6044229.0500000007</v>
      </c>
      <c r="E757" s="1">
        <v>4569362.0299999993</v>
      </c>
      <c r="F757" s="1">
        <v>3985032.16</v>
      </c>
      <c r="G757" s="1">
        <v>5219757.5600000005</v>
      </c>
      <c r="H757" s="1">
        <v>7005959.2200000007</v>
      </c>
      <c r="I757" s="1">
        <v>4998234.9300000006</v>
      </c>
      <c r="J757" s="1">
        <v>5433765.5199999996</v>
      </c>
      <c r="K757" s="1">
        <v>6633647.8499999996</v>
      </c>
      <c r="L757" s="13"/>
    </row>
    <row r="758" spans="2:12" ht="16.5" thickTop="1" thickBot="1" x14ac:dyDescent="0.3">
      <c r="B758" s="6" t="s">
        <v>50</v>
      </c>
      <c r="C758" s="32">
        <v>600</v>
      </c>
      <c r="D758" s="1">
        <v>0</v>
      </c>
      <c r="E758" s="1">
        <v>0</v>
      </c>
      <c r="F758" s="1">
        <v>0</v>
      </c>
      <c r="G758" s="1">
        <v>0</v>
      </c>
      <c r="H758" s="1">
        <v>0</v>
      </c>
      <c r="I758" s="1">
        <v>0</v>
      </c>
      <c r="J758" s="1">
        <v>0</v>
      </c>
      <c r="K758" s="1">
        <v>0</v>
      </c>
      <c r="L758" s="13"/>
    </row>
    <row r="759" spans="2:12" ht="16.5" thickTop="1" thickBot="1" x14ac:dyDescent="0.3">
      <c r="B759" s="5" t="s">
        <v>109</v>
      </c>
      <c r="C759" s="32"/>
      <c r="D759" s="1"/>
      <c r="E759" s="1"/>
      <c r="F759" s="1"/>
      <c r="G759" s="1"/>
      <c r="H759" s="1"/>
      <c r="I759" s="1"/>
      <c r="J759" s="1"/>
      <c r="K759" s="1"/>
      <c r="L759" s="13"/>
    </row>
    <row r="760" spans="2:12" ht="16.5" thickTop="1" thickBot="1" x14ac:dyDescent="0.3">
      <c r="B760" s="6" t="s">
        <v>47</v>
      </c>
      <c r="C760" s="32">
        <v>10</v>
      </c>
      <c r="D760" s="1">
        <v>427484</v>
      </c>
      <c r="E760" s="1">
        <v>490879.07</v>
      </c>
      <c r="F760" s="1">
        <v>219403.3</v>
      </c>
      <c r="G760" s="1">
        <v>287579.3</v>
      </c>
      <c r="H760" s="1">
        <v>354083.75</v>
      </c>
      <c r="I760" s="1">
        <v>421768.63</v>
      </c>
      <c r="J760" s="1">
        <v>486331.78</v>
      </c>
      <c r="K760" s="1">
        <v>554397.73</v>
      </c>
      <c r="L760" s="13"/>
    </row>
    <row r="761" spans="2:12" ht="16.5" thickTop="1" thickBot="1" x14ac:dyDescent="0.3">
      <c r="B761" s="6" t="s">
        <v>48</v>
      </c>
      <c r="C761" s="32">
        <v>20</v>
      </c>
      <c r="D761" s="1">
        <v>6161.93</v>
      </c>
      <c r="E761" s="1">
        <v>6227.77</v>
      </c>
      <c r="F761" s="1">
        <v>1194</v>
      </c>
      <c r="G761" s="1">
        <v>2825.55</v>
      </c>
      <c r="H761" s="1">
        <v>1648.12</v>
      </c>
      <c r="I761" s="1">
        <v>4785.8500000000004</v>
      </c>
      <c r="J761" s="1">
        <v>1296.05</v>
      </c>
      <c r="K761" s="1">
        <v>1274.47</v>
      </c>
      <c r="L761" s="13"/>
    </row>
    <row r="762" spans="2:12" ht="16.5" thickTop="1" thickBot="1" x14ac:dyDescent="0.3">
      <c r="B762" s="6" t="s">
        <v>49</v>
      </c>
      <c r="C762" s="32">
        <v>30</v>
      </c>
      <c r="D762" s="1">
        <v>421322.07</v>
      </c>
      <c r="E762" s="1">
        <v>484651.3</v>
      </c>
      <c r="F762" s="1">
        <v>218209.3</v>
      </c>
      <c r="G762" s="1">
        <v>284753.75</v>
      </c>
      <c r="H762" s="1">
        <v>352435.63</v>
      </c>
      <c r="I762" s="1">
        <v>416982.78</v>
      </c>
      <c r="J762" s="1">
        <v>485035.73</v>
      </c>
      <c r="K762" s="1">
        <v>553123.26</v>
      </c>
      <c r="L762" s="13"/>
    </row>
    <row r="763" spans="2:12" ht="16.5" thickTop="1" thickBot="1" x14ac:dyDescent="0.3">
      <c r="B763" s="6" t="s">
        <v>12</v>
      </c>
      <c r="C763" s="32">
        <v>40</v>
      </c>
      <c r="D763" s="1">
        <v>421322.07</v>
      </c>
      <c r="E763" s="1">
        <v>484651.3</v>
      </c>
      <c r="F763" s="1">
        <v>218209.3</v>
      </c>
      <c r="G763" s="1">
        <v>284753.75</v>
      </c>
      <c r="H763" s="1">
        <v>352435.63</v>
      </c>
      <c r="I763" s="1">
        <v>416982.78</v>
      </c>
      <c r="J763" s="1">
        <v>485035.73</v>
      </c>
      <c r="K763" s="1">
        <v>553123.26</v>
      </c>
      <c r="L763" s="13"/>
    </row>
    <row r="764" spans="2:12" ht="16.5" thickTop="1" thickBot="1" x14ac:dyDescent="0.3">
      <c r="B764" s="6" t="s">
        <v>50</v>
      </c>
      <c r="C764" s="32">
        <v>50</v>
      </c>
      <c r="D764" s="1">
        <v>0</v>
      </c>
      <c r="E764" s="1">
        <v>0</v>
      </c>
      <c r="F764" s="1">
        <v>0</v>
      </c>
      <c r="G764" s="1">
        <v>0</v>
      </c>
      <c r="H764" s="1">
        <v>0</v>
      </c>
      <c r="I764" s="1">
        <v>0</v>
      </c>
      <c r="J764" s="1">
        <v>0</v>
      </c>
      <c r="K764" s="1">
        <v>0</v>
      </c>
      <c r="L764" s="13"/>
    </row>
    <row r="765" spans="2:12" ht="16.5" thickTop="1" thickBot="1" x14ac:dyDescent="0.3">
      <c r="B765" s="5" t="s">
        <v>66</v>
      </c>
      <c r="C765" s="32"/>
      <c r="D765" s="1"/>
      <c r="E765" s="1"/>
      <c r="F765" s="1"/>
      <c r="G765" s="1"/>
      <c r="H765" s="1"/>
      <c r="I765" s="1"/>
      <c r="J765" s="1"/>
      <c r="K765" s="1"/>
      <c r="L765" s="13"/>
    </row>
    <row r="766" spans="2:12" ht="16.5" thickTop="1" thickBot="1" x14ac:dyDescent="0.3">
      <c r="B766" s="6" t="s">
        <v>47</v>
      </c>
      <c r="C766" s="32">
        <v>10</v>
      </c>
      <c r="D766" s="1">
        <v>5340206</v>
      </c>
      <c r="E766" s="1">
        <v>5409781.1799999997</v>
      </c>
      <c r="F766" s="1">
        <v>6975933.8399999999</v>
      </c>
      <c r="G766" s="1">
        <v>7619453.04</v>
      </c>
      <c r="H766" s="1">
        <v>9220360.0099999998</v>
      </c>
      <c r="I766" s="1">
        <v>8798511.5199999996</v>
      </c>
      <c r="J766" s="1">
        <v>8168384.2800000003</v>
      </c>
      <c r="K766" s="1">
        <v>8457934.1099999994</v>
      </c>
      <c r="L766" s="13"/>
    </row>
    <row r="767" spans="2:12" ht="16.5" thickTop="1" thickBot="1" x14ac:dyDescent="0.3">
      <c r="B767" s="6" t="s">
        <v>48</v>
      </c>
      <c r="C767" s="32">
        <v>20</v>
      </c>
      <c r="D767" s="1">
        <v>5282730.82</v>
      </c>
      <c r="E767" s="1">
        <v>5232571.34</v>
      </c>
      <c r="F767" s="1">
        <v>6320474.7999999998</v>
      </c>
      <c r="G767" s="1">
        <v>6561932.0300000003</v>
      </c>
      <c r="H767" s="1">
        <v>6709529.4900000002</v>
      </c>
      <c r="I767" s="1">
        <v>7427298.2400000002</v>
      </c>
      <c r="J767" s="1">
        <v>6848245.1699999999</v>
      </c>
      <c r="K767" s="1">
        <v>6713395.8700000001</v>
      </c>
      <c r="L767" s="13"/>
    </row>
    <row r="768" spans="2:12" ht="16.5" thickTop="1" thickBot="1" x14ac:dyDescent="0.3">
      <c r="B768" s="6" t="s">
        <v>49</v>
      </c>
      <c r="C768" s="32">
        <v>30</v>
      </c>
      <c r="D768" s="1">
        <v>57475.18</v>
      </c>
      <c r="E768" s="1">
        <v>177209.84</v>
      </c>
      <c r="F768" s="1">
        <v>655459.04</v>
      </c>
      <c r="G768" s="1">
        <v>1057521.01</v>
      </c>
      <c r="H768" s="1">
        <v>2510830.52</v>
      </c>
      <c r="I768" s="1">
        <v>1371213.28</v>
      </c>
      <c r="J768" s="1">
        <v>1320139.1100000001</v>
      </c>
      <c r="K768" s="1">
        <v>1744538.24</v>
      </c>
      <c r="L768" s="13"/>
    </row>
    <row r="769" spans="2:12" ht="16.5" thickTop="1" thickBot="1" x14ac:dyDescent="0.3">
      <c r="B769" s="6" t="s">
        <v>12</v>
      </c>
      <c r="C769" s="32">
        <v>40</v>
      </c>
      <c r="D769" s="1">
        <v>57475.18</v>
      </c>
      <c r="E769" s="1">
        <v>177209.84</v>
      </c>
      <c r="F769" s="1">
        <v>655459.04</v>
      </c>
      <c r="G769" s="1">
        <v>1057521.01</v>
      </c>
      <c r="H769" s="1">
        <v>2510830.52</v>
      </c>
      <c r="I769" s="1">
        <v>1371213.28</v>
      </c>
      <c r="J769" s="1">
        <v>1320139.1100000001</v>
      </c>
      <c r="K769" s="1">
        <v>1744538.24</v>
      </c>
      <c r="L769" s="13"/>
    </row>
    <row r="770" spans="2:12" ht="16.5" thickTop="1" thickBot="1" x14ac:dyDescent="0.3">
      <c r="B770" s="6" t="s">
        <v>50</v>
      </c>
      <c r="C770" s="32">
        <v>50</v>
      </c>
      <c r="D770" s="1">
        <v>0</v>
      </c>
      <c r="E770" s="1">
        <v>0</v>
      </c>
      <c r="F770" s="1">
        <v>0</v>
      </c>
      <c r="G770" s="1">
        <v>0</v>
      </c>
      <c r="H770" s="1">
        <v>0</v>
      </c>
      <c r="I770" s="1">
        <v>0</v>
      </c>
      <c r="J770" s="1">
        <v>0</v>
      </c>
      <c r="K770" s="1">
        <v>0</v>
      </c>
      <c r="L770" s="13"/>
    </row>
    <row r="771" spans="2:12" ht="16.5" thickTop="1" thickBot="1" x14ac:dyDescent="0.3">
      <c r="B771" s="5" t="s">
        <v>154</v>
      </c>
      <c r="C771" s="32"/>
      <c r="D771" s="1"/>
      <c r="E771" s="1"/>
      <c r="F771" s="1"/>
      <c r="G771" s="1"/>
      <c r="H771" s="1"/>
      <c r="I771" s="1"/>
      <c r="J771" s="1"/>
      <c r="K771" s="1"/>
      <c r="L771" s="13"/>
    </row>
    <row r="772" spans="2:12" ht="16.5" thickTop="1" thickBot="1" x14ac:dyDescent="0.3">
      <c r="B772" s="6" t="s">
        <v>47</v>
      </c>
      <c r="C772" s="32">
        <v>10</v>
      </c>
      <c r="D772" s="1">
        <v>6093588</v>
      </c>
      <c r="E772" s="1">
        <v>6137841.5499999998</v>
      </c>
      <c r="F772" s="1">
        <v>5572255</v>
      </c>
      <c r="G772" s="1">
        <v>6016000.5800000001</v>
      </c>
      <c r="H772" s="1">
        <v>6863408.4100000001</v>
      </c>
      <c r="I772" s="1">
        <v>7151525.2199999997</v>
      </c>
      <c r="J772" s="1">
        <v>6974307.0300000003</v>
      </c>
      <c r="K772" s="1">
        <v>6940017.5199999996</v>
      </c>
      <c r="L772" s="13"/>
    </row>
    <row r="773" spans="2:12" ht="16.5" thickTop="1" thickBot="1" x14ac:dyDescent="0.3">
      <c r="B773" s="6" t="s">
        <v>48</v>
      </c>
      <c r="C773" s="32">
        <v>20</v>
      </c>
      <c r="D773" s="1">
        <v>4004787.45</v>
      </c>
      <c r="E773" s="1">
        <v>5069288.26</v>
      </c>
      <c r="F773" s="1">
        <v>4678034.42</v>
      </c>
      <c r="G773" s="1">
        <v>5081238.17</v>
      </c>
      <c r="H773" s="1">
        <v>4840471.1900000004</v>
      </c>
      <c r="I773" s="1">
        <v>5463908.1900000004</v>
      </c>
      <c r="J773" s="1">
        <v>6292498.5099999998</v>
      </c>
      <c r="K773" s="1">
        <v>5588101.9299999997</v>
      </c>
      <c r="L773" s="13"/>
    </row>
    <row r="774" spans="2:12" ht="16.5" thickTop="1" thickBot="1" x14ac:dyDescent="0.3">
      <c r="B774" s="6" t="s">
        <v>49</v>
      </c>
      <c r="C774" s="32">
        <v>30</v>
      </c>
      <c r="D774" s="1">
        <v>2088800.55</v>
      </c>
      <c r="E774" s="1">
        <v>1068553.29</v>
      </c>
      <c r="F774" s="1">
        <v>894220.58</v>
      </c>
      <c r="G774" s="1">
        <v>934762.41</v>
      </c>
      <c r="H774" s="1">
        <v>2022937.22</v>
      </c>
      <c r="I774" s="1">
        <v>1687617.03</v>
      </c>
      <c r="J774" s="1">
        <v>681808.52</v>
      </c>
      <c r="K774" s="1">
        <v>1351915.59</v>
      </c>
      <c r="L774" s="13"/>
    </row>
    <row r="775" spans="2:12" ht="16.5" thickTop="1" thickBot="1" x14ac:dyDescent="0.3">
      <c r="B775" s="6" t="s">
        <v>12</v>
      </c>
      <c r="C775" s="32">
        <v>40</v>
      </c>
      <c r="D775" s="1">
        <v>2088800.55</v>
      </c>
      <c r="E775" s="1">
        <v>1068553.29</v>
      </c>
      <c r="F775" s="1">
        <v>894220.58</v>
      </c>
      <c r="G775" s="1">
        <v>934762.41</v>
      </c>
      <c r="H775" s="1">
        <v>2022937.22</v>
      </c>
      <c r="I775" s="1">
        <v>1687617.03</v>
      </c>
      <c r="J775" s="1">
        <v>681808.52</v>
      </c>
      <c r="K775" s="1">
        <v>1351915.59</v>
      </c>
      <c r="L775" s="13"/>
    </row>
    <row r="776" spans="2:12" ht="16.5" thickTop="1" thickBot="1" x14ac:dyDescent="0.3">
      <c r="B776" s="6" t="s">
        <v>50</v>
      </c>
      <c r="C776" s="32">
        <v>50</v>
      </c>
      <c r="D776" s="1">
        <v>0</v>
      </c>
      <c r="E776" s="1">
        <v>0</v>
      </c>
      <c r="F776" s="1">
        <v>0</v>
      </c>
      <c r="G776" s="1">
        <v>0</v>
      </c>
      <c r="H776" s="1">
        <v>0</v>
      </c>
      <c r="I776" s="1">
        <v>0</v>
      </c>
      <c r="J776" s="1">
        <v>0</v>
      </c>
      <c r="K776" s="1">
        <v>0</v>
      </c>
      <c r="L776" s="13"/>
    </row>
    <row r="777" spans="2:12" ht="16.5" thickTop="1" thickBot="1" x14ac:dyDescent="0.3">
      <c r="B777" s="5" t="s">
        <v>56</v>
      </c>
      <c r="C777" s="32"/>
      <c r="D777" s="1"/>
      <c r="E777" s="1"/>
      <c r="F777" s="1"/>
      <c r="G777" s="1"/>
      <c r="H777" s="1"/>
      <c r="I777" s="1"/>
      <c r="J777" s="1"/>
      <c r="K777" s="1"/>
      <c r="L777" s="13"/>
    </row>
    <row r="778" spans="2:12" ht="16.5" thickTop="1" thickBot="1" x14ac:dyDescent="0.3">
      <c r="B778" s="6" t="s">
        <v>47</v>
      </c>
      <c r="C778" s="32">
        <v>10</v>
      </c>
      <c r="D778" s="1">
        <v>12323220</v>
      </c>
      <c r="E778" s="1">
        <v>12849994.119999999</v>
      </c>
      <c r="F778" s="1">
        <v>13169913.949999999</v>
      </c>
      <c r="G778" s="1">
        <v>14795172.109999999</v>
      </c>
      <c r="H778" s="1">
        <v>15645780.890000001</v>
      </c>
      <c r="I778" s="1">
        <v>15496094.27</v>
      </c>
      <c r="J778" s="1">
        <v>16522159.060000001</v>
      </c>
      <c r="K778" s="1">
        <v>17249755.09</v>
      </c>
      <c r="L778" s="13"/>
    </row>
    <row r="779" spans="2:12" ht="16.5" thickTop="1" thickBot="1" x14ac:dyDescent="0.3">
      <c r="B779" s="6" t="s">
        <v>48</v>
      </c>
      <c r="C779" s="32">
        <v>20</v>
      </c>
      <c r="D779" s="1">
        <v>12115480.880000001</v>
      </c>
      <c r="E779" s="1">
        <v>12220578.17</v>
      </c>
      <c r="F779" s="1">
        <v>11855794.84</v>
      </c>
      <c r="G779" s="1">
        <v>13426376.220000001</v>
      </c>
      <c r="H779" s="1">
        <v>14449316.619999999</v>
      </c>
      <c r="I779" s="1">
        <v>14752894.210000001</v>
      </c>
      <c r="J779" s="1">
        <v>15288512.970000001</v>
      </c>
      <c r="K779" s="1">
        <v>16326214.57</v>
      </c>
      <c r="L779" s="13"/>
    </row>
    <row r="780" spans="2:12" ht="16.5" thickTop="1" thickBot="1" x14ac:dyDescent="0.3">
      <c r="B780" s="6" t="s">
        <v>49</v>
      </c>
      <c r="C780" s="32">
        <v>30</v>
      </c>
      <c r="D780" s="1">
        <v>207739.12</v>
      </c>
      <c r="E780" s="1">
        <v>629415.94999999995</v>
      </c>
      <c r="F780" s="1">
        <v>1314119.1100000001</v>
      </c>
      <c r="G780" s="1">
        <v>1368795.89</v>
      </c>
      <c r="H780" s="1">
        <v>1196464.27</v>
      </c>
      <c r="I780" s="1">
        <v>743200.06</v>
      </c>
      <c r="J780" s="1">
        <v>1233646.0900000001</v>
      </c>
      <c r="K780" s="1">
        <v>923540.52</v>
      </c>
      <c r="L780" s="13"/>
    </row>
    <row r="781" spans="2:12" ht="16.5" thickTop="1" thickBot="1" x14ac:dyDescent="0.3">
      <c r="B781" s="6" t="s">
        <v>12</v>
      </c>
      <c r="C781" s="32">
        <v>40</v>
      </c>
      <c r="D781" s="1">
        <v>207739.12</v>
      </c>
      <c r="E781" s="1">
        <v>629415.94999999995</v>
      </c>
      <c r="F781" s="1">
        <v>1314119.1100000001</v>
      </c>
      <c r="G781" s="1">
        <v>1368795.89</v>
      </c>
      <c r="H781" s="1">
        <v>1196464.27</v>
      </c>
      <c r="I781" s="1">
        <v>743200.06</v>
      </c>
      <c r="J781" s="1">
        <v>1233646.0900000001</v>
      </c>
      <c r="K781" s="1">
        <v>923540.52</v>
      </c>
      <c r="L781" s="13"/>
    </row>
    <row r="782" spans="2:12" ht="16.5" thickTop="1" thickBot="1" x14ac:dyDescent="0.3">
      <c r="B782" s="6" t="s">
        <v>50</v>
      </c>
      <c r="C782" s="32">
        <v>50</v>
      </c>
      <c r="D782" s="1">
        <v>0</v>
      </c>
      <c r="E782" s="1">
        <v>0</v>
      </c>
      <c r="F782" s="1">
        <v>0</v>
      </c>
      <c r="G782" s="1">
        <v>0</v>
      </c>
      <c r="H782" s="1">
        <v>0</v>
      </c>
      <c r="I782" s="1">
        <v>0</v>
      </c>
      <c r="J782" s="1">
        <v>0</v>
      </c>
      <c r="K782" s="1">
        <v>0</v>
      </c>
      <c r="L782" s="13"/>
    </row>
    <row r="783" spans="2:12" ht="16.5" thickTop="1" thickBot="1" x14ac:dyDescent="0.3">
      <c r="B783" s="5" t="s">
        <v>149</v>
      </c>
      <c r="C783" s="32"/>
      <c r="D783" s="1"/>
      <c r="E783" s="1"/>
      <c r="F783" s="1"/>
      <c r="G783" s="1"/>
      <c r="H783" s="1"/>
      <c r="I783" s="1"/>
      <c r="J783" s="1"/>
      <c r="K783" s="1"/>
      <c r="L783" s="13"/>
    </row>
    <row r="784" spans="2:12" ht="16.5" thickTop="1" thickBot="1" x14ac:dyDescent="0.3">
      <c r="B784" s="6" t="s">
        <v>47</v>
      </c>
      <c r="C784" s="32">
        <v>10</v>
      </c>
      <c r="D784" s="1">
        <v>895343</v>
      </c>
      <c r="E784" s="1">
        <v>1080576.75</v>
      </c>
      <c r="F784" s="1">
        <v>1238889.6000000001</v>
      </c>
      <c r="G784" s="1">
        <v>1298461.3</v>
      </c>
      <c r="H784" s="1">
        <v>1288379.06</v>
      </c>
      <c r="I784" s="1">
        <v>1432541.99</v>
      </c>
      <c r="J784" s="1">
        <v>1805181.02</v>
      </c>
      <c r="K784" s="1">
        <v>2026118.34</v>
      </c>
      <c r="L784" s="13"/>
    </row>
    <row r="785" spans="2:12" ht="16.5" thickTop="1" thickBot="1" x14ac:dyDescent="0.3">
      <c r="B785" s="6" t="s">
        <v>48</v>
      </c>
      <c r="C785" s="32">
        <v>20</v>
      </c>
      <c r="D785" s="1">
        <v>879140.25</v>
      </c>
      <c r="E785" s="1">
        <v>1050662.1499999999</v>
      </c>
      <c r="F785" s="1">
        <v>1181573.3</v>
      </c>
      <c r="G785" s="1">
        <v>1294002.24</v>
      </c>
      <c r="H785" s="1">
        <v>1277218.07</v>
      </c>
      <c r="I785" s="1">
        <v>1383035.97</v>
      </c>
      <c r="J785" s="1">
        <v>1661653.68</v>
      </c>
      <c r="K785" s="1">
        <v>1573874.44</v>
      </c>
      <c r="L785" s="13"/>
    </row>
    <row r="786" spans="2:12" ht="16.5" thickTop="1" thickBot="1" x14ac:dyDescent="0.3">
      <c r="B786" s="6" t="s">
        <v>49</v>
      </c>
      <c r="C786" s="32">
        <v>30</v>
      </c>
      <c r="D786" s="1">
        <v>16202.75</v>
      </c>
      <c r="E786" s="1">
        <v>29914.6</v>
      </c>
      <c r="F786" s="1">
        <v>57316.3</v>
      </c>
      <c r="G786" s="1">
        <v>4459.0600000000004</v>
      </c>
      <c r="H786" s="1">
        <v>11160.99</v>
      </c>
      <c r="I786" s="1">
        <v>49506.02</v>
      </c>
      <c r="J786" s="1">
        <v>143527.34</v>
      </c>
      <c r="K786" s="1">
        <v>452243.9</v>
      </c>
      <c r="L786" s="13"/>
    </row>
    <row r="787" spans="2:12" ht="16.5" thickTop="1" thickBot="1" x14ac:dyDescent="0.3">
      <c r="B787" s="6" t="s">
        <v>12</v>
      </c>
      <c r="C787" s="32">
        <v>40</v>
      </c>
      <c r="D787" s="1">
        <v>16202.75</v>
      </c>
      <c r="E787" s="1">
        <v>29914.6</v>
      </c>
      <c r="F787" s="1">
        <v>57316.3</v>
      </c>
      <c r="G787" s="1">
        <v>4459.0600000000004</v>
      </c>
      <c r="H787" s="1">
        <v>11160.99</v>
      </c>
      <c r="I787" s="1">
        <v>49506.02</v>
      </c>
      <c r="J787" s="1">
        <v>143527.34</v>
      </c>
      <c r="K787" s="1">
        <v>452243.9</v>
      </c>
      <c r="L787" s="13"/>
    </row>
    <row r="788" spans="2:12" ht="16.5" thickTop="1" thickBot="1" x14ac:dyDescent="0.3">
      <c r="B788" s="6" t="s">
        <v>50</v>
      </c>
      <c r="C788" s="32">
        <v>50</v>
      </c>
      <c r="D788" s="1">
        <v>0</v>
      </c>
      <c r="E788" s="1">
        <v>0</v>
      </c>
      <c r="F788" s="1">
        <v>0</v>
      </c>
      <c r="G788" s="1">
        <v>0</v>
      </c>
      <c r="H788" s="1">
        <v>0</v>
      </c>
      <c r="I788" s="1">
        <v>0</v>
      </c>
      <c r="J788" s="1">
        <v>0</v>
      </c>
      <c r="K788" s="1">
        <v>0</v>
      </c>
      <c r="L788" s="13"/>
    </row>
    <row r="789" spans="2:12" ht="16.5" thickTop="1" thickBot="1" x14ac:dyDescent="0.3">
      <c r="B789" s="5" t="s">
        <v>106</v>
      </c>
      <c r="C789" s="32"/>
      <c r="D789" s="1"/>
      <c r="E789" s="1"/>
      <c r="F789" s="1"/>
      <c r="G789" s="1"/>
      <c r="H789" s="1"/>
      <c r="I789" s="1"/>
      <c r="J789" s="1"/>
      <c r="K789" s="1"/>
      <c r="L789" s="13"/>
    </row>
    <row r="790" spans="2:12" ht="16.5" thickTop="1" thickBot="1" x14ac:dyDescent="0.3">
      <c r="B790" s="6" t="s">
        <v>47</v>
      </c>
      <c r="C790" s="32">
        <v>10</v>
      </c>
      <c r="D790" s="1">
        <v>99762</v>
      </c>
      <c r="E790" s="1">
        <v>108929.77</v>
      </c>
      <c r="F790" s="1">
        <v>113936.21</v>
      </c>
      <c r="G790" s="1">
        <v>137820.21</v>
      </c>
      <c r="H790" s="1">
        <v>152192.13</v>
      </c>
      <c r="I790" s="1">
        <v>157630.49</v>
      </c>
      <c r="J790" s="1">
        <v>167569.74</v>
      </c>
      <c r="K790" s="1">
        <v>176639.7</v>
      </c>
      <c r="L790" s="13"/>
    </row>
    <row r="791" spans="2:12" ht="16.5" thickTop="1" thickBot="1" x14ac:dyDescent="0.3">
      <c r="B791" s="6" t="s">
        <v>48</v>
      </c>
      <c r="C791" s="32">
        <v>20</v>
      </c>
      <c r="D791" s="1">
        <v>78398.23</v>
      </c>
      <c r="E791" s="1">
        <v>82542.559999999998</v>
      </c>
      <c r="F791" s="1">
        <v>63649</v>
      </c>
      <c r="G791" s="1">
        <v>73148.08</v>
      </c>
      <c r="H791" s="1">
        <v>82083.64</v>
      </c>
      <c r="I791" s="1">
        <v>77595.75</v>
      </c>
      <c r="J791" s="1">
        <v>96078.04</v>
      </c>
      <c r="K791" s="1">
        <v>98688.39</v>
      </c>
      <c r="L791" s="13"/>
    </row>
    <row r="792" spans="2:12" ht="16.5" thickTop="1" thickBot="1" x14ac:dyDescent="0.3">
      <c r="B792" s="6" t="s">
        <v>49</v>
      </c>
      <c r="C792" s="32">
        <v>30</v>
      </c>
      <c r="D792" s="1">
        <v>21363.77</v>
      </c>
      <c r="E792" s="1">
        <v>26387.21</v>
      </c>
      <c r="F792" s="1">
        <v>50287.21</v>
      </c>
      <c r="G792" s="1">
        <v>64672.13</v>
      </c>
      <c r="H792" s="1">
        <v>70108.490000000005</v>
      </c>
      <c r="I792" s="1">
        <v>80034.740000000005</v>
      </c>
      <c r="J792" s="1">
        <v>71491.7</v>
      </c>
      <c r="K792" s="1">
        <v>77951.31</v>
      </c>
      <c r="L792" s="13"/>
    </row>
    <row r="793" spans="2:12" ht="16.5" thickTop="1" thickBot="1" x14ac:dyDescent="0.3">
      <c r="B793" s="6" t="s">
        <v>12</v>
      </c>
      <c r="C793" s="32">
        <v>40</v>
      </c>
      <c r="D793" s="1">
        <v>21363.77</v>
      </c>
      <c r="E793" s="1">
        <v>26387.21</v>
      </c>
      <c r="F793" s="1">
        <v>50287.21</v>
      </c>
      <c r="G793" s="1">
        <v>64672.13</v>
      </c>
      <c r="H793" s="1">
        <v>70108.490000000005</v>
      </c>
      <c r="I793" s="1">
        <v>80034.740000000005</v>
      </c>
      <c r="J793" s="1">
        <v>71491.7</v>
      </c>
      <c r="K793" s="1">
        <v>77951.31</v>
      </c>
      <c r="L793" s="13"/>
    </row>
    <row r="794" spans="2:12" ht="16.5" thickTop="1" thickBot="1" x14ac:dyDescent="0.3">
      <c r="B794" s="6" t="s">
        <v>50</v>
      </c>
      <c r="C794" s="32">
        <v>50</v>
      </c>
      <c r="D794" s="1">
        <v>0</v>
      </c>
      <c r="E794" s="1">
        <v>0</v>
      </c>
      <c r="F794" s="1">
        <v>0</v>
      </c>
      <c r="G794" s="1">
        <v>0</v>
      </c>
      <c r="H794" s="1">
        <v>0</v>
      </c>
      <c r="I794" s="1">
        <v>0</v>
      </c>
      <c r="J794" s="1">
        <v>0</v>
      </c>
      <c r="K794" s="1">
        <v>0</v>
      </c>
      <c r="L794" s="13"/>
    </row>
    <row r="795" spans="2:12" ht="16.5" thickTop="1" thickBot="1" x14ac:dyDescent="0.3">
      <c r="B795" s="5" t="s">
        <v>128</v>
      </c>
      <c r="C795" s="32"/>
      <c r="D795" s="1"/>
      <c r="E795" s="1"/>
      <c r="F795" s="1"/>
      <c r="G795" s="1"/>
      <c r="H795" s="1"/>
      <c r="I795" s="1"/>
      <c r="J795" s="1"/>
      <c r="K795" s="1"/>
      <c r="L795" s="13"/>
    </row>
    <row r="796" spans="2:12" ht="16.5" thickTop="1" thickBot="1" x14ac:dyDescent="0.3">
      <c r="B796" s="6" t="s">
        <v>47</v>
      </c>
      <c r="C796" s="32">
        <v>10</v>
      </c>
      <c r="D796" s="1">
        <v>347645</v>
      </c>
      <c r="E796" s="1">
        <v>348555.98</v>
      </c>
      <c r="F796" s="1">
        <v>318730.32</v>
      </c>
      <c r="G796" s="1">
        <v>346225.47</v>
      </c>
      <c r="H796" s="1">
        <v>403622.3</v>
      </c>
      <c r="I796" s="1">
        <v>361639.85</v>
      </c>
      <c r="J796" s="1">
        <v>319061.03999999998</v>
      </c>
      <c r="K796" s="1">
        <v>321734.5</v>
      </c>
      <c r="L796" s="13"/>
    </row>
    <row r="797" spans="2:12" ht="16.5" thickTop="1" thickBot="1" x14ac:dyDescent="0.3">
      <c r="B797" s="6" t="s">
        <v>48</v>
      </c>
      <c r="C797" s="32">
        <v>20</v>
      </c>
      <c r="D797" s="1">
        <v>217406.02</v>
      </c>
      <c r="E797" s="1">
        <v>249816.66</v>
      </c>
      <c r="F797" s="1">
        <v>199445.85</v>
      </c>
      <c r="G797" s="1">
        <v>227371.17</v>
      </c>
      <c r="H797" s="1">
        <v>285397.45</v>
      </c>
      <c r="I797" s="1">
        <v>296489.81</v>
      </c>
      <c r="J797" s="1">
        <v>315575.53999999998</v>
      </c>
      <c r="K797" s="1">
        <v>309377.32</v>
      </c>
      <c r="L797" s="13"/>
    </row>
    <row r="798" spans="2:12" ht="16.5" thickTop="1" thickBot="1" x14ac:dyDescent="0.3">
      <c r="B798" s="6" t="s">
        <v>49</v>
      </c>
      <c r="C798" s="32">
        <v>30</v>
      </c>
      <c r="D798" s="1">
        <v>130238.98</v>
      </c>
      <c r="E798" s="1">
        <v>98739.32</v>
      </c>
      <c r="F798" s="1">
        <v>119284.47</v>
      </c>
      <c r="G798" s="1">
        <v>118854.3</v>
      </c>
      <c r="H798" s="1">
        <v>118224.85</v>
      </c>
      <c r="I798" s="1">
        <v>65150.04</v>
      </c>
      <c r="J798" s="1">
        <v>3485.5</v>
      </c>
      <c r="K798" s="1">
        <v>12357.18</v>
      </c>
      <c r="L798" s="13"/>
    </row>
    <row r="799" spans="2:12" ht="16.5" thickTop="1" thickBot="1" x14ac:dyDescent="0.3">
      <c r="B799" s="6" t="s">
        <v>12</v>
      </c>
      <c r="C799" s="32">
        <v>40</v>
      </c>
      <c r="D799" s="1">
        <v>130238.98</v>
      </c>
      <c r="E799" s="1">
        <v>98739.32</v>
      </c>
      <c r="F799" s="1">
        <v>119284.47</v>
      </c>
      <c r="G799" s="1">
        <v>118854.3</v>
      </c>
      <c r="H799" s="1">
        <v>118224.85</v>
      </c>
      <c r="I799" s="1">
        <v>65150.04</v>
      </c>
      <c r="J799" s="1">
        <v>3485.5</v>
      </c>
      <c r="K799" s="1">
        <v>12357.18</v>
      </c>
      <c r="L799" s="13"/>
    </row>
    <row r="800" spans="2:12" ht="16.5" thickTop="1" thickBot="1" x14ac:dyDescent="0.3">
      <c r="B800" s="6" t="s">
        <v>50</v>
      </c>
      <c r="C800" s="32">
        <v>50</v>
      </c>
      <c r="D800" s="1">
        <v>0</v>
      </c>
      <c r="E800" s="1">
        <v>0</v>
      </c>
      <c r="F800" s="1">
        <v>0</v>
      </c>
      <c r="G800" s="1">
        <v>0</v>
      </c>
      <c r="H800" s="1">
        <v>0</v>
      </c>
      <c r="I800" s="1">
        <v>0</v>
      </c>
      <c r="J800" s="1">
        <v>0</v>
      </c>
      <c r="K800" s="1">
        <v>0</v>
      </c>
      <c r="L800" s="13"/>
    </row>
    <row r="801" spans="2:12" ht="16.5" thickTop="1" thickBot="1" x14ac:dyDescent="0.3">
      <c r="B801" s="5" t="s">
        <v>112</v>
      </c>
      <c r="C801" s="32"/>
      <c r="D801" s="1"/>
      <c r="E801" s="1"/>
      <c r="F801" s="1"/>
      <c r="G801" s="1"/>
      <c r="H801" s="1"/>
      <c r="I801" s="1"/>
      <c r="J801" s="1"/>
      <c r="K801" s="1"/>
      <c r="L801" s="13"/>
    </row>
    <row r="802" spans="2:12" ht="16.5" thickTop="1" thickBot="1" x14ac:dyDescent="0.3">
      <c r="B802" s="6" t="s">
        <v>47</v>
      </c>
      <c r="C802" s="32">
        <v>10</v>
      </c>
      <c r="D802" s="1">
        <v>207957</v>
      </c>
      <c r="E802" s="1">
        <v>232355.75</v>
      </c>
      <c r="F802" s="1">
        <v>250901.75</v>
      </c>
      <c r="G802" s="1">
        <v>261925.26</v>
      </c>
      <c r="H802" s="1">
        <v>273264.40999999997</v>
      </c>
      <c r="I802" s="1">
        <v>312404.24</v>
      </c>
      <c r="J802" s="1">
        <v>349241.96</v>
      </c>
      <c r="K802" s="1">
        <v>565772.16</v>
      </c>
      <c r="L802" s="13"/>
    </row>
    <row r="803" spans="2:12" ht="16.5" thickTop="1" thickBot="1" x14ac:dyDescent="0.3">
      <c r="B803" s="6" t="s">
        <v>48</v>
      </c>
      <c r="C803" s="32">
        <v>20</v>
      </c>
      <c r="D803" s="1">
        <v>192057.25</v>
      </c>
      <c r="E803" s="1">
        <v>198868</v>
      </c>
      <c r="F803" s="1">
        <v>214539.49</v>
      </c>
      <c r="G803" s="1">
        <v>242933.85</v>
      </c>
      <c r="H803" s="1">
        <v>272930.17</v>
      </c>
      <c r="I803" s="1">
        <v>311406.28000000003</v>
      </c>
      <c r="J803" s="1">
        <v>338300.8</v>
      </c>
      <c r="K803" s="1">
        <v>526570.42000000004</v>
      </c>
      <c r="L803" s="13"/>
    </row>
    <row r="804" spans="2:12" ht="16.5" thickTop="1" thickBot="1" x14ac:dyDescent="0.3">
      <c r="B804" s="6" t="s">
        <v>49</v>
      </c>
      <c r="C804" s="32">
        <v>30</v>
      </c>
      <c r="D804" s="1">
        <v>15899.75</v>
      </c>
      <c r="E804" s="1">
        <v>33487.75</v>
      </c>
      <c r="F804" s="1">
        <v>36362.26</v>
      </c>
      <c r="G804" s="1">
        <v>18991.41</v>
      </c>
      <c r="H804" s="1">
        <v>334.24</v>
      </c>
      <c r="I804" s="1">
        <v>997.96</v>
      </c>
      <c r="J804" s="1">
        <v>10941.16</v>
      </c>
      <c r="K804" s="1">
        <v>39201.74</v>
      </c>
      <c r="L804" s="13"/>
    </row>
    <row r="805" spans="2:12" ht="16.5" thickTop="1" thickBot="1" x14ac:dyDescent="0.3">
      <c r="B805" s="6" t="s">
        <v>12</v>
      </c>
      <c r="C805" s="32">
        <v>40</v>
      </c>
      <c r="D805" s="1">
        <v>15899.75</v>
      </c>
      <c r="E805" s="1">
        <v>33487.75</v>
      </c>
      <c r="F805" s="1">
        <v>36362.26</v>
      </c>
      <c r="G805" s="1">
        <v>18991.41</v>
      </c>
      <c r="H805" s="1">
        <v>334.24</v>
      </c>
      <c r="I805" s="1">
        <v>997.96</v>
      </c>
      <c r="J805" s="1">
        <v>10941.16</v>
      </c>
      <c r="K805" s="1">
        <v>39201.74</v>
      </c>
      <c r="L805" s="13"/>
    </row>
    <row r="806" spans="2:12" ht="16.5" thickTop="1" thickBot="1" x14ac:dyDescent="0.3">
      <c r="B806" s="6" t="s">
        <v>50</v>
      </c>
      <c r="C806" s="32">
        <v>50</v>
      </c>
      <c r="D806" s="1">
        <v>0</v>
      </c>
      <c r="E806" s="1">
        <v>0</v>
      </c>
      <c r="F806" s="1">
        <v>0</v>
      </c>
      <c r="G806" s="1">
        <v>0</v>
      </c>
      <c r="H806" s="1">
        <v>0</v>
      </c>
      <c r="I806" s="1">
        <v>0</v>
      </c>
      <c r="J806" s="1">
        <v>0</v>
      </c>
      <c r="K806" s="1">
        <v>0</v>
      </c>
      <c r="L806" s="13"/>
    </row>
    <row r="807" spans="2:12" ht="16.5" thickTop="1" thickBot="1" x14ac:dyDescent="0.3">
      <c r="B807" s="5" t="s">
        <v>143</v>
      </c>
      <c r="C807" s="32"/>
      <c r="D807" s="1"/>
      <c r="E807" s="1"/>
      <c r="F807" s="1"/>
      <c r="G807" s="1"/>
      <c r="H807" s="1"/>
      <c r="I807" s="1"/>
      <c r="J807" s="1"/>
      <c r="K807" s="1"/>
      <c r="L807" s="13"/>
    </row>
    <row r="808" spans="2:12" ht="16.5" thickTop="1" thickBot="1" x14ac:dyDescent="0.3">
      <c r="B808" s="6" t="s">
        <v>47</v>
      </c>
      <c r="C808" s="32">
        <v>10</v>
      </c>
      <c r="D808" s="1">
        <v>406409</v>
      </c>
      <c r="E808" s="1">
        <v>425307.29</v>
      </c>
      <c r="F808" s="1">
        <v>414110.95</v>
      </c>
      <c r="G808" s="1">
        <v>477172.42</v>
      </c>
      <c r="H808" s="1">
        <v>530946.86</v>
      </c>
      <c r="I808" s="1">
        <v>531146.41</v>
      </c>
      <c r="J808" s="1">
        <v>626799.66</v>
      </c>
      <c r="K808" s="1">
        <v>591796.76</v>
      </c>
      <c r="L808" s="13"/>
    </row>
    <row r="809" spans="2:12" ht="16.5" thickTop="1" thickBot="1" x14ac:dyDescent="0.3">
      <c r="B809" s="6" t="s">
        <v>48</v>
      </c>
      <c r="C809" s="32">
        <v>20</v>
      </c>
      <c r="D809" s="1">
        <v>350445.71</v>
      </c>
      <c r="E809" s="1">
        <v>342462.34</v>
      </c>
      <c r="F809" s="1">
        <v>300196.53000000003</v>
      </c>
      <c r="G809" s="1">
        <v>340772.56</v>
      </c>
      <c r="H809" s="1">
        <v>386780.45</v>
      </c>
      <c r="I809" s="1">
        <v>432894.75</v>
      </c>
      <c r="J809" s="1">
        <v>488433.95</v>
      </c>
      <c r="K809" s="1">
        <v>584584.93000000005</v>
      </c>
      <c r="L809" s="13"/>
    </row>
    <row r="810" spans="2:12" ht="16.5" thickTop="1" thickBot="1" x14ac:dyDescent="0.3">
      <c r="B810" s="6" t="s">
        <v>49</v>
      </c>
      <c r="C810" s="32">
        <v>30</v>
      </c>
      <c r="D810" s="1">
        <v>55963.29</v>
      </c>
      <c r="E810" s="1">
        <v>82844.95</v>
      </c>
      <c r="F810" s="1">
        <v>113914.42</v>
      </c>
      <c r="G810" s="1">
        <v>136399.85999999999</v>
      </c>
      <c r="H810" s="1">
        <v>144166.41</v>
      </c>
      <c r="I810" s="1">
        <v>98251.66</v>
      </c>
      <c r="J810" s="1">
        <v>138365.71</v>
      </c>
      <c r="K810" s="1">
        <v>7211.83</v>
      </c>
      <c r="L810" s="13"/>
    </row>
    <row r="811" spans="2:12" ht="16.5" thickTop="1" thickBot="1" x14ac:dyDescent="0.3">
      <c r="B811" s="6" t="s">
        <v>12</v>
      </c>
      <c r="C811" s="32">
        <v>40</v>
      </c>
      <c r="D811" s="1">
        <v>55963.29</v>
      </c>
      <c r="E811" s="1">
        <v>82844.95</v>
      </c>
      <c r="F811" s="1">
        <v>113914.42</v>
      </c>
      <c r="G811" s="1">
        <v>136399.85999999999</v>
      </c>
      <c r="H811" s="1">
        <v>144166.41</v>
      </c>
      <c r="I811" s="1">
        <v>98251.66</v>
      </c>
      <c r="J811" s="1">
        <v>138365.71</v>
      </c>
      <c r="K811" s="1">
        <v>7211.83</v>
      </c>
      <c r="L811" s="13"/>
    </row>
    <row r="812" spans="2:12" ht="16.5" thickTop="1" thickBot="1" x14ac:dyDescent="0.3">
      <c r="B812" s="6" t="s">
        <v>50</v>
      </c>
      <c r="C812" s="32">
        <v>50</v>
      </c>
      <c r="D812" s="1">
        <v>0</v>
      </c>
      <c r="E812" s="1">
        <v>0</v>
      </c>
      <c r="F812" s="1">
        <v>0</v>
      </c>
      <c r="G812" s="1">
        <v>0</v>
      </c>
      <c r="H812" s="1">
        <v>0</v>
      </c>
      <c r="I812" s="1">
        <v>0</v>
      </c>
      <c r="J812" s="1">
        <v>0</v>
      </c>
      <c r="K812" s="1">
        <v>0</v>
      </c>
      <c r="L812" s="13"/>
    </row>
    <row r="813" spans="2:12" ht="16.5" thickTop="1" thickBot="1" x14ac:dyDescent="0.3">
      <c r="B813" s="5" t="s">
        <v>115</v>
      </c>
      <c r="C813" s="32"/>
      <c r="D813" s="1"/>
      <c r="E813" s="1"/>
      <c r="F813" s="1"/>
      <c r="G813" s="1"/>
      <c r="H813" s="1"/>
      <c r="I813" s="1"/>
      <c r="J813" s="1"/>
      <c r="K813" s="1"/>
      <c r="L813" s="13"/>
    </row>
    <row r="814" spans="2:12" ht="16.5" thickTop="1" thickBot="1" x14ac:dyDescent="0.3">
      <c r="B814" s="6" t="s">
        <v>47</v>
      </c>
      <c r="C814" s="32">
        <v>10</v>
      </c>
      <c r="D814" s="1">
        <v>35688</v>
      </c>
      <c r="E814" s="1">
        <v>51701.68</v>
      </c>
      <c r="F814" s="1">
        <v>68632.77</v>
      </c>
      <c r="G814" s="1">
        <v>89409.77</v>
      </c>
      <c r="H814" s="1">
        <v>505725.03</v>
      </c>
      <c r="I814" s="1">
        <v>694388.2</v>
      </c>
      <c r="J814" s="1">
        <v>726306.31</v>
      </c>
      <c r="K814" s="1">
        <v>802749.42</v>
      </c>
      <c r="L814" s="13"/>
    </row>
    <row r="815" spans="2:12" ht="16.5" thickTop="1" thickBot="1" x14ac:dyDescent="0.3">
      <c r="B815" s="6" t="s">
        <v>48</v>
      </c>
      <c r="C815" s="32">
        <v>20</v>
      </c>
      <c r="D815" s="1">
        <v>5138.32</v>
      </c>
      <c r="E815" s="1">
        <v>4176.91</v>
      </c>
      <c r="F815" s="1">
        <v>282</v>
      </c>
      <c r="G815" s="1">
        <v>1195.74</v>
      </c>
      <c r="H815" s="1">
        <v>235099.83</v>
      </c>
      <c r="I815" s="1">
        <v>399324.89</v>
      </c>
      <c r="J815" s="1">
        <v>437648.89</v>
      </c>
      <c r="K815" s="1">
        <v>384734.19</v>
      </c>
      <c r="L815" s="13"/>
    </row>
    <row r="816" spans="2:12" ht="16.5" thickTop="1" thickBot="1" x14ac:dyDescent="0.3">
      <c r="B816" s="6" t="s">
        <v>49</v>
      </c>
      <c r="C816" s="32">
        <v>30</v>
      </c>
      <c r="D816" s="1">
        <v>30549.68</v>
      </c>
      <c r="E816" s="1">
        <v>47524.77</v>
      </c>
      <c r="F816" s="1">
        <v>68350.77</v>
      </c>
      <c r="G816" s="1">
        <v>88214.03</v>
      </c>
      <c r="H816" s="1">
        <v>270625.2</v>
      </c>
      <c r="I816" s="1">
        <v>295063.31</v>
      </c>
      <c r="J816" s="1">
        <v>288657.42</v>
      </c>
      <c r="K816" s="1">
        <v>418015.23</v>
      </c>
      <c r="L816" s="13"/>
    </row>
    <row r="817" spans="2:12" ht="16.5" thickTop="1" thickBot="1" x14ac:dyDescent="0.3">
      <c r="B817" s="6" t="s">
        <v>12</v>
      </c>
      <c r="C817" s="32">
        <v>40</v>
      </c>
      <c r="D817" s="1">
        <v>30549.68</v>
      </c>
      <c r="E817" s="1">
        <v>47524.77</v>
      </c>
      <c r="F817" s="1">
        <v>68350.77</v>
      </c>
      <c r="G817" s="1">
        <v>88214.03</v>
      </c>
      <c r="H817" s="1">
        <v>270625.2</v>
      </c>
      <c r="I817" s="1">
        <v>295063.31</v>
      </c>
      <c r="J817" s="1">
        <v>288657.42</v>
      </c>
      <c r="K817" s="1">
        <v>418015.23</v>
      </c>
      <c r="L817" s="13"/>
    </row>
    <row r="818" spans="2:12" ht="16.5" thickTop="1" thickBot="1" x14ac:dyDescent="0.3">
      <c r="B818" s="6" t="s">
        <v>50</v>
      </c>
      <c r="C818" s="32">
        <v>50</v>
      </c>
      <c r="D818" s="1">
        <v>0</v>
      </c>
      <c r="E818" s="1">
        <v>0</v>
      </c>
      <c r="F818" s="1">
        <v>0</v>
      </c>
      <c r="G818" s="1">
        <v>0</v>
      </c>
      <c r="H818" s="1">
        <v>0</v>
      </c>
      <c r="I818" s="1">
        <v>0</v>
      </c>
      <c r="J818" s="1">
        <v>0</v>
      </c>
      <c r="K818" s="1">
        <v>0</v>
      </c>
      <c r="L818" s="13"/>
    </row>
    <row r="819" spans="2:12" ht="16.5" thickTop="1" thickBot="1" x14ac:dyDescent="0.3">
      <c r="B819" s="5" t="s">
        <v>137</v>
      </c>
      <c r="C819" s="32"/>
      <c r="D819" s="1"/>
      <c r="E819" s="1"/>
      <c r="F819" s="1"/>
      <c r="G819" s="1"/>
      <c r="H819" s="1"/>
      <c r="I819" s="1"/>
      <c r="J819" s="1"/>
      <c r="K819" s="1"/>
      <c r="L819" s="13"/>
    </row>
    <row r="820" spans="2:12" ht="16.5" thickTop="1" thickBot="1" x14ac:dyDescent="0.3">
      <c r="B820" s="6" t="s">
        <v>47</v>
      </c>
      <c r="C820" s="32">
        <v>10</v>
      </c>
      <c r="D820" s="1">
        <v>332342</v>
      </c>
      <c r="E820" s="1">
        <v>337309</v>
      </c>
      <c r="F820" s="1">
        <v>337990</v>
      </c>
      <c r="G820" s="1">
        <v>343490</v>
      </c>
      <c r="H820" s="1">
        <v>348573</v>
      </c>
      <c r="I820" s="1">
        <v>356628</v>
      </c>
      <c r="J820" s="1">
        <v>429011.14</v>
      </c>
      <c r="K820" s="1">
        <v>387106.7</v>
      </c>
      <c r="L820" s="13"/>
    </row>
    <row r="821" spans="2:12" ht="16.5" thickTop="1" thickBot="1" x14ac:dyDescent="0.3">
      <c r="B821" s="6" t="s">
        <v>48</v>
      </c>
      <c r="C821" s="32">
        <v>20</v>
      </c>
      <c r="D821" s="1">
        <v>332342</v>
      </c>
      <c r="E821" s="1">
        <v>337309</v>
      </c>
      <c r="F821" s="1">
        <v>337990</v>
      </c>
      <c r="G821" s="1">
        <v>343490</v>
      </c>
      <c r="H821" s="1">
        <v>348573</v>
      </c>
      <c r="I821" s="1">
        <v>302574.86</v>
      </c>
      <c r="J821" s="1">
        <v>428986.64</v>
      </c>
      <c r="K821" s="1">
        <v>387106.7</v>
      </c>
      <c r="L821" s="13"/>
    </row>
    <row r="822" spans="2:12" ht="16.5" thickTop="1" thickBot="1" x14ac:dyDescent="0.3">
      <c r="B822" s="6" t="s">
        <v>49</v>
      </c>
      <c r="C822" s="32">
        <v>30</v>
      </c>
      <c r="D822" s="1">
        <v>0</v>
      </c>
      <c r="E822" s="1">
        <v>0</v>
      </c>
      <c r="F822" s="1">
        <v>0</v>
      </c>
      <c r="G822" s="1">
        <v>0</v>
      </c>
      <c r="H822" s="1">
        <v>0</v>
      </c>
      <c r="I822" s="1">
        <v>54053.14</v>
      </c>
      <c r="J822" s="1">
        <v>24.5</v>
      </c>
      <c r="K822" s="1">
        <v>0</v>
      </c>
      <c r="L822" s="13"/>
    </row>
    <row r="823" spans="2:12" ht="16.5" thickTop="1" thickBot="1" x14ac:dyDescent="0.3">
      <c r="B823" s="6" t="s">
        <v>12</v>
      </c>
      <c r="C823" s="32">
        <v>40</v>
      </c>
      <c r="D823" s="1">
        <v>0</v>
      </c>
      <c r="E823" s="1">
        <v>0</v>
      </c>
      <c r="F823" s="1">
        <v>0</v>
      </c>
      <c r="G823" s="1">
        <v>0</v>
      </c>
      <c r="H823" s="1">
        <v>0</v>
      </c>
      <c r="I823" s="1">
        <v>54053.14</v>
      </c>
      <c r="J823" s="1">
        <v>24.5</v>
      </c>
      <c r="K823" s="1">
        <v>0</v>
      </c>
      <c r="L823" s="13"/>
    </row>
    <row r="824" spans="2:12" ht="16.5" thickTop="1" thickBot="1" x14ac:dyDescent="0.3">
      <c r="B824" s="6" t="s">
        <v>50</v>
      </c>
      <c r="C824" s="32">
        <v>50</v>
      </c>
      <c r="D824" s="1">
        <v>0</v>
      </c>
      <c r="E824" s="1">
        <v>0</v>
      </c>
      <c r="F824" s="1">
        <v>0</v>
      </c>
      <c r="G824" s="1">
        <v>0</v>
      </c>
      <c r="H824" s="1">
        <v>0</v>
      </c>
      <c r="I824" s="1">
        <v>0</v>
      </c>
      <c r="J824" s="1">
        <v>0</v>
      </c>
      <c r="K824" s="1">
        <v>0</v>
      </c>
      <c r="L824" s="13"/>
    </row>
    <row r="825" spans="2:12" ht="16.5" thickTop="1" thickBot="1" x14ac:dyDescent="0.3">
      <c r="B825" s="5" t="s">
        <v>140</v>
      </c>
      <c r="C825" s="32"/>
      <c r="D825" s="1"/>
      <c r="E825" s="1"/>
      <c r="F825" s="1"/>
      <c r="G825" s="1"/>
      <c r="H825" s="1"/>
      <c r="I825" s="1"/>
      <c r="J825" s="1"/>
      <c r="K825" s="1"/>
      <c r="L825" s="13"/>
    </row>
    <row r="826" spans="2:12" ht="16.5" thickTop="1" thickBot="1" x14ac:dyDescent="0.3">
      <c r="B826" s="6" t="s">
        <v>47</v>
      </c>
      <c r="C826" s="32">
        <v>10</v>
      </c>
      <c r="D826" s="1">
        <v>946009</v>
      </c>
      <c r="E826" s="1">
        <v>986372.62</v>
      </c>
      <c r="F826" s="1">
        <v>968841</v>
      </c>
      <c r="G826" s="1">
        <v>1132968.8600000001</v>
      </c>
      <c r="H826" s="1">
        <v>1219228.02</v>
      </c>
      <c r="I826" s="1">
        <v>1280999.48</v>
      </c>
      <c r="J826" s="1">
        <v>1492205.61</v>
      </c>
      <c r="K826" s="1">
        <v>1859306.28</v>
      </c>
      <c r="L826" s="13"/>
    </row>
    <row r="827" spans="2:12" ht="16.5" thickTop="1" thickBot="1" x14ac:dyDescent="0.3">
      <c r="B827" s="6" t="s">
        <v>48</v>
      </c>
      <c r="C827" s="32">
        <v>20</v>
      </c>
      <c r="D827" s="1">
        <v>754979.38</v>
      </c>
      <c r="E827" s="1">
        <v>709325.12</v>
      </c>
      <c r="F827" s="1">
        <v>636516.14</v>
      </c>
      <c r="G827" s="1">
        <v>916922.84</v>
      </c>
      <c r="H827" s="1">
        <v>954711.54</v>
      </c>
      <c r="I827" s="1">
        <v>866207.87</v>
      </c>
      <c r="J827" s="1">
        <v>934259.33</v>
      </c>
      <c r="K827" s="1">
        <v>1169775.92</v>
      </c>
      <c r="L827" s="13"/>
    </row>
    <row r="828" spans="2:12" ht="16.5" thickTop="1" thickBot="1" x14ac:dyDescent="0.3">
      <c r="B828" s="6" t="s">
        <v>49</v>
      </c>
      <c r="C828" s="32">
        <v>30</v>
      </c>
      <c r="D828" s="1">
        <v>191029.62</v>
      </c>
      <c r="E828" s="1">
        <v>277047.5</v>
      </c>
      <c r="F828" s="1">
        <v>332324.86</v>
      </c>
      <c r="G828" s="1">
        <v>216046.02</v>
      </c>
      <c r="H828" s="1">
        <v>264516.47999999998</v>
      </c>
      <c r="I828" s="1">
        <v>414791.61</v>
      </c>
      <c r="J828" s="1">
        <v>557946.28</v>
      </c>
      <c r="K828" s="1">
        <v>689530.36</v>
      </c>
      <c r="L828" s="13"/>
    </row>
    <row r="829" spans="2:12" ht="16.5" thickTop="1" thickBot="1" x14ac:dyDescent="0.3">
      <c r="B829" s="6" t="s">
        <v>12</v>
      </c>
      <c r="C829" s="32">
        <v>40</v>
      </c>
      <c r="D829" s="1">
        <v>191029.62</v>
      </c>
      <c r="E829" s="1">
        <v>277047.5</v>
      </c>
      <c r="F829" s="1">
        <v>332324.86</v>
      </c>
      <c r="G829" s="1">
        <v>216046.02</v>
      </c>
      <c r="H829" s="1">
        <v>264516.47999999998</v>
      </c>
      <c r="I829" s="1">
        <v>414791.61</v>
      </c>
      <c r="J829" s="1">
        <v>557946.28</v>
      </c>
      <c r="K829" s="1">
        <v>689530.36</v>
      </c>
      <c r="L829" s="13"/>
    </row>
    <row r="830" spans="2:12" ht="16.5" thickTop="1" thickBot="1" x14ac:dyDescent="0.3">
      <c r="B830" s="6" t="s">
        <v>50</v>
      </c>
      <c r="C830" s="32">
        <v>50</v>
      </c>
      <c r="D830" s="1">
        <v>0</v>
      </c>
      <c r="E830" s="1">
        <v>0</v>
      </c>
      <c r="F830" s="1">
        <v>0</v>
      </c>
      <c r="G830" s="1">
        <v>0</v>
      </c>
      <c r="H830" s="1">
        <v>0</v>
      </c>
      <c r="I830" s="1">
        <v>0</v>
      </c>
      <c r="J830" s="1">
        <v>0</v>
      </c>
      <c r="K830" s="1">
        <v>0</v>
      </c>
      <c r="L830" s="13"/>
    </row>
    <row r="831" spans="2:12" ht="16.5" thickTop="1" thickBot="1" x14ac:dyDescent="0.3">
      <c r="B831" s="5" t="s">
        <v>98</v>
      </c>
      <c r="C831" s="32"/>
      <c r="D831" s="1"/>
      <c r="E831" s="1"/>
      <c r="F831" s="1"/>
      <c r="G831" s="1"/>
      <c r="H831" s="1"/>
      <c r="I831" s="1"/>
      <c r="J831" s="1"/>
      <c r="K831" s="1"/>
      <c r="L831" s="13"/>
    </row>
    <row r="832" spans="2:12" ht="16.5" thickTop="1" thickBot="1" x14ac:dyDescent="0.3">
      <c r="B832" s="6" t="s">
        <v>47</v>
      </c>
      <c r="C832" s="32">
        <v>10</v>
      </c>
      <c r="D832" s="1">
        <v>81401</v>
      </c>
      <c r="E832" s="1">
        <v>107529.88</v>
      </c>
      <c r="F832" s="1">
        <v>227721.97</v>
      </c>
      <c r="G832" s="1">
        <v>248828.97</v>
      </c>
      <c r="H832" s="1">
        <v>241315.09</v>
      </c>
      <c r="I832" s="1">
        <v>341200.67</v>
      </c>
      <c r="J832" s="1">
        <v>422849.64</v>
      </c>
      <c r="K832" s="1">
        <v>517175.69</v>
      </c>
      <c r="L832" s="13"/>
    </row>
    <row r="833" spans="2:12" ht="16.5" thickTop="1" thickBot="1" x14ac:dyDescent="0.3">
      <c r="B833" s="6" t="s">
        <v>48</v>
      </c>
      <c r="C833" s="32">
        <v>20</v>
      </c>
      <c r="D833" s="1">
        <v>24514.12</v>
      </c>
      <c r="E833" s="1">
        <v>30477.91</v>
      </c>
      <c r="F833" s="1">
        <v>79446</v>
      </c>
      <c r="G833" s="1">
        <v>107888.88</v>
      </c>
      <c r="H833" s="1">
        <v>493.42</v>
      </c>
      <c r="I833" s="1">
        <v>18758.03</v>
      </c>
      <c r="J833" s="1">
        <v>6099.95</v>
      </c>
      <c r="K833" s="1">
        <v>6906.73</v>
      </c>
      <c r="L833" s="13"/>
    </row>
    <row r="834" spans="2:12" ht="16.5" thickTop="1" thickBot="1" x14ac:dyDescent="0.3">
      <c r="B834" s="6" t="s">
        <v>49</v>
      </c>
      <c r="C834" s="32">
        <v>30</v>
      </c>
      <c r="D834" s="1">
        <v>56886.879999999997</v>
      </c>
      <c r="E834" s="1">
        <v>77051.97</v>
      </c>
      <c r="F834" s="1">
        <v>148275.97</v>
      </c>
      <c r="G834" s="1">
        <v>140940.09</v>
      </c>
      <c r="H834" s="1">
        <v>240821.67</v>
      </c>
      <c r="I834" s="1">
        <v>322442.64</v>
      </c>
      <c r="J834" s="1">
        <v>416749.69</v>
      </c>
      <c r="K834" s="1">
        <v>510268.96</v>
      </c>
      <c r="L834" s="13"/>
    </row>
    <row r="835" spans="2:12" ht="16.5" thickTop="1" thickBot="1" x14ac:dyDescent="0.3">
      <c r="B835" s="6" t="s">
        <v>12</v>
      </c>
      <c r="C835" s="32">
        <v>40</v>
      </c>
      <c r="D835" s="1">
        <v>56886.879999999997</v>
      </c>
      <c r="E835" s="1">
        <v>77051.97</v>
      </c>
      <c r="F835" s="1">
        <v>148275.97</v>
      </c>
      <c r="G835" s="1">
        <v>140940.09</v>
      </c>
      <c r="H835" s="1">
        <v>240821.67</v>
      </c>
      <c r="I835" s="1">
        <v>322442.64</v>
      </c>
      <c r="J835" s="1">
        <v>416749.69</v>
      </c>
      <c r="K835" s="1">
        <v>510268.96</v>
      </c>
      <c r="L835" s="13"/>
    </row>
    <row r="836" spans="2:12" ht="16.5" thickTop="1" thickBot="1" x14ac:dyDescent="0.3">
      <c r="B836" s="6" t="s">
        <v>50</v>
      </c>
      <c r="C836" s="32">
        <v>50</v>
      </c>
      <c r="D836" s="1">
        <v>0</v>
      </c>
      <c r="E836" s="1">
        <v>0</v>
      </c>
      <c r="F836" s="1">
        <v>0</v>
      </c>
      <c r="G836" s="1">
        <v>0</v>
      </c>
      <c r="H836" s="1">
        <v>0</v>
      </c>
      <c r="I836" s="1">
        <v>0</v>
      </c>
      <c r="J836" s="1">
        <v>0</v>
      </c>
      <c r="K836" s="1">
        <v>0</v>
      </c>
      <c r="L836" s="13"/>
    </row>
    <row r="837" spans="2:12" ht="16.5" thickTop="1" thickBot="1" x14ac:dyDescent="0.3">
      <c r="B837" s="5" t="s">
        <v>101</v>
      </c>
      <c r="C837" s="32"/>
      <c r="D837" s="1"/>
      <c r="E837" s="1"/>
      <c r="F837" s="1"/>
      <c r="G837" s="1"/>
      <c r="H837" s="1"/>
      <c r="I837" s="1"/>
      <c r="J837" s="1"/>
      <c r="K837" s="1"/>
      <c r="L837" s="13"/>
    </row>
    <row r="838" spans="2:12" ht="16.5" thickTop="1" thickBot="1" x14ac:dyDescent="0.3">
      <c r="B838" s="6" t="s">
        <v>47</v>
      </c>
      <c r="C838" s="32">
        <v>10</v>
      </c>
      <c r="D838" s="1">
        <v>344121</v>
      </c>
      <c r="E838" s="1">
        <v>352514.07</v>
      </c>
      <c r="F838" s="1">
        <v>378061</v>
      </c>
      <c r="G838" s="1">
        <v>310142.59000000003</v>
      </c>
      <c r="H838" s="1">
        <v>384081.47</v>
      </c>
      <c r="I838" s="1">
        <v>524145.27</v>
      </c>
      <c r="J838" s="1">
        <v>863748.83</v>
      </c>
      <c r="K838" s="1">
        <v>1043970.03</v>
      </c>
      <c r="L838" s="13"/>
    </row>
    <row r="839" spans="2:12" ht="16.5" thickTop="1" thickBot="1" x14ac:dyDescent="0.3">
      <c r="B839" s="6" t="s">
        <v>48</v>
      </c>
      <c r="C839" s="32">
        <v>20</v>
      </c>
      <c r="D839" s="1">
        <v>103070.93</v>
      </c>
      <c r="E839" s="1">
        <v>160872.5</v>
      </c>
      <c r="F839" s="1">
        <v>200573.41</v>
      </c>
      <c r="G839" s="1">
        <v>167411.12</v>
      </c>
      <c r="H839" s="1">
        <v>113910.2</v>
      </c>
      <c r="I839" s="1">
        <v>120372.44</v>
      </c>
      <c r="J839" s="1">
        <v>284886.8</v>
      </c>
      <c r="K839" s="1">
        <v>471522.11</v>
      </c>
      <c r="L839" s="13"/>
    </row>
    <row r="840" spans="2:12" ht="16.5" thickTop="1" thickBot="1" x14ac:dyDescent="0.3">
      <c r="B840" s="6" t="s">
        <v>49</v>
      </c>
      <c r="C840" s="32">
        <v>30</v>
      </c>
      <c r="D840" s="1">
        <v>241050.07</v>
      </c>
      <c r="E840" s="1">
        <v>191641.57</v>
      </c>
      <c r="F840" s="1">
        <v>177487.59</v>
      </c>
      <c r="G840" s="1">
        <v>142731.47</v>
      </c>
      <c r="H840" s="1">
        <v>270171.27</v>
      </c>
      <c r="I840" s="1">
        <v>403772.83</v>
      </c>
      <c r="J840" s="1">
        <v>578862.03</v>
      </c>
      <c r="K840" s="1">
        <v>572447.92000000004</v>
      </c>
      <c r="L840" s="13"/>
    </row>
    <row r="841" spans="2:12" ht="16.5" thickTop="1" thickBot="1" x14ac:dyDescent="0.3">
      <c r="B841" s="6" t="s">
        <v>12</v>
      </c>
      <c r="C841" s="32">
        <v>40</v>
      </c>
      <c r="D841" s="1">
        <v>241050.07</v>
      </c>
      <c r="E841" s="1">
        <v>191641.57</v>
      </c>
      <c r="F841" s="1">
        <v>177487.59</v>
      </c>
      <c r="G841" s="1">
        <v>142731.47</v>
      </c>
      <c r="H841" s="1">
        <v>270171.27</v>
      </c>
      <c r="I841" s="1">
        <v>403772.83</v>
      </c>
      <c r="J841" s="1">
        <v>578862.03</v>
      </c>
      <c r="K841" s="1">
        <v>572447.92000000004</v>
      </c>
      <c r="L841" s="13"/>
    </row>
    <row r="842" spans="2:12" ht="16.5" thickTop="1" thickBot="1" x14ac:dyDescent="0.3">
      <c r="B842" s="6" t="s">
        <v>50</v>
      </c>
      <c r="C842" s="32">
        <v>50</v>
      </c>
      <c r="D842" s="1">
        <v>0</v>
      </c>
      <c r="E842" s="1">
        <v>0</v>
      </c>
      <c r="F842" s="1">
        <v>0</v>
      </c>
      <c r="G842" s="1">
        <v>0</v>
      </c>
      <c r="H842" s="1">
        <v>0</v>
      </c>
      <c r="I842" s="1">
        <v>0</v>
      </c>
      <c r="J842" s="1">
        <v>0</v>
      </c>
      <c r="K842" s="1">
        <v>0</v>
      </c>
      <c r="L842" s="13"/>
    </row>
    <row r="843" spans="2:12" ht="16.5" thickTop="1" thickBot="1" x14ac:dyDescent="0.3">
      <c r="B843" s="5" t="s">
        <v>120</v>
      </c>
      <c r="C843" s="32"/>
      <c r="D843" s="1"/>
      <c r="E843" s="1"/>
      <c r="F843" s="1"/>
      <c r="G843" s="1"/>
      <c r="H843" s="1"/>
      <c r="I843" s="1"/>
      <c r="J843" s="1"/>
      <c r="K843" s="1"/>
      <c r="L843" s="13"/>
    </row>
    <row r="844" spans="2:12" ht="16.5" thickTop="1" thickBot="1" x14ac:dyDescent="0.3">
      <c r="B844" s="6" t="s">
        <v>47</v>
      </c>
      <c r="C844" s="32">
        <v>10</v>
      </c>
      <c r="D844" s="1">
        <v>214399</v>
      </c>
      <c r="E844" s="1">
        <v>238683.32</v>
      </c>
      <c r="F844" s="1">
        <v>258989.73</v>
      </c>
      <c r="G844" s="1">
        <v>282160.73</v>
      </c>
      <c r="H844" s="1">
        <v>305330.73</v>
      </c>
      <c r="I844" s="1">
        <v>329960.07</v>
      </c>
      <c r="J844" s="1">
        <v>1346883.7</v>
      </c>
      <c r="K844" s="1">
        <v>363459.95</v>
      </c>
      <c r="L844" s="13"/>
    </row>
    <row r="845" spans="2:12" ht="16.5" thickTop="1" thickBot="1" x14ac:dyDescent="0.3">
      <c r="B845" s="6" t="s">
        <v>48</v>
      </c>
      <c r="C845" s="32">
        <v>20</v>
      </c>
      <c r="D845" s="1">
        <v>1078.68</v>
      </c>
      <c r="E845" s="1">
        <v>5054.59</v>
      </c>
      <c r="F845" s="1">
        <v>2165</v>
      </c>
      <c r="G845" s="1">
        <v>2140</v>
      </c>
      <c r="H845" s="1">
        <v>682.66</v>
      </c>
      <c r="I845" s="1">
        <v>8395.3700000000008</v>
      </c>
      <c r="J845" s="1">
        <v>8749.75</v>
      </c>
      <c r="K845" s="1">
        <v>9301.1</v>
      </c>
      <c r="L845" s="13"/>
    </row>
    <row r="846" spans="2:12" ht="16.5" thickTop="1" thickBot="1" x14ac:dyDescent="0.3">
      <c r="B846" s="6" t="s">
        <v>49</v>
      </c>
      <c r="C846" s="32">
        <v>30</v>
      </c>
      <c r="D846" s="1">
        <v>213320.32000000001</v>
      </c>
      <c r="E846" s="1">
        <v>233628.73</v>
      </c>
      <c r="F846" s="1">
        <v>256824.73</v>
      </c>
      <c r="G846" s="1">
        <v>280020.73</v>
      </c>
      <c r="H846" s="1">
        <v>304648.07</v>
      </c>
      <c r="I846" s="1">
        <v>321564.7</v>
      </c>
      <c r="J846" s="1">
        <v>1338133.95</v>
      </c>
      <c r="K846" s="1">
        <v>354158.85</v>
      </c>
      <c r="L846" s="13"/>
    </row>
    <row r="847" spans="2:12" ht="16.5" thickTop="1" thickBot="1" x14ac:dyDescent="0.3">
      <c r="B847" s="6" t="s">
        <v>12</v>
      </c>
      <c r="C847" s="32">
        <v>40</v>
      </c>
      <c r="D847" s="1">
        <v>213320.32000000001</v>
      </c>
      <c r="E847" s="1">
        <v>233628.73</v>
      </c>
      <c r="F847" s="1">
        <v>256824.73</v>
      </c>
      <c r="G847" s="1">
        <v>280020.73</v>
      </c>
      <c r="H847" s="1">
        <v>304648.07</v>
      </c>
      <c r="I847" s="1">
        <v>321564.7</v>
      </c>
      <c r="J847" s="1">
        <v>1338133.95</v>
      </c>
      <c r="K847" s="1">
        <v>354158.85</v>
      </c>
      <c r="L847" s="13"/>
    </row>
    <row r="848" spans="2:12" ht="16.5" thickTop="1" thickBot="1" x14ac:dyDescent="0.3">
      <c r="B848" s="6" t="s">
        <v>50</v>
      </c>
      <c r="C848" s="32">
        <v>50</v>
      </c>
      <c r="D848" s="1">
        <v>0</v>
      </c>
      <c r="E848" s="1">
        <v>0</v>
      </c>
      <c r="F848" s="1">
        <v>0</v>
      </c>
      <c r="G848" s="1">
        <v>0</v>
      </c>
      <c r="H848" s="1">
        <v>0</v>
      </c>
      <c r="I848" s="1">
        <v>0</v>
      </c>
      <c r="J848" s="1">
        <v>0</v>
      </c>
      <c r="K848" s="1">
        <v>0</v>
      </c>
      <c r="L848" s="13"/>
    </row>
    <row r="849" spans="2:12" ht="16.5" thickTop="1" thickBot="1" x14ac:dyDescent="0.3">
      <c r="B849" s="5" t="s">
        <v>123</v>
      </c>
      <c r="C849" s="32"/>
      <c r="D849" s="1"/>
      <c r="E849" s="1"/>
      <c r="F849" s="1"/>
      <c r="G849" s="1"/>
      <c r="H849" s="1"/>
      <c r="I849" s="1"/>
      <c r="J849" s="1"/>
      <c r="K849" s="1"/>
      <c r="L849" s="13"/>
    </row>
    <row r="850" spans="2:12" ht="16.5" thickTop="1" thickBot="1" x14ac:dyDescent="0.3">
      <c r="B850" s="6" t="s">
        <v>47</v>
      </c>
      <c r="C850" s="32">
        <v>10</v>
      </c>
      <c r="D850" s="1">
        <v>751687</v>
      </c>
      <c r="E850" s="1">
        <v>767723.84</v>
      </c>
      <c r="F850" s="1">
        <v>792018</v>
      </c>
      <c r="G850" s="1">
        <v>814792.38</v>
      </c>
      <c r="H850" s="1">
        <v>979754.97</v>
      </c>
      <c r="I850" s="1">
        <v>1188409.24</v>
      </c>
      <c r="J850" s="1">
        <v>1565661.18</v>
      </c>
      <c r="K850" s="1">
        <v>1778622.87</v>
      </c>
      <c r="L850" s="13"/>
    </row>
    <row r="851" spans="2:12" ht="16.5" thickTop="1" thickBot="1" x14ac:dyDescent="0.3">
      <c r="B851" s="6" t="s">
        <v>48</v>
      </c>
      <c r="C851" s="32">
        <v>20</v>
      </c>
      <c r="D851" s="1">
        <v>410512.16</v>
      </c>
      <c r="E851" s="1">
        <v>427645.63</v>
      </c>
      <c r="F851" s="1">
        <v>432987.62</v>
      </c>
      <c r="G851" s="1">
        <v>487567.41</v>
      </c>
      <c r="H851" s="1">
        <v>523284.73</v>
      </c>
      <c r="I851" s="1">
        <v>537380.06000000006</v>
      </c>
      <c r="J851" s="1">
        <v>719320.31</v>
      </c>
      <c r="K851" s="1">
        <v>1151484.6200000001</v>
      </c>
      <c r="L851" s="13"/>
    </row>
    <row r="852" spans="2:12" ht="16.5" thickTop="1" thickBot="1" x14ac:dyDescent="0.3">
      <c r="B852" s="6" t="s">
        <v>49</v>
      </c>
      <c r="C852" s="32">
        <v>30</v>
      </c>
      <c r="D852" s="1">
        <v>341174.84</v>
      </c>
      <c r="E852" s="1">
        <v>340078.21</v>
      </c>
      <c r="F852" s="1">
        <v>359030.38</v>
      </c>
      <c r="G852" s="1">
        <v>327224.96999999997</v>
      </c>
      <c r="H852" s="1">
        <v>456470.24</v>
      </c>
      <c r="I852" s="1">
        <v>651029.18000000005</v>
      </c>
      <c r="J852" s="1">
        <v>846340.87</v>
      </c>
      <c r="K852" s="1">
        <v>627138.25</v>
      </c>
      <c r="L852" s="13"/>
    </row>
    <row r="853" spans="2:12" ht="16.5" thickTop="1" thickBot="1" x14ac:dyDescent="0.3">
      <c r="B853" s="6" t="s">
        <v>12</v>
      </c>
      <c r="C853" s="32">
        <v>40</v>
      </c>
      <c r="D853" s="1">
        <v>341174.84</v>
      </c>
      <c r="E853" s="1">
        <v>340078.21</v>
      </c>
      <c r="F853" s="1">
        <v>359030.38</v>
      </c>
      <c r="G853" s="1">
        <v>327224.96999999997</v>
      </c>
      <c r="H853" s="1">
        <v>456470.24</v>
      </c>
      <c r="I853" s="1">
        <v>651029.18000000005</v>
      </c>
      <c r="J853" s="1">
        <v>846340.87</v>
      </c>
      <c r="K853" s="1">
        <v>627138.25</v>
      </c>
      <c r="L853" s="13"/>
    </row>
    <row r="854" spans="2:12" ht="16.5" thickTop="1" thickBot="1" x14ac:dyDescent="0.3">
      <c r="B854" s="6" t="s">
        <v>50</v>
      </c>
      <c r="C854" s="32">
        <v>50</v>
      </c>
      <c r="D854" s="1">
        <v>0</v>
      </c>
      <c r="E854" s="1">
        <v>0</v>
      </c>
      <c r="F854" s="1">
        <v>0</v>
      </c>
      <c r="G854" s="1">
        <v>0</v>
      </c>
      <c r="H854" s="1">
        <v>0</v>
      </c>
      <c r="I854" s="1">
        <v>0</v>
      </c>
      <c r="J854" s="1">
        <v>0</v>
      </c>
      <c r="K854" s="1">
        <v>0</v>
      </c>
      <c r="L854" s="13"/>
    </row>
    <row r="855" spans="2:12" ht="16.5" thickTop="1" thickBot="1" x14ac:dyDescent="0.3">
      <c r="B855" s="5" t="s">
        <v>131</v>
      </c>
      <c r="C855" s="32"/>
      <c r="D855" s="1"/>
      <c r="E855" s="1"/>
      <c r="F855" s="1"/>
      <c r="G855" s="1"/>
      <c r="H855" s="1"/>
      <c r="I855" s="1"/>
      <c r="J855" s="1"/>
      <c r="K855" s="1"/>
      <c r="L855" s="13"/>
    </row>
    <row r="856" spans="2:12" ht="16.5" thickTop="1" thickBot="1" x14ac:dyDescent="0.3">
      <c r="B856" s="6" t="s">
        <v>47</v>
      </c>
      <c r="C856" s="32">
        <v>10</v>
      </c>
      <c r="D856" s="1">
        <v>0</v>
      </c>
      <c r="E856" s="1">
        <v>0</v>
      </c>
      <c r="F856" s="1">
        <v>38504</v>
      </c>
      <c r="G856" s="1">
        <v>38504</v>
      </c>
      <c r="H856" s="1">
        <v>77010</v>
      </c>
      <c r="I856" s="1">
        <v>115516</v>
      </c>
      <c r="J856" s="1">
        <v>152932.54999999999</v>
      </c>
      <c r="K856" s="1">
        <v>191444.55</v>
      </c>
      <c r="L856" s="13"/>
    </row>
    <row r="857" spans="2:12" ht="16.5" thickTop="1" thickBot="1" x14ac:dyDescent="0.3">
      <c r="B857" s="6" t="s">
        <v>48</v>
      </c>
      <c r="C857" s="32">
        <v>20</v>
      </c>
      <c r="D857" s="1">
        <v>0</v>
      </c>
      <c r="E857" s="1">
        <v>0</v>
      </c>
      <c r="F857" s="1">
        <v>0</v>
      </c>
      <c r="G857" s="1">
        <v>0</v>
      </c>
      <c r="H857" s="1">
        <v>0</v>
      </c>
      <c r="I857" s="1">
        <v>1093.45</v>
      </c>
      <c r="J857" s="1">
        <v>0</v>
      </c>
      <c r="K857" s="1">
        <v>0</v>
      </c>
      <c r="L857" s="13"/>
    </row>
    <row r="858" spans="2:12" ht="16.5" thickTop="1" thickBot="1" x14ac:dyDescent="0.3">
      <c r="B858" s="6" t="s">
        <v>49</v>
      </c>
      <c r="C858" s="32">
        <v>30</v>
      </c>
      <c r="D858" s="1">
        <v>0</v>
      </c>
      <c r="E858" s="1">
        <v>0</v>
      </c>
      <c r="F858" s="1">
        <v>38504</v>
      </c>
      <c r="G858" s="1">
        <v>38504</v>
      </c>
      <c r="H858" s="1">
        <v>77010</v>
      </c>
      <c r="I858" s="1">
        <v>114422.55</v>
      </c>
      <c r="J858" s="1">
        <v>152932.54999999999</v>
      </c>
      <c r="K858" s="1">
        <v>191444.55</v>
      </c>
      <c r="L858" s="13"/>
    </row>
    <row r="859" spans="2:12" ht="16.5" thickTop="1" thickBot="1" x14ac:dyDescent="0.3">
      <c r="B859" s="6" t="s">
        <v>12</v>
      </c>
      <c r="C859" s="32">
        <v>40</v>
      </c>
      <c r="D859" s="1">
        <v>0</v>
      </c>
      <c r="E859" s="1">
        <v>0</v>
      </c>
      <c r="F859" s="1">
        <v>38504</v>
      </c>
      <c r="G859" s="1">
        <v>38504</v>
      </c>
      <c r="H859" s="1">
        <v>77010</v>
      </c>
      <c r="I859" s="1">
        <v>114422.55</v>
      </c>
      <c r="J859" s="1">
        <v>152932.54999999999</v>
      </c>
      <c r="K859" s="1">
        <v>191444.55</v>
      </c>
      <c r="L859" s="13"/>
    </row>
    <row r="860" spans="2:12" ht="16.5" thickTop="1" thickBot="1" x14ac:dyDescent="0.3">
      <c r="B860" s="6" t="s">
        <v>50</v>
      </c>
      <c r="C860" s="32">
        <v>50</v>
      </c>
      <c r="D860" s="1">
        <v>0</v>
      </c>
      <c r="E860" s="1">
        <v>0</v>
      </c>
      <c r="F860" s="1">
        <v>0</v>
      </c>
      <c r="G860" s="1">
        <v>0</v>
      </c>
      <c r="H860" s="1">
        <v>0</v>
      </c>
      <c r="I860" s="1">
        <v>0</v>
      </c>
      <c r="J860" s="1">
        <v>0</v>
      </c>
      <c r="K860" s="1">
        <v>0</v>
      </c>
      <c r="L860" s="13"/>
    </row>
    <row r="861" spans="2:12" ht="16.5" thickTop="1" thickBot="1" x14ac:dyDescent="0.3">
      <c r="B861" s="5" t="s">
        <v>134</v>
      </c>
      <c r="C861" s="32"/>
      <c r="D861" s="1"/>
      <c r="E861" s="1"/>
      <c r="F861" s="1"/>
      <c r="G861" s="1"/>
      <c r="H861" s="1"/>
      <c r="I861" s="1"/>
      <c r="J861" s="1"/>
      <c r="K861" s="1"/>
      <c r="L861" s="13"/>
    </row>
    <row r="862" spans="2:12" ht="16.5" thickTop="1" thickBot="1" x14ac:dyDescent="0.3">
      <c r="B862" s="6" t="s">
        <v>47</v>
      </c>
      <c r="C862" s="32">
        <v>10</v>
      </c>
      <c r="D862" s="1">
        <v>0</v>
      </c>
      <c r="E862" s="1">
        <v>0</v>
      </c>
      <c r="F862" s="1">
        <v>141521</v>
      </c>
      <c r="G862" s="1">
        <v>235685</v>
      </c>
      <c r="H862" s="1">
        <v>289724</v>
      </c>
      <c r="I862" s="1">
        <v>313359.3</v>
      </c>
      <c r="J862" s="1">
        <v>306550.69</v>
      </c>
      <c r="K862" s="1">
        <v>381133.6</v>
      </c>
      <c r="L862" s="13"/>
    </row>
    <row r="863" spans="2:12" ht="16.5" thickTop="1" thickBot="1" x14ac:dyDescent="0.3">
      <c r="B863" s="6" t="s">
        <v>48</v>
      </c>
      <c r="C863" s="32">
        <v>20</v>
      </c>
      <c r="D863" s="1">
        <v>0</v>
      </c>
      <c r="E863" s="1">
        <v>0</v>
      </c>
      <c r="F863" s="1">
        <v>0</v>
      </c>
      <c r="G863" s="1">
        <v>40129</v>
      </c>
      <c r="H863" s="1">
        <v>70533.7</v>
      </c>
      <c r="I863" s="1">
        <v>101008.61</v>
      </c>
      <c r="J863" s="1">
        <v>19630.09</v>
      </c>
      <c r="K863" s="1">
        <v>0</v>
      </c>
      <c r="L863" s="13"/>
    </row>
    <row r="864" spans="2:12" ht="16.5" thickTop="1" thickBot="1" x14ac:dyDescent="0.3">
      <c r="B864" s="6" t="s">
        <v>49</v>
      </c>
      <c r="C864" s="32">
        <v>30</v>
      </c>
      <c r="D864" s="1">
        <v>0</v>
      </c>
      <c r="E864" s="1">
        <v>0</v>
      </c>
      <c r="F864" s="1">
        <v>141521</v>
      </c>
      <c r="G864" s="1">
        <v>195556</v>
      </c>
      <c r="H864" s="1">
        <v>219190.3</v>
      </c>
      <c r="I864" s="1">
        <v>212350.69</v>
      </c>
      <c r="J864" s="1">
        <v>286920.59999999998</v>
      </c>
      <c r="K864" s="1">
        <v>381133.6</v>
      </c>
      <c r="L864" s="13"/>
    </row>
    <row r="865" spans="2:12" ht="16.5" thickTop="1" thickBot="1" x14ac:dyDescent="0.3">
      <c r="B865" s="6" t="s">
        <v>12</v>
      </c>
      <c r="C865" s="32">
        <v>40</v>
      </c>
      <c r="D865" s="1">
        <v>0</v>
      </c>
      <c r="E865" s="1">
        <v>0</v>
      </c>
      <c r="F865" s="1">
        <v>141521</v>
      </c>
      <c r="G865" s="1">
        <v>195556</v>
      </c>
      <c r="H865" s="1">
        <v>219190.3</v>
      </c>
      <c r="I865" s="1">
        <v>212350.69</v>
      </c>
      <c r="J865" s="1">
        <v>286920.59999999998</v>
      </c>
      <c r="K865" s="1">
        <v>381133.6</v>
      </c>
      <c r="L865" s="13"/>
    </row>
    <row r="866" spans="2:12" ht="16.5" thickTop="1" thickBot="1" x14ac:dyDescent="0.3">
      <c r="B866" s="6" t="s">
        <v>50</v>
      </c>
      <c r="C866" s="32">
        <v>50</v>
      </c>
      <c r="D866" s="1">
        <v>0</v>
      </c>
      <c r="E866" s="1">
        <v>0</v>
      </c>
      <c r="F866" s="1">
        <v>0</v>
      </c>
      <c r="G866" s="1">
        <v>0</v>
      </c>
      <c r="H866" s="1">
        <v>0</v>
      </c>
      <c r="I866" s="1">
        <v>0</v>
      </c>
      <c r="J866" s="1">
        <v>0</v>
      </c>
      <c r="K866" s="1">
        <v>0</v>
      </c>
      <c r="L866" s="13"/>
    </row>
    <row r="867" spans="2:12" ht="16.5" thickTop="1" thickBot="1" x14ac:dyDescent="0.3">
      <c r="B867" s="5" t="s">
        <v>146</v>
      </c>
      <c r="C867" s="32"/>
      <c r="D867" s="1"/>
      <c r="E867" s="1"/>
      <c r="F867" s="1"/>
      <c r="G867" s="1"/>
      <c r="H867" s="1"/>
      <c r="I867" s="1"/>
      <c r="J867" s="1"/>
      <c r="K867" s="1"/>
      <c r="L867" s="13"/>
    </row>
    <row r="868" spans="2:12" ht="16.5" thickTop="1" thickBot="1" x14ac:dyDescent="0.3">
      <c r="B868" s="6" t="s">
        <v>47</v>
      </c>
      <c r="C868" s="32">
        <v>10</v>
      </c>
      <c r="D868" s="1">
        <v>0</v>
      </c>
      <c r="E868" s="1">
        <v>0</v>
      </c>
      <c r="F868" s="1">
        <v>0</v>
      </c>
      <c r="G868" s="1">
        <v>348774</v>
      </c>
      <c r="H868" s="1">
        <v>883344.52</v>
      </c>
      <c r="I868" s="1">
        <v>932905.94</v>
      </c>
      <c r="J868" s="1">
        <v>1155503.8999999999</v>
      </c>
      <c r="K868" s="1">
        <v>1262729.96</v>
      </c>
      <c r="L868" s="13"/>
    </row>
    <row r="869" spans="2:12" ht="16.5" thickTop="1" thickBot="1" x14ac:dyDescent="0.3">
      <c r="B869" s="6" t="s">
        <v>48</v>
      </c>
      <c r="C869" s="32">
        <v>20</v>
      </c>
      <c r="D869" s="1">
        <v>0</v>
      </c>
      <c r="E869" s="1">
        <v>0</v>
      </c>
      <c r="F869" s="1">
        <v>0</v>
      </c>
      <c r="G869" s="1">
        <v>89534.48</v>
      </c>
      <c r="H869" s="1">
        <v>594845.57999999996</v>
      </c>
      <c r="I869" s="1">
        <v>564146.04</v>
      </c>
      <c r="J869" s="1">
        <v>697110.94</v>
      </c>
      <c r="K869" s="1">
        <v>756171.74</v>
      </c>
      <c r="L869" s="13"/>
    </row>
    <row r="870" spans="2:12" ht="16.5" thickTop="1" thickBot="1" x14ac:dyDescent="0.3">
      <c r="B870" s="6" t="s">
        <v>49</v>
      </c>
      <c r="C870" s="32">
        <v>30</v>
      </c>
      <c r="D870" s="1">
        <v>0</v>
      </c>
      <c r="E870" s="1">
        <v>0</v>
      </c>
      <c r="F870" s="1">
        <v>0</v>
      </c>
      <c r="G870" s="1">
        <v>259239.52</v>
      </c>
      <c r="H870" s="1">
        <v>288498.94</v>
      </c>
      <c r="I870" s="1">
        <v>368759.9</v>
      </c>
      <c r="J870" s="1">
        <v>458392.96</v>
      </c>
      <c r="K870" s="1">
        <v>506558.22</v>
      </c>
      <c r="L870" s="13"/>
    </row>
    <row r="871" spans="2:12" ht="16.5" thickTop="1" thickBot="1" x14ac:dyDescent="0.3">
      <c r="B871" s="6" t="s">
        <v>12</v>
      </c>
      <c r="C871" s="32">
        <v>40</v>
      </c>
      <c r="D871" s="1">
        <v>0</v>
      </c>
      <c r="E871" s="1">
        <v>0</v>
      </c>
      <c r="F871" s="1">
        <v>0</v>
      </c>
      <c r="G871" s="1">
        <v>259239.52</v>
      </c>
      <c r="H871" s="1">
        <v>288498.94</v>
      </c>
      <c r="I871" s="1">
        <v>368759.9</v>
      </c>
      <c r="J871" s="1">
        <v>458392.96</v>
      </c>
      <c r="K871" s="1">
        <v>506558.22</v>
      </c>
      <c r="L871" s="13"/>
    </row>
    <row r="872" spans="2:12" ht="16.5" thickTop="1" thickBot="1" x14ac:dyDescent="0.3">
      <c r="B872" s="6" t="s">
        <v>50</v>
      </c>
      <c r="C872" s="32">
        <v>50</v>
      </c>
      <c r="D872" s="1">
        <v>0</v>
      </c>
      <c r="E872" s="1">
        <v>0</v>
      </c>
      <c r="F872" s="1">
        <v>0</v>
      </c>
      <c r="G872" s="1">
        <v>0</v>
      </c>
      <c r="H872" s="1">
        <v>0</v>
      </c>
      <c r="I872" s="1">
        <v>0</v>
      </c>
      <c r="J872" s="1">
        <v>0</v>
      </c>
      <c r="K872" s="1">
        <v>0</v>
      </c>
      <c r="L872" s="13"/>
    </row>
    <row r="873" spans="2:12" ht="16.5" thickTop="1" thickBot="1" x14ac:dyDescent="0.3">
      <c r="B873" s="5" t="s">
        <v>61</v>
      </c>
      <c r="C873" s="32"/>
      <c r="D873" s="1"/>
      <c r="E873" s="1"/>
      <c r="F873" s="1"/>
      <c r="G873" s="1"/>
      <c r="H873" s="1"/>
      <c r="I873" s="1"/>
      <c r="J873" s="1"/>
      <c r="K873" s="1"/>
      <c r="L873" s="13"/>
    </row>
    <row r="874" spans="2:12" ht="16.5" thickTop="1" thickBot="1" x14ac:dyDescent="0.3">
      <c r="B874" s="6" t="s">
        <v>47</v>
      </c>
      <c r="C874" s="32">
        <v>10</v>
      </c>
      <c r="D874" s="1">
        <v>13934764</v>
      </c>
      <c r="E874" s="1">
        <v>16006350.9</v>
      </c>
      <c r="F874" s="1">
        <v>16650517.039999999</v>
      </c>
      <c r="G874" s="1">
        <v>18975497.449999999</v>
      </c>
      <c r="H874" s="1">
        <v>24595110.780000001</v>
      </c>
      <c r="I874" s="1">
        <v>22806786.170000002</v>
      </c>
      <c r="J874" s="1">
        <v>26839925.649999999</v>
      </c>
      <c r="K874" s="1">
        <v>29452854.300000001</v>
      </c>
      <c r="L874" s="13"/>
    </row>
    <row r="875" spans="2:12" ht="16.5" thickTop="1" thickBot="1" x14ac:dyDescent="0.3">
      <c r="B875" s="6" t="s">
        <v>48</v>
      </c>
      <c r="C875" s="32">
        <v>20</v>
      </c>
      <c r="D875" s="1">
        <v>9518056.4499999993</v>
      </c>
      <c r="E875" s="1">
        <v>9899267.8599999994</v>
      </c>
      <c r="F875" s="1">
        <v>8802767.5899999999</v>
      </c>
      <c r="G875" s="1">
        <v>10263605.67</v>
      </c>
      <c r="H875" s="1">
        <v>11218975.609999999</v>
      </c>
      <c r="I875" s="1">
        <v>13300687.52</v>
      </c>
      <c r="J875" s="1">
        <v>15006750.35</v>
      </c>
      <c r="K875" s="1">
        <v>17538563.109999999</v>
      </c>
      <c r="L875" s="13"/>
    </row>
    <row r="876" spans="2:12" ht="16.5" thickTop="1" thickBot="1" x14ac:dyDescent="0.3">
      <c r="B876" s="6" t="s">
        <v>49</v>
      </c>
      <c r="C876" s="32">
        <v>30</v>
      </c>
      <c r="D876" s="1">
        <v>4416707.55</v>
      </c>
      <c r="E876" s="1">
        <v>6107083.04</v>
      </c>
      <c r="F876" s="1">
        <v>7847749.4500000002</v>
      </c>
      <c r="G876" s="1">
        <v>8711891.7799999993</v>
      </c>
      <c r="H876" s="1">
        <v>13376135.17</v>
      </c>
      <c r="I876" s="1">
        <v>9506098.6500000004</v>
      </c>
      <c r="J876" s="1">
        <v>11833175.300000001</v>
      </c>
      <c r="K876" s="1">
        <v>11914291.189999999</v>
      </c>
      <c r="L876" s="13"/>
    </row>
    <row r="877" spans="2:12" ht="16.5" thickTop="1" thickBot="1" x14ac:dyDescent="0.3">
      <c r="B877" s="6" t="s">
        <v>12</v>
      </c>
      <c r="C877" s="32">
        <v>40</v>
      </c>
      <c r="D877" s="1">
        <v>4416707.55</v>
      </c>
      <c r="E877" s="1">
        <v>6107083.04</v>
      </c>
      <c r="F877" s="1">
        <v>7847749.4500000002</v>
      </c>
      <c r="G877" s="1">
        <v>8711891.7799999993</v>
      </c>
      <c r="H877" s="1">
        <v>13376135.17</v>
      </c>
      <c r="I877" s="1">
        <v>9506098.6500000004</v>
      </c>
      <c r="J877" s="1">
        <v>11833175.300000001</v>
      </c>
      <c r="K877" s="1">
        <v>11914291.189999999</v>
      </c>
      <c r="L877" s="13"/>
    </row>
    <row r="878" spans="2:12" ht="16.5" thickTop="1" thickBot="1" x14ac:dyDescent="0.3">
      <c r="B878" s="6" t="s">
        <v>50</v>
      </c>
      <c r="C878" s="32">
        <v>50</v>
      </c>
      <c r="D878" s="1">
        <v>0</v>
      </c>
      <c r="E878" s="1">
        <v>0</v>
      </c>
      <c r="F878" s="1">
        <v>0</v>
      </c>
      <c r="G878" s="1">
        <v>0</v>
      </c>
      <c r="H878" s="1">
        <v>0</v>
      </c>
      <c r="I878" s="1">
        <v>0</v>
      </c>
      <c r="J878" s="1">
        <v>0</v>
      </c>
      <c r="K878" s="1">
        <v>0</v>
      </c>
      <c r="L878" s="13"/>
    </row>
    <row r="879" spans="2:12" ht="16.5" thickTop="1" thickBot="1" x14ac:dyDescent="0.3">
      <c r="B879" s="5" t="s">
        <v>900</v>
      </c>
      <c r="C879" s="32"/>
      <c r="D879" s="1"/>
      <c r="E879" s="1"/>
      <c r="F879" s="1"/>
      <c r="G879" s="1"/>
      <c r="H879" s="1"/>
      <c r="I879" s="1"/>
      <c r="J879" s="1"/>
      <c r="K879" s="1"/>
      <c r="L879" s="13"/>
    </row>
    <row r="880" spans="2:12" ht="16.5" thickTop="1" thickBot="1" x14ac:dyDescent="0.3">
      <c r="B880" s="6" t="s">
        <v>47</v>
      </c>
      <c r="C880" s="32">
        <v>10</v>
      </c>
      <c r="D880" s="1">
        <v>0</v>
      </c>
      <c r="E880" s="1">
        <v>0</v>
      </c>
      <c r="F880" s="1">
        <v>0</v>
      </c>
      <c r="G880" s="1">
        <v>0</v>
      </c>
      <c r="H880" s="1">
        <v>0</v>
      </c>
      <c r="I880" s="1">
        <v>5700114.2800000003</v>
      </c>
      <c r="J880" s="1">
        <v>23402673.66</v>
      </c>
      <c r="K880" s="1">
        <v>19248906.010000002</v>
      </c>
      <c r="L880" s="13"/>
    </row>
    <row r="881" spans="2:12" ht="16.5" thickTop="1" thickBot="1" x14ac:dyDescent="0.3">
      <c r="B881" s="6" t="s">
        <v>48</v>
      </c>
      <c r="C881" s="32">
        <v>20</v>
      </c>
      <c r="D881" s="1">
        <v>0</v>
      </c>
      <c r="E881" s="1">
        <v>0</v>
      </c>
      <c r="F881" s="1">
        <v>0</v>
      </c>
      <c r="G881" s="1">
        <v>0</v>
      </c>
      <c r="H881" s="1">
        <v>0</v>
      </c>
      <c r="I881" s="1">
        <v>2260500.62</v>
      </c>
      <c r="J881" s="1">
        <v>4209703.6500000004</v>
      </c>
      <c r="K881" s="1">
        <v>14402358.25</v>
      </c>
      <c r="L881" s="13"/>
    </row>
    <row r="882" spans="2:12" ht="16.5" thickTop="1" thickBot="1" x14ac:dyDescent="0.3">
      <c r="B882" s="6" t="s">
        <v>49</v>
      </c>
      <c r="C882" s="32">
        <v>30</v>
      </c>
      <c r="D882" s="1">
        <v>0</v>
      </c>
      <c r="E882" s="1">
        <v>0</v>
      </c>
      <c r="F882" s="1">
        <v>0</v>
      </c>
      <c r="G882" s="1">
        <v>0</v>
      </c>
      <c r="H882" s="1">
        <v>0</v>
      </c>
      <c r="I882" s="1">
        <v>3439613.66</v>
      </c>
      <c r="J882" s="1">
        <v>19192970.010000002</v>
      </c>
      <c r="K882" s="1">
        <v>4846547.76</v>
      </c>
      <c r="L882" s="13"/>
    </row>
    <row r="883" spans="2:12" ht="16.5" thickTop="1" thickBot="1" x14ac:dyDescent="0.3">
      <c r="B883" s="6" t="s">
        <v>12</v>
      </c>
      <c r="C883" s="32">
        <v>40</v>
      </c>
      <c r="D883" s="1">
        <v>0</v>
      </c>
      <c r="E883" s="1">
        <v>0</v>
      </c>
      <c r="F883" s="1">
        <v>0</v>
      </c>
      <c r="G883" s="1">
        <v>0</v>
      </c>
      <c r="H883" s="1">
        <v>0</v>
      </c>
      <c r="I883" s="1">
        <v>3439613.66</v>
      </c>
      <c r="J883" s="1">
        <v>19192970.010000002</v>
      </c>
      <c r="K883" s="1">
        <v>4846547.76</v>
      </c>
      <c r="L883" s="13"/>
    </row>
    <row r="884" spans="2:12" ht="16.5" thickTop="1" thickBot="1" x14ac:dyDescent="0.3">
      <c r="B884" s="6" t="s">
        <v>50</v>
      </c>
      <c r="C884" s="32">
        <v>50</v>
      </c>
      <c r="D884" s="1">
        <v>0</v>
      </c>
      <c r="E884" s="1">
        <v>0</v>
      </c>
      <c r="F884" s="1">
        <v>0</v>
      </c>
      <c r="G884" s="1">
        <v>0</v>
      </c>
      <c r="H884" s="1">
        <v>0</v>
      </c>
      <c r="I884" s="1">
        <v>0</v>
      </c>
      <c r="J884" s="1">
        <v>0</v>
      </c>
      <c r="K884" s="1">
        <v>0</v>
      </c>
      <c r="L884" s="13"/>
    </row>
    <row r="885" spans="2:12" ht="16.5" thickTop="1" thickBot="1" x14ac:dyDescent="0.3">
      <c r="B885" s="5" t="s">
        <v>921</v>
      </c>
      <c r="C885" s="32"/>
      <c r="D885" s="1"/>
      <c r="E885" s="1"/>
      <c r="F885" s="1"/>
      <c r="G885" s="1"/>
      <c r="H885" s="1"/>
      <c r="I885" s="1"/>
      <c r="J885" s="1"/>
      <c r="K885" s="1"/>
      <c r="L885" s="13"/>
    </row>
    <row r="886" spans="2:12" ht="16.5" thickTop="1" thickBot="1" x14ac:dyDescent="0.3">
      <c r="B886" s="6" t="s">
        <v>47</v>
      </c>
      <c r="C886" s="32">
        <v>20</v>
      </c>
      <c r="D886" s="1">
        <v>39094</v>
      </c>
      <c r="E886" s="1">
        <v>35013</v>
      </c>
      <c r="F886" s="1">
        <v>45011</v>
      </c>
      <c r="G886" s="1">
        <v>55008</v>
      </c>
      <c r="H886" s="1">
        <v>0</v>
      </c>
      <c r="I886" s="1">
        <v>377195.25</v>
      </c>
      <c r="J886" s="1">
        <v>1066651.71</v>
      </c>
      <c r="K886" s="1">
        <v>1331247.67</v>
      </c>
      <c r="L886" s="13"/>
    </row>
    <row r="887" spans="2:12" ht="16.5" thickTop="1" thickBot="1" x14ac:dyDescent="0.3">
      <c r="B887" s="6" t="s">
        <v>48</v>
      </c>
      <c r="C887" s="32">
        <v>40</v>
      </c>
      <c r="D887" s="1">
        <v>10</v>
      </c>
      <c r="E887" s="1">
        <v>13</v>
      </c>
      <c r="F887" s="1">
        <v>11</v>
      </c>
      <c r="G887" s="1">
        <v>8</v>
      </c>
      <c r="H887" s="1">
        <v>0</v>
      </c>
      <c r="I887" s="1">
        <v>1593.54</v>
      </c>
      <c r="J887" s="1">
        <v>431371.04</v>
      </c>
      <c r="K887" s="1">
        <v>706419.68</v>
      </c>
      <c r="L887" s="13"/>
    </row>
    <row r="888" spans="2:12" ht="16.5" thickTop="1" thickBot="1" x14ac:dyDescent="0.3">
      <c r="B888" s="6" t="s">
        <v>49</v>
      </c>
      <c r="C888" s="32">
        <v>60</v>
      </c>
      <c r="D888" s="1">
        <v>39084</v>
      </c>
      <c r="E888" s="1">
        <v>35000</v>
      </c>
      <c r="F888" s="1">
        <v>45000</v>
      </c>
      <c r="G888" s="1">
        <v>55000</v>
      </c>
      <c r="H888" s="1">
        <v>0</v>
      </c>
      <c r="I888" s="1">
        <v>375601.71</v>
      </c>
      <c r="J888" s="1">
        <v>635280.67000000004</v>
      </c>
      <c r="K888" s="1">
        <v>624827.99</v>
      </c>
      <c r="L888" s="13"/>
    </row>
    <row r="889" spans="2:12" ht="16.5" thickTop="1" thickBot="1" x14ac:dyDescent="0.3">
      <c r="B889" s="6" t="s">
        <v>12</v>
      </c>
      <c r="C889" s="32">
        <v>80</v>
      </c>
      <c r="D889" s="1">
        <v>39084</v>
      </c>
      <c r="E889" s="1">
        <v>35000</v>
      </c>
      <c r="F889" s="1">
        <v>45000</v>
      </c>
      <c r="G889" s="1">
        <v>55000</v>
      </c>
      <c r="H889" s="1">
        <v>0</v>
      </c>
      <c r="I889" s="1">
        <v>375601.71</v>
      </c>
      <c r="J889" s="1">
        <v>635280.67000000004</v>
      </c>
      <c r="K889" s="1">
        <v>624827.99</v>
      </c>
      <c r="L889" s="13"/>
    </row>
    <row r="890" spans="2:12" ht="16.5" thickTop="1" thickBot="1" x14ac:dyDescent="0.3">
      <c r="B890" s="6" t="s">
        <v>50</v>
      </c>
      <c r="C890" s="32">
        <v>100</v>
      </c>
      <c r="D890" s="1">
        <v>0</v>
      </c>
      <c r="E890" s="1">
        <v>0</v>
      </c>
      <c r="F890" s="1">
        <v>0</v>
      </c>
      <c r="G890" s="1">
        <v>0</v>
      </c>
      <c r="H890" s="1">
        <v>0</v>
      </c>
      <c r="I890" s="1">
        <v>0</v>
      </c>
      <c r="J890" s="1">
        <v>0</v>
      </c>
      <c r="K890" s="1">
        <v>0</v>
      </c>
      <c r="L890" s="13"/>
    </row>
    <row r="891" spans="2:12" ht="16.5" thickTop="1" thickBot="1" x14ac:dyDescent="0.3">
      <c r="B891" s="4" t="s">
        <v>701</v>
      </c>
      <c r="C891" s="32"/>
      <c r="D891" s="1"/>
      <c r="E891" s="1"/>
      <c r="F891" s="1"/>
      <c r="G891" s="1"/>
      <c r="H891" s="1"/>
      <c r="I891" s="1"/>
      <c r="J891" s="1"/>
      <c r="K891" s="1"/>
      <c r="L891" s="13"/>
    </row>
    <row r="892" spans="2:12" ht="16.5" thickTop="1" thickBot="1" x14ac:dyDescent="0.3">
      <c r="B892" s="5" t="s">
        <v>704</v>
      </c>
      <c r="C892" s="32"/>
      <c r="D892" s="1"/>
      <c r="E892" s="1"/>
      <c r="F892" s="1"/>
      <c r="G892" s="1"/>
      <c r="H892" s="1"/>
      <c r="I892" s="1"/>
      <c r="J892" s="1"/>
      <c r="K892" s="1"/>
      <c r="L892" s="13"/>
    </row>
    <row r="893" spans="2:12" ht="16.5" thickTop="1" thickBot="1" x14ac:dyDescent="0.3">
      <c r="B893" s="6" t="s">
        <v>47</v>
      </c>
      <c r="C893" s="32">
        <v>10</v>
      </c>
      <c r="D893" s="1">
        <v>699521</v>
      </c>
      <c r="E893" s="1">
        <v>762088</v>
      </c>
      <c r="F893" s="1">
        <v>663250</v>
      </c>
      <c r="G893" s="1">
        <v>818799.01</v>
      </c>
      <c r="H893" s="1">
        <v>719521.93</v>
      </c>
      <c r="I893" s="1">
        <v>1323092.67</v>
      </c>
      <c r="J893" s="1">
        <v>1506862.7</v>
      </c>
      <c r="K893" s="1">
        <v>2049478.2</v>
      </c>
      <c r="L893" s="13"/>
    </row>
    <row r="894" spans="2:12" ht="16.5" thickTop="1" thickBot="1" x14ac:dyDescent="0.3">
      <c r="B894" s="6" t="s">
        <v>48</v>
      </c>
      <c r="C894" s="32">
        <v>20</v>
      </c>
      <c r="D894" s="1">
        <v>574037</v>
      </c>
      <c r="E894" s="1">
        <v>587714.12</v>
      </c>
      <c r="F894" s="1">
        <v>587264.23</v>
      </c>
      <c r="G894" s="1">
        <v>702632.08</v>
      </c>
      <c r="H894" s="1">
        <v>625814.26</v>
      </c>
      <c r="I894" s="1">
        <v>772736.97</v>
      </c>
      <c r="J894" s="1">
        <v>800613.43</v>
      </c>
      <c r="K894" s="1">
        <v>1357714.39</v>
      </c>
      <c r="L894" s="13"/>
    </row>
    <row r="895" spans="2:12" ht="16.5" thickTop="1" thickBot="1" x14ac:dyDescent="0.3">
      <c r="B895" s="6" t="s">
        <v>49</v>
      </c>
      <c r="C895" s="32">
        <v>30</v>
      </c>
      <c r="D895" s="1">
        <v>125484</v>
      </c>
      <c r="E895" s="1">
        <v>174373.88</v>
      </c>
      <c r="F895" s="1">
        <v>75985.77</v>
      </c>
      <c r="G895" s="1">
        <v>116166.93</v>
      </c>
      <c r="H895" s="1">
        <v>93707.67</v>
      </c>
      <c r="I895" s="1">
        <v>550355.69999999995</v>
      </c>
      <c r="J895" s="1">
        <v>706249.27</v>
      </c>
      <c r="K895" s="1">
        <v>691763.81</v>
      </c>
      <c r="L895" s="13"/>
    </row>
    <row r="896" spans="2:12" ht="16.5" thickTop="1" thickBot="1" x14ac:dyDescent="0.3">
      <c r="B896" s="6" t="s">
        <v>12</v>
      </c>
      <c r="C896" s="32">
        <v>40</v>
      </c>
      <c r="D896" s="1">
        <v>0</v>
      </c>
      <c r="E896" s="1">
        <v>0</v>
      </c>
      <c r="F896" s="1">
        <v>0</v>
      </c>
      <c r="G896" s="1">
        <v>0</v>
      </c>
      <c r="H896" s="1">
        <v>0</v>
      </c>
      <c r="I896" s="1">
        <v>0</v>
      </c>
      <c r="J896" s="1">
        <v>0</v>
      </c>
      <c r="K896" s="1">
        <v>0</v>
      </c>
      <c r="L896" s="13"/>
    </row>
    <row r="897" spans="2:12" ht="16.5" thickTop="1" thickBot="1" x14ac:dyDescent="0.3">
      <c r="B897" s="6" t="s">
        <v>50</v>
      </c>
      <c r="C897" s="32">
        <v>50</v>
      </c>
      <c r="D897" s="1">
        <v>125484</v>
      </c>
      <c r="E897" s="1">
        <v>174373.88</v>
      </c>
      <c r="F897" s="1">
        <v>75985.77</v>
      </c>
      <c r="G897" s="1">
        <v>116166.93</v>
      </c>
      <c r="H897" s="1">
        <v>93707.67</v>
      </c>
      <c r="I897" s="1">
        <v>550355.69999999995</v>
      </c>
      <c r="J897" s="1">
        <v>706249.27</v>
      </c>
      <c r="K897" s="1">
        <v>691763.81</v>
      </c>
      <c r="L897" s="13"/>
    </row>
    <row r="898" spans="2:12" ht="16.5" thickTop="1" thickBot="1" x14ac:dyDescent="0.3">
      <c r="B898" s="5" t="s">
        <v>707</v>
      </c>
      <c r="C898" s="32"/>
      <c r="D898" s="1"/>
      <c r="E898" s="1"/>
      <c r="F898" s="1"/>
      <c r="G898" s="1"/>
      <c r="H898" s="1"/>
      <c r="I898" s="1"/>
      <c r="J898" s="1"/>
      <c r="K898" s="1"/>
      <c r="L898" s="13"/>
    </row>
    <row r="899" spans="2:12" ht="16.5" thickTop="1" thickBot="1" x14ac:dyDescent="0.3">
      <c r="B899" s="6" t="s">
        <v>47</v>
      </c>
      <c r="C899" s="32">
        <v>30</v>
      </c>
      <c r="D899" s="1">
        <v>47750942</v>
      </c>
      <c r="E899" s="1">
        <v>49145469</v>
      </c>
      <c r="F899" s="1">
        <v>56870423</v>
      </c>
      <c r="G899" s="1">
        <v>71437795</v>
      </c>
      <c r="H899" s="1">
        <v>98905537.579999998</v>
      </c>
      <c r="I899" s="1">
        <v>201398797.05000001</v>
      </c>
      <c r="J899" s="1">
        <v>137531946.59</v>
      </c>
      <c r="K899" s="1">
        <v>111123542.14</v>
      </c>
      <c r="L899" s="13"/>
    </row>
    <row r="900" spans="2:12" ht="16.5" thickTop="1" thickBot="1" x14ac:dyDescent="0.3">
      <c r="B900" s="6" t="s">
        <v>48</v>
      </c>
      <c r="C900" s="32">
        <v>60</v>
      </c>
      <c r="D900" s="1">
        <v>47635586.990000002</v>
      </c>
      <c r="E900" s="1">
        <v>48692764.509999998</v>
      </c>
      <c r="F900" s="1">
        <v>56583257.780000001</v>
      </c>
      <c r="G900" s="1">
        <v>63330811.730000004</v>
      </c>
      <c r="H900" s="1">
        <v>75189124.530000001</v>
      </c>
      <c r="I900" s="1">
        <v>180199578.70000002</v>
      </c>
      <c r="J900" s="1">
        <v>117945528.61</v>
      </c>
      <c r="K900" s="1">
        <v>97085941.279999986</v>
      </c>
      <c r="L900" s="13"/>
    </row>
    <row r="901" spans="2:12" ht="16.5" thickTop="1" thickBot="1" x14ac:dyDescent="0.3">
      <c r="B901" s="6" t="s">
        <v>49</v>
      </c>
      <c r="C901" s="32">
        <v>90</v>
      </c>
      <c r="D901" s="1">
        <v>115355.01</v>
      </c>
      <c r="E901" s="1">
        <v>452704.49</v>
      </c>
      <c r="F901" s="1">
        <v>287165.21999999997</v>
      </c>
      <c r="G901" s="1">
        <v>8106983.2699999996</v>
      </c>
      <c r="H901" s="1">
        <v>23716413.049999997</v>
      </c>
      <c r="I901" s="1">
        <v>21199218.350000001</v>
      </c>
      <c r="J901" s="1">
        <v>19586417.98</v>
      </c>
      <c r="K901" s="1">
        <v>14037600.859999999</v>
      </c>
      <c r="L901" s="13"/>
    </row>
    <row r="902" spans="2:12" ht="16.5" thickTop="1" thickBot="1" x14ac:dyDescent="0.3">
      <c r="B902" s="6" t="s">
        <v>12</v>
      </c>
      <c r="C902" s="32">
        <v>120</v>
      </c>
      <c r="D902" s="1">
        <v>0</v>
      </c>
      <c r="E902" s="1">
        <v>0</v>
      </c>
      <c r="F902" s="1">
        <v>0</v>
      </c>
      <c r="G902" s="1">
        <v>102500.46</v>
      </c>
      <c r="H902" s="1">
        <v>0</v>
      </c>
      <c r="I902" s="1">
        <v>3712942</v>
      </c>
      <c r="J902" s="1">
        <v>1388796</v>
      </c>
      <c r="K902" s="1">
        <v>950555</v>
      </c>
      <c r="L902" s="13"/>
    </row>
    <row r="903" spans="2:12" ht="16.5" thickTop="1" thickBot="1" x14ac:dyDescent="0.3">
      <c r="B903" s="6" t="s">
        <v>50</v>
      </c>
      <c r="C903" s="32">
        <v>150</v>
      </c>
      <c r="D903" s="1">
        <v>115355.01</v>
      </c>
      <c r="E903" s="1">
        <v>452704.49</v>
      </c>
      <c r="F903" s="1">
        <v>287165.21999999997</v>
      </c>
      <c r="G903" s="1">
        <v>8004482.8099999996</v>
      </c>
      <c r="H903" s="1">
        <v>23716413.049999997</v>
      </c>
      <c r="I903" s="1">
        <v>17486276.350000001</v>
      </c>
      <c r="J903" s="1">
        <v>18197621.98</v>
      </c>
      <c r="K903" s="1">
        <v>13087045.859999999</v>
      </c>
      <c r="L903" s="13"/>
    </row>
    <row r="904" spans="2:12" ht="16.5" thickTop="1" thickBot="1" x14ac:dyDescent="0.3">
      <c r="B904" s="5" t="s">
        <v>733</v>
      </c>
      <c r="C904" s="32"/>
      <c r="D904" s="1"/>
      <c r="E904" s="1"/>
      <c r="F904" s="1"/>
      <c r="G904" s="1"/>
      <c r="H904" s="1"/>
      <c r="I904" s="1"/>
      <c r="J904" s="1"/>
      <c r="K904" s="1"/>
      <c r="L904" s="13"/>
    </row>
    <row r="905" spans="2:12" ht="16.5" thickTop="1" thickBot="1" x14ac:dyDescent="0.3">
      <c r="B905" s="6" t="s">
        <v>47</v>
      </c>
      <c r="C905" s="32">
        <v>30</v>
      </c>
      <c r="D905" s="1">
        <v>14609951</v>
      </c>
      <c r="E905" s="1">
        <v>16725348.08</v>
      </c>
      <c r="F905" s="1">
        <v>16444867.32</v>
      </c>
      <c r="G905" s="1">
        <v>17105502.82</v>
      </c>
      <c r="H905" s="1">
        <v>22922951.32</v>
      </c>
      <c r="I905" s="1">
        <v>21750888.579999998</v>
      </c>
      <c r="J905" s="1">
        <v>26500014.84</v>
      </c>
      <c r="K905" s="1">
        <v>28768793.289999999</v>
      </c>
      <c r="L905" s="13"/>
    </row>
    <row r="906" spans="2:12" ht="16.5" thickTop="1" thickBot="1" x14ac:dyDescent="0.3">
      <c r="B906" s="6" t="s">
        <v>48</v>
      </c>
      <c r="C906" s="32">
        <v>60</v>
      </c>
      <c r="D906" s="1">
        <v>14091297.17</v>
      </c>
      <c r="E906" s="1">
        <v>15960393.68</v>
      </c>
      <c r="F906" s="1">
        <v>15903614.5</v>
      </c>
      <c r="G906" s="1">
        <v>16669710.120000001</v>
      </c>
      <c r="H906" s="1">
        <v>16777964.329999998</v>
      </c>
      <c r="I906" s="1">
        <v>18354660.740000002</v>
      </c>
      <c r="J906" s="1">
        <v>15884097.050000001</v>
      </c>
      <c r="K906" s="1">
        <v>20182585.280000001</v>
      </c>
      <c r="L906" s="13"/>
    </row>
    <row r="907" spans="2:12" ht="16.5" thickTop="1" thickBot="1" x14ac:dyDescent="0.3">
      <c r="B907" s="6" t="s">
        <v>49</v>
      </c>
      <c r="C907" s="32">
        <v>90</v>
      </c>
      <c r="D907" s="1">
        <v>518653.83</v>
      </c>
      <c r="E907" s="1">
        <v>764954.4</v>
      </c>
      <c r="F907" s="1">
        <v>541252.81999999995</v>
      </c>
      <c r="G907" s="1">
        <v>435792.70000000007</v>
      </c>
      <c r="H907" s="1">
        <v>6144986.9900000002</v>
      </c>
      <c r="I907" s="1">
        <v>3396227.84</v>
      </c>
      <c r="J907" s="1">
        <v>10615917.790000001</v>
      </c>
      <c r="K907" s="1">
        <v>8586208.0099999998</v>
      </c>
      <c r="L907" s="13"/>
    </row>
    <row r="908" spans="2:12" ht="16.5" thickTop="1" thickBot="1" x14ac:dyDescent="0.3">
      <c r="B908" s="6" t="s">
        <v>12</v>
      </c>
      <c r="C908" s="32">
        <v>120</v>
      </c>
      <c r="D908" s="1">
        <v>308008.08</v>
      </c>
      <c r="E908" s="1">
        <v>206740.32</v>
      </c>
      <c r="F908" s="1">
        <v>536211.81999999995</v>
      </c>
      <c r="G908" s="1">
        <v>423654.32</v>
      </c>
      <c r="H908" s="1">
        <v>1476154.32</v>
      </c>
      <c r="I908" s="1">
        <v>2747295.56</v>
      </c>
      <c r="J908" s="1">
        <v>8484114.1699999999</v>
      </c>
      <c r="K908" s="1">
        <v>8583354.0099999998</v>
      </c>
      <c r="L908" s="13"/>
    </row>
    <row r="909" spans="2:12" ht="16.5" thickTop="1" thickBot="1" x14ac:dyDescent="0.3">
      <c r="B909" s="6" t="s">
        <v>50</v>
      </c>
      <c r="C909" s="32">
        <v>150</v>
      </c>
      <c r="D909" s="1">
        <v>210645.75</v>
      </c>
      <c r="E909" s="1">
        <v>558214.07999999996</v>
      </c>
      <c r="F909" s="1">
        <v>5041</v>
      </c>
      <c r="G909" s="1">
        <v>12138.380000000001</v>
      </c>
      <c r="H909" s="1">
        <v>4668832.67</v>
      </c>
      <c r="I909" s="1">
        <v>648932.28</v>
      </c>
      <c r="J909" s="1">
        <v>2131803.62</v>
      </c>
      <c r="K909" s="1">
        <v>2854</v>
      </c>
      <c r="L909" s="13"/>
    </row>
    <row r="910" spans="2:12" ht="16.5" thickTop="1" thickBot="1" x14ac:dyDescent="0.3">
      <c r="B910" s="5" t="s">
        <v>725</v>
      </c>
      <c r="C910" s="32"/>
      <c r="D910" s="1"/>
      <c r="E910" s="1"/>
      <c r="F910" s="1"/>
      <c r="G910" s="1"/>
      <c r="H910" s="1"/>
      <c r="I910" s="1"/>
      <c r="J910" s="1"/>
      <c r="K910" s="1"/>
      <c r="L910" s="13"/>
    </row>
    <row r="911" spans="2:12" ht="16.5" thickTop="1" thickBot="1" x14ac:dyDescent="0.3">
      <c r="B911" s="6" t="s">
        <v>47</v>
      </c>
      <c r="C911" s="32">
        <v>20</v>
      </c>
      <c r="D911" s="1">
        <v>0</v>
      </c>
      <c r="E911" s="1">
        <v>0</v>
      </c>
      <c r="F911" s="1">
        <v>0</v>
      </c>
      <c r="G911" s="1">
        <v>0</v>
      </c>
      <c r="H911" s="1">
        <v>200000</v>
      </c>
      <c r="I911" s="1">
        <v>200000</v>
      </c>
      <c r="J911" s="1">
        <v>5083678</v>
      </c>
      <c r="K911" s="1">
        <v>4353217.6500000004</v>
      </c>
      <c r="L911" s="13"/>
    </row>
    <row r="912" spans="2:12" ht="16.5" thickTop="1" thickBot="1" x14ac:dyDescent="0.3">
      <c r="B912" s="6" t="s">
        <v>48</v>
      </c>
      <c r="C912" s="32">
        <v>40</v>
      </c>
      <c r="D912" s="1">
        <v>0</v>
      </c>
      <c r="E912" s="1">
        <v>0</v>
      </c>
      <c r="F912" s="1">
        <v>0</v>
      </c>
      <c r="G912" s="1">
        <v>0</v>
      </c>
      <c r="H912" s="1">
        <v>7039.92</v>
      </c>
      <c r="I912" s="1">
        <v>172394.86</v>
      </c>
      <c r="J912" s="1">
        <v>937774.35</v>
      </c>
      <c r="K912" s="1">
        <v>739671.34</v>
      </c>
      <c r="L912" s="13"/>
    </row>
    <row r="913" spans="2:12" ht="16.5" thickTop="1" thickBot="1" x14ac:dyDescent="0.3">
      <c r="B913" s="6" t="s">
        <v>49</v>
      </c>
      <c r="C913" s="32">
        <v>60</v>
      </c>
      <c r="D913" s="1">
        <v>0</v>
      </c>
      <c r="E913" s="1">
        <v>0</v>
      </c>
      <c r="F913" s="1">
        <v>0</v>
      </c>
      <c r="G913" s="1">
        <v>0</v>
      </c>
      <c r="H913" s="1">
        <v>192960.08</v>
      </c>
      <c r="I913" s="1">
        <v>27605.14</v>
      </c>
      <c r="J913" s="1">
        <v>4145903.65</v>
      </c>
      <c r="K913" s="1">
        <v>3613546.31</v>
      </c>
      <c r="L913" s="13"/>
    </row>
    <row r="914" spans="2:12" ht="16.5" thickTop="1" thickBot="1" x14ac:dyDescent="0.3">
      <c r="B914" s="6" t="s">
        <v>12</v>
      </c>
      <c r="C914" s="32">
        <v>80</v>
      </c>
      <c r="D914" s="1">
        <v>0</v>
      </c>
      <c r="E914" s="1">
        <v>0</v>
      </c>
      <c r="F914" s="1">
        <v>0</v>
      </c>
      <c r="G914" s="1">
        <v>0</v>
      </c>
      <c r="H914" s="1">
        <v>0</v>
      </c>
      <c r="I914" s="1">
        <v>0</v>
      </c>
      <c r="J914" s="1">
        <v>4145903.65</v>
      </c>
      <c r="K914" s="1">
        <v>0</v>
      </c>
      <c r="L914" s="13"/>
    </row>
    <row r="915" spans="2:12" ht="16.5" thickTop="1" thickBot="1" x14ac:dyDescent="0.3">
      <c r="B915" s="6" t="s">
        <v>50</v>
      </c>
      <c r="C915" s="32">
        <v>100</v>
      </c>
      <c r="D915" s="1">
        <v>0</v>
      </c>
      <c r="E915" s="1">
        <v>0</v>
      </c>
      <c r="F915" s="1">
        <v>0</v>
      </c>
      <c r="G915" s="1">
        <v>0</v>
      </c>
      <c r="H915" s="1">
        <v>192960.08</v>
      </c>
      <c r="I915" s="1">
        <v>27605.14</v>
      </c>
      <c r="J915" s="1">
        <v>0</v>
      </c>
      <c r="K915" s="1">
        <v>3613546.31</v>
      </c>
      <c r="L915" s="13"/>
    </row>
    <row r="916" spans="2:12" ht="16.5" thickTop="1" thickBot="1" x14ac:dyDescent="0.3">
      <c r="B916" s="5" t="s">
        <v>730</v>
      </c>
      <c r="C916" s="32"/>
      <c r="D916" s="1"/>
      <c r="E916" s="1"/>
      <c r="F916" s="1"/>
      <c r="G916" s="1"/>
      <c r="H916" s="1"/>
      <c r="I916" s="1"/>
      <c r="J916" s="1"/>
      <c r="K916" s="1"/>
      <c r="L916" s="13"/>
    </row>
    <row r="917" spans="2:12" ht="16.5" thickTop="1" thickBot="1" x14ac:dyDescent="0.3">
      <c r="B917" s="6" t="s">
        <v>47</v>
      </c>
      <c r="C917" s="32">
        <v>20</v>
      </c>
      <c r="D917" s="1">
        <v>3764006</v>
      </c>
      <c r="E917" s="1">
        <v>3932864</v>
      </c>
      <c r="F917" s="1">
        <v>15501459</v>
      </c>
      <c r="G917" s="1">
        <v>5200018</v>
      </c>
      <c r="H917" s="1">
        <v>27492585.460000001</v>
      </c>
      <c r="I917" s="1">
        <v>9359789</v>
      </c>
      <c r="J917" s="1">
        <v>50082815.140000001</v>
      </c>
      <c r="K917" s="1">
        <v>28301776</v>
      </c>
      <c r="L917" s="13"/>
    </row>
    <row r="918" spans="2:12" ht="16.5" thickTop="1" thickBot="1" x14ac:dyDescent="0.3">
      <c r="B918" s="6" t="s">
        <v>48</v>
      </c>
      <c r="C918" s="32">
        <v>40</v>
      </c>
      <c r="D918" s="1">
        <v>3763756</v>
      </c>
      <c r="E918" s="1">
        <v>3755631.9699999997</v>
      </c>
      <c r="F918" s="1">
        <v>15432740.74</v>
      </c>
      <c r="G918" s="1">
        <v>4704687.2799999993</v>
      </c>
      <c r="H918" s="1">
        <v>27104624.870000001</v>
      </c>
      <c r="I918" s="1">
        <v>8882045.4399999995</v>
      </c>
      <c r="J918" s="1">
        <v>24572603.879999999</v>
      </c>
      <c r="K918" s="1">
        <v>16814751.48</v>
      </c>
      <c r="L918" s="13"/>
    </row>
    <row r="919" spans="2:12" ht="16.5" thickTop="1" thickBot="1" x14ac:dyDescent="0.3">
      <c r="B919" s="6" t="s">
        <v>49</v>
      </c>
      <c r="C919" s="32">
        <v>60</v>
      </c>
      <c r="D919" s="1">
        <v>250</v>
      </c>
      <c r="E919" s="1">
        <v>177232.03</v>
      </c>
      <c r="F919" s="1">
        <v>68718.260000000009</v>
      </c>
      <c r="G919" s="1">
        <v>495330.72</v>
      </c>
      <c r="H919" s="1">
        <v>387960.59</v>
      </c>
      <c r="I919" s="1">
        <v>477743.56</v>
      </c>
      <c r="J919" s="1">
        <v>25510211.260000002</v>
      </c>
      <c r="K919" s="1">
        <v>11487024.52</v>
      </c>
      <c r="L919" s="13"/>
    </row>
    <row r="920" spans="2:12" ht="16.5" thickTop="1" thickBot="1" x14ac:dyDescent="0.3">
      <c r="B920" s="6" t="s">
        <v>12</v>
      </c>
      <c r="C920" s="32">
        <v>80</v>
      </c>
      <c r="D920" s="1">
        <v>0</v>
      </c>
      <c r="E920" s="1">
        <v>0</v>
      </c>
      <c r="F920" s="1">
        <v>0</v>
      </c>
      <c r="G920" s="1">
        <v>0</v>
      </c>
      <c r="H920" s="1">
        <v>0</v>
      </c>
      <c r="I920" s="1">
        <v>0</v>
      </c>
      <c r="J920" s="1">
        <v>20098594</v>
      </c>
      <c r="K920" s="1">
        <v>76008</v>
      </c>
      <c r="L920" s="13"/>
    </row>
    <row r="921" spans="2:12" ht="16.5" thickTop="1" thickBot="1" x14ac:dyDescent="0.3">
      <c r="B921" s="6" t="s">
        <v>50</v>
      </c>
      <c r="C921" s="32">
        <v>100</v>
      </c>
      <c r="D921" s="1">
        <v>250</v>
      </c>
      <c r="E921" s="1">
        <v>177232.03</v>
      </c>
      <c r="F921" s="1">
        <v>68718.260000000009</v>
      </c>
      <c r="G921" s="1">
        <v>495330.72</v>
      </c>
      <c r="H921" s="1">
        <v>387960.59</v>
      </c>
      <c r="I921" s="1">
        <v>477743.56</v>
      </c>
      <c r="J921" s="1">
        <v>5411617.2599999998</v>
      </c>
      <c r="K921" s="1">
        <v>11411016.52</v>
      </c>
      <c r="L921" s="13"/>
    </row>
    <row r="922" spans="2:12" ht="16.5" thickTop="1" thickBot="1" x14ac:dyDescent="0.3">
      <c r="B922" s="5" t="s">
        <v>714</v>
      </c>
      <c r="C922" s="32"/>
      <c r="D922" s="1"/>
      <c r="E922" s="1"/>
      <c r="F922" s="1"/>
      <c r="G922" s="1"/>
      <c r="H922" s="1"/>
      <c r="I922" s="1"/>
      <c r="J922" s="1"/>
      <c r="K922" s="1"/>
      <c r="L922" s="13"/>
    </row>
    <row r="923" spans="2:12" ht="16.5" thickTop="1" thickBot="1" x14ac:dyDescent="0.3">
      <c r="B923" s="6" t="s">
        <v>47</v>
      </c>
      <c r="C923" s="32">
        <v>50</v>
      </c>
      <c r="D923" s="1">
        <v>40724633</v>
      </c>
      <c r="E923" s="1">
        <v>42483357</v>
      </c>
      <c r="F923" s="1">
        <v>41508154</v>
      </c>
      <c r="G923" s="1">
        <v>55902003</v>
      </c>
      <c r="H923" s="1">
        <v>68805719</v>
      </c>
      <c r="I923" s="1">
        <v>86483624</v>
      </c>
      <c r="J923" s="1">
        <v>196639326</v>
      </c>
      <c r="K923" s="1">
        <v>256955613.46000001</v>
      </c>
      <c r="L923" s="13"/>
    </row>
    <row r="924" spans="2:12" ht="16.5" thickTop="1" thickBot="1" x14ac:dyDescent="0.3">
      <c r="B924" s="6" t="s">
        <v>48</v>
      </c>
      <c r="C924" s="32">
        <v>100</v>
      </c>
      <c r="D924" s="1">
        <v>40723755.950000003</v>
      </c>
      <c r="E924" s="1">
        <v>40206629.939999998</v>
      </c>
      <c r="F924" s="1">
        <v>41508154</v>
      </c>
      <c r="G924" s="1">
        <v>54918243</v>
      </c>
      <c r="H924" s="1">
        <v>68805719</v>
      </c>
      <c r="I924" s="1">
        <v>86467171.530000001</v>
      </c>
      <c r="J924" s="1">
        <v>89114630.650000006</v>
      </c>
      <c r="K924" s="1">
        <v>79885524.599999994</v>
      </c>
      <c r="L924" s="13"/>
    </row>
    <row r="925" spans="2:12" ht="16.5" thickTop="1" thickBot="1" x14ac:dyDescent="0.3">
      <c r="B925" s="6" t="s">
        <v>49</v>
      </c>
      <c r="C925" s="32">
        <v>150</v>
      </c>
      <c r="D925" s="1">
        <v>877.05</v>
      </c>
      <c r="E925" s="1">
        <v>2276727.06</v>
      </c>
      <c r="F925" s="1">
        <v>0</v>
      </c>
      <c r="G925" s="1">
        <v>983760</v>
      </c>
      <c r="H925" s="1">
        <v>0</v>
      </c>
      <c r="I925" s="1">
        <v>16452.47</v>
      </c>
      <c r="J925" s="1">
        <v>107524695.34999999</v>
      </c>
      <c r="K925" s="1">
        <v>177070088.86000001</v>
      </c>
      <c r="L925" s="13"/>
    </row>
    <row r="926" spans="2:12" ht="16.5" thickTop="1" thickBot="1" x14ac:dyDescent="0.3">
      <c r="B926" s="6" t="s">
        <v>12</v>
      </c>
      <c r="C926" s="32">
        <v>200</v>
      </c>
      <c r="D926" s="1">
        <v>0</v>
      </c>
      <c r="E926" s="1">
        <v>0</v>
      </c>
      <c r="F926" s="1">
        <v>0</v>
      </c>
      <c r="G926" s="1">
        <v>0</v>
      </c>
      <c r="H926" s="1">
        <v>0</v>
      </c>
      <c r="I926" s="1">
        <v>0</v>
      </c>
      <c r="J926" s="1">
        <v>106024087.45999999</v>
      </c>
      <c r="K926" s="1">
        <v>175570086.59999999</v>
      </c>
      <c r="L926" s="13"/>
    </row>
    <row r="927" spans="2:12" ht="16.5" thickTop="1" thickBot="1" x14ac:dyDescent="0.3">
      <c r="B927" s="6" t="s">
        <v>50</v>
      </c>
      <c r="C927" s="32">
        <v>250</v>
      </c>
      <c r="D927" s="1">
        <v>877.05</v>
      </c>
      <c r="E927" s="1">
        <v>2276727.06</v>
      </c>
      <c r="F927" s="1">
        <v>0</v>
      </c>
      <c r="G927" s="1">
        <v>983760</v>
      </c>
      <c r="H927" s="1">
        <v>0</v>
      </c>
      <c r="I927" s="1">
        <v>16452.47</v>
      </c>
      <c r="J927" s="1">
        <v>1500607.89</v>
      </c>
      <c r="K927" s="1">
        <v>1500002.2600000096</v>
      </c>
      <c r="L927" s="13"/>
    </row>
    <row r="928" spans="2:12" ht="16.5" thickTop="1" thickBot="1" x14ac:dyDescent="0.3">
      <c r="B928" s="4" t="s">
        <v>738</v>
      </c>
      <c r="C928" s="32"/>
      <c r="D928" s="1"/>
      <c r="E928" s="1"/>
      <c r="F928" s="1"/>
      <c r="G928" s="1"/>
      <c r="H928" s="1"/>
      <c r="I928" s="1"/>
      <c r="J928" s="1"/>
      <c r="K928" s="1"/>
      <c r="L928" s="13"/>
    </row>
    <row r="929" spans="2:12" ht="16.5" thickTop="1" thickBot="1" x14ac:dyDescent="0.3">
      <c r="B929" s="5" t="s">
        <v>770</v>
      </c>
      <c r="C929" s="32"/>
      <c r="D929" s="1"/>
      <c r="E929" s="1"/>
      <c r="F929" s="1"/>
      <c r="G929" s="1"/>
      <c r="H929" s="1"/>
      <c r="I929" s="1"/>
      <c r="J929" s="1"/>
      <c r="K929" s="1"/>
      <c r="L929" s="13"/>
    </row>
    <row r="930" spans="2:12" ht="16.5" thickTop="1" thickBot="1" x14ac:dyDescent="0.3">
      <c r="B930" s="6" t="s">
        <v>47</v>
      </c>
      <c r="C930" s="32">
        <v>50</v>
      </c>
      <c r="D930" s="1">
        <v>8351446</v>
      </c>
      <c r="E930" s="1">
        <v>7627473</v>
      </c>
      <c r="F930" s="1">
        <v>17893823</v>
      </c>
      <c r="G930" s="1">
        <v>30766559.18</v>
      </c>
      <c r="H930" s="1">
        <v>21582599.240000002</v>
      </c>
      <c r="I930" s="1">
        <v>13969110</v>
      </c>
      <c r="J930" s="1">
        <v>16399629</v>
      </c>
      <c r="K930" s="1">
        <v>18947898.559999999</v>
      </c>
      <c r="L930" s="13"/>
    </row>
    <row r="931" spans="2:12" ht="16.5" thickTop="1" thickBot="1" x14ac:dyDescent="0.3">
      <c r="B931" s="6" t="s">
        <v>48</v>
      </c>
      <c r="C931" s="32">
        <v>100</v>
      </c>
      <c r="D931" s="1">
        <v>8237322.7000000002</v>
      </c>
      <c r="E931" s="1">
        <v>6762731.5699999994</v>
      </c>
      <c r="F931" s="1">
        <v>6911894.8200000003</v>
      </c>
      <c r="G931" s="1">
        <v>15941570.920000002</v>
      </c>
      <c r="H931" s="1">
        <v>17651687.740000002</v>
      </c>
      <c r="I931" s="1">
        <v>12325696.960000001</v>
      </c>
      <c r="J931" s="1">
        <v>11256718.439999999</v>
      </c>
      <c r="K931" s="1">
        <v>18364453.359999999</v>
      </c>
      <c r="L931" s="13"/>
    </row>
    <row r="932" spans="2:12" ht="16.5" thickTop="1" thickBot="1" x14ac:dyDescent="0.3">
      <c r="B932" s="6" t="s">
        <v>49</v>
      </c>
      <c r="C932" s="32">
        <v>150</v>
      </c>
      <c r="D932" s="1">
        <v>114123.3</v>
      </c>
      <c r="E932" s="1">
        <v>864741.42999999993</v>
      </c>
      <c r="F932" s="1">
        <v>10981928.180000002</v>
      </c>
      <c r="G932" s="1">
        <v>14824988.26</v>
      </c>
      <c r="H932" s="1">
        <v>3930911.5</v>
      </c>
      <c r="I932" s="1">
        <v>1643413.04</v>
      </c>
      <c r="J932" s="1">
        <v>5142910.5599999996</v>
      </c>
      <c r="K932" s="1">
        <v>583445.20000000007</v>
      </c>
      <c r="L932" s="13"/>
    </row>
    <row r="933" spans="2:12" ht="16.5" thickTop="1" thickBot="1" x14ac:dyDescent="0.3">
      <c r="B933" s="6" t="s">
        <v>12</v>
      </c>
      <c r="C933" s="32">
        <v>200</v>
      </c>
      <c r="D933" s="1">
        <v>0</v>
      </c>
      <c r="E933" s="1">
        <v>0</v>
      </c>
      <c r="F933" s="1">
        <v>0</v>
      </c>
      <c r="G933" s="1">
        <v>0</v>
      </c>
      <c r="H933" s="1">
        <v>0</v>
      </c>
      <c r="I933" s="1">
        <v>0</v>
      </c>
      <c r="J933" s="1">
        <v>2750000</v>
      </c>
      <c r="K933" s="1">
        <v>0</v>
      </c>
      <c r="L933" s="13"/>
    </row>
    <row r="934" spans="2:12" ht="16.5" thickTop="1" thickBot="1" x14ac:dyDescent="0.3">
      <c r="B934" s="6" t="s">
        <v>50</v>
      </c>
      <c r="C934" s="32">
        <v>250</v>
      </c>
      <c r="D934" s="1">
        <v>114123.3</v>
      </c>
      <c r="E934" s="1">
        <v>864741.42999999993</v>
      </c>
      <c r="F934" s="1">
        <v>10981928.180000002</v>
      </c>
      <c r="G934" s="1">
        <v>14824988.26</v>
      </c>
      <c r="H934" s="1">
        <v>3930911.5</v>
      </c>
      <c r="I934" s="1">
        <v>1643413.04</v>
      </c>
      <c r="J934" s="1">
        <v>2392910.56</v>
      </c>
      <c r="K934" s="1">
        <v>583445.20000000007</v>
      </c>
      <c r="L934" s="13"/>
    </row>
    <row r="935" spans="2:12" ht="16.5" thickTop="1" thickBot="1" x14ac:dyDescent="0.3">
      <c r="B935" s="5" t="s">
        <v>763</v>
      </c>
      <c r="C935" s="32"/>
      <c r="D935" s="1"/>
      <c r="E935" s="1"/>
      <c r="F935" s="1"/>
      <c r="G935" s="1"/>
      <c r="H935" s="1"/>
      <c r="I935" s="1"/>
      <c r="J935" s="1"/>
      <c r="K935" s="1"/>
      <c r="L935" s="13"/>
    </row>
    <row r="936" spans="2:12" ht="16.5" thickTop="1" thickBot="1" x14ac:dyDescent="0.3">
      <c r="B936" s="6" t="s">
        <v>47</v>
      </c>
      <c r="C936" s="32">
        <v>60</v>
      </c>
      <c r="D936" s="1">
        <v>229156339.44</v>
      </c>
      <c r="E936" s="1">
        <v>241739080.61000001</v>
      </c>
      <c r="F936" s="1">
        <v>264845108</v>
      </c>
      <c r="G936" s="1">
        <v>264921985</v>
      </c>
      <c r="H936" s="1">
        <v>293424593</v>
      </c>
      <c r="I936" s="1">
        <v>313222064.38</v>
      </c>
      <c r="J936" s="1">
        <v>350551272.67000002</v>
      </c>
      <c r="K936" s="1">
        <v>354189198.15999997</v>
      </c>
      <c r="L936" s="13"/>
    </row>
    <row r="937" spans="2:12" ht="16.5" thickTop="1" thickBot="1" x14ac:dyDescent="0.3">
      <c r="B937" s="6" t="s">
        <v>48</v>
      </c>
      <c r="C937" s="32">
        <v>120</v>
      </c>
      <c r="D937" s="1">
        <v>226763489.56</v>
      </c>
      <c r="E937" s="1">
        <v>235610289.09999999</v>
      </c>
      <c r="F937" s="1">
        <v>248527344.91</v>
      </c>
      <c r="G937" s="1">
        <v>247804641.59</v>
      </c>
      <c r="H937" s="1">
        <v>277340033.90999997</v>
      </c>
      <c r="I937" s="1">
        <v>293892678.31</v>
      </c>
      <c r="J937" s="1">
        <v>325400590.86000001</v>
      </c>
      <c r="K937" s="1">
        <v>338747499.63</v>
      </c>
      <c r="L937" s="13"/>
    </row>
    <row r="938" spans="2:12" ht="16.5" thickTop="1" thickBot="1" x14ac:dyDescent="0.3">
      <c r="B938" s="6" t="s">
        <v>49</v>
      </c>
      <c r="C938" s="32">
        <v>180</v>
      </c>
      <c r="D938" s="1">
        <v>2392849.88</v>
      </c>
      <c r="E938" s="1">
        <v>6128791.5100000007</v>
      </c>
      <c r="F938" s="1">
        <v>16317763.09</v>
      </c>
      <c r="G938" s="1">
        <v>17117343.409999996</v>
      </c>
      <c r="H938" s="1">
        <v>16084559.090000002</v>
      </c>
      <c r="I938" s="1">
        <v>19329386.07</v>
      </c>
      <c r="J938" s="1">
        <v>25150681.809999999</v>
      </c>
      <c r="K938" s="1">
        <v>15441698.529999999</v>
      </c>
      <c r="L938" s="13"/>
    </row>
    <row r="939" spans="2:12" ht="16.5" thickTop="1" thickBot="1" x14ac:dyDescent="0.3">
      <c r="B939" s="6" t="s">
        <v>12</v>
      </c>
      <c r="C939" s="32">
        <v>240</v>
      </c>
      <c r="D939" s="1">
        <v>0</v>
      </c>
      <c r="E939" s="1">
        <v>0</v>
      </c>
      <c r="F939" s="1">
        <v>0</v>
      </c>
      <c r="G939" s="1">
        <v>0</v>
      </c>
      <c r="H939" s="1">
        <v>0</v>
      </c>
      <c r="I939" s="1">
        <v>0</v>
      </c>
      <c r="J939" s="1">
        <v>5070039</v>
      </c>
      <c r="K939" s="1">
        <v>5518758</v>
      </c>
      <c r="L939" s="13"/>
    </row>
    <row r="940" spans="2:12" ht="16.5" thickTop="1" thickBot="1" x14ac:dyDescent="0.3">
      <c r="B940" s="6" t="s">
        <v>50</v>
      </c>
      <c r="C940" s="32">
        <v>300</v>
      </c>
      <c r="D940" s="1">
        <v>2392849.88</v>
      </c>
      <c r="E940" s="1">
        <v>6128791.5100000007</v>
      </c>
      <c r="F940" s="1">
        <v>16317763.09</v>
      </c>
      <c r="G940" s="1">
        <v>17117343.409999996</v>
      </c>
      <c r="H940" s="1">
        <v>16084559.090000002</v>
      </c>
      <c r="I940" s="1">
        <v>19329386.07</v>
      </c>
      <c r="J940" s="1">
        <v>20080642.809999999</v>
      </c>
      <c r="K940" s="1">
        <v>9922940.5299999993</v>
      </c>
      <c r="L940" s="13"/>
    </row>
    <row r="941" spans="2:12" ht="16.5" thickTop="1" thickBot="1" x14ac:dyDescent="0.3">
      <c r="B941" s="5" t="s">
        <v>792</v>
      </c>
      <c r="C941" s="32"/>
      <c r="D941" s="1"/>
      <c r="E941" s="1"/>
      <c r="F941" s="1"/>
      <c r="G941" s="1"/>
      <c r="H941" s="1"/>
      <c r="I941" s="1"/>
      <c r="J941" s="1"/>
      <c r="K941" s="1"/>
      <c r="L941" s="13"/>
    </row>
    <row r="942" spans="2:12" ht="16.5" thickTop="1" thickBot="1" x14ac:dyDescent="0.3">
      <c r="B942" s="6" t="s">
        <v>47</v>
      </c>
      <c r="C942" s="32">
        <v>30</v>
      </c>
      <c r="D942" s="1">
        <v>307474317</v>
      </c>
      <c r="E942" s="1">
        <v>316055144</v>
      </c>
      <c r="F942" s="1">
        <v>329990350</v>
      </c>
      <c r="G942" s="1">
        <v>378238518.30000001</v>
      </c>
      <c r="H942" s="1">
        <v>439188338</v>
      </c>
      <c r="I942" s="1">
        <v>450113288</v>
      </c>
      <c r="J942" s="1">
        <v>464473025</v>
      </c>
      <c r="K942" s="1">
        <v>516990937</v>
      </c>
      <c r="L942" s="13"/>
    </row>
    <row r="943" spans="2:12" ht="16.5" thickTop="1" thickBot="1" x14ac:dyDescent="0.3">
      <c r="B943" s="6" t="s">
        <v>48</v>
      </c>
      <c r="C943" s="32">
        <v>60</v>
      </c>
      <c r="D943" s="1">
        <v>307352894.46000004</v>
      </c>
      <c r="E943" s="1">
        <v>313800518.59999996</v>
      </c>
      <c r="F943" s="1">
        <v>319931837.67000002</v>
      </c>
      <c r="G943" s="1">
        <v>344523659.74000001</v>
      </c>
      <c r="H943" s="1">
        <v>404647621.09000003</v>
      </c>
      <c r="I943" s="1">
        <v>436879124.94000006</v>
      </c>
      <c r="J943" s="1">
        <v>464294918.60000002</v>
      </c>
      <c r="K943" s="1">
        <v>499302115.59000003</v>
      </c>
      <c r="L943" s="13"/>
    </row>
    <row r="944" spans="2:12" ht="16.5" thickTop="1" thickBot="1" x14ac:dyDescent="0.3">
      <c r="B944" s="6" t="s">
        <v>49</v>
      </c>
      <c r="C944" s="32">
        <v>90</v>
      </c>
      <c r="D944" s="1">
        <v>121422.54</v>
      </c>
      <c r="E944" s="1">
        <v>2254625.4</v>
      </c>
      <c r="F944" s="1">
        <v>10058512.33</v>
      </c>
      <c r="G944" s="1">
        <v>33714858.560000002</v>
      </c>
      <c r="H944" s="1">
        <v>34540716.909999996</v>
      </c>
      <c r="I944" s="1">
        <v>13234163.060000001</v>
      </c>
      <c r="J944" s="1">
        <v>178106.4</v>
      </c>
      <c r="K944" s="1">
        <v>17688821.41</v>
      </c>
      <c r="L944" s="13"/>
    </row>
    <row r="945" spans="2:12" ht="16.5" thickTop="1" thickBot="1" x14ac:dyDescent="0.3">
      <c r="B945" s="6" t="s">
        <v>12</v>
      </c>
      <c r="C945" s="32">
        <v>120</v>
      </c>
      <c r="D945" s="1">
        <v>0</v>
      </c>
      <c r="E945" s="1">
        <v>0</v>
      </c>
      <c r="F945" s="1">
        <v>0</v>
      </c>
      <c r="G945" s="1">
        <v>0</v>
      </c>
      <c r="H945" s="1">
        <v>0</v>
      </c>
      <c r="I945" s="1">
        <v>0</v>
      </c>
      <c r="J945" s="1">
        <v>0</v>
      </c>
      <c r="K945" s="1">
        <v>0</v>
      </c>
      <c r="L945" s="13"/>
    </row>
    <row r="946" spans="2:12" ht="16.5" thickTop="1" thickBot="1" x14ac:dyDescent="0.3">
      <c r="B946" s="6" t="s">
        <v>50</v>
      </c>
      <c r="C946" s="32">
        <v>150</v>
      </c>
      <c r="D946" s="1">
        <v>121422.54</v>
      </c>
      <c r="E946" s="1">
        <v>2254625.4</v>
      </c>
      <c r="F946" s="1">
        <v>10058512.33</v>
      </c>
      <c r="G946" s="1">
        <v>33714858.560000002</v>
      </c>
      <c r="H946" s="1">
        <v>34540716.909999996</v>
      </c>
      <c r="I946" s="1">
        <v>13234163.060000001</v>
      </c>
      <c r="J946" s="1">
        <v>178106.4</v>
      </c>
      <c r="K946" s="1">
        <v>17688821.41</v>
      </c>
      <c r="L946" s="13"/>
    </row>
    <row r="947" spans="2:12" ht="16.5" thickTop="1" thickBot="1" x14ac:dyDescent="0.3">
      <c r="B947" s="5" t="s">
        <v>741</v>
      </c>
      <c r="C947" s="32"/>
      <c r="D947" s="1"/>
      <c r="E947" s="1"/>
      <c r="F947" s="1"/>
      <c r="G947" s="1"/>
      <c r="H947" s="1"/>
      <c r="I947" s="1"/>
      <c r="J947" s="1"/>
      <c r="K947" s="1"/>
      <c r="L947" s="13"/>
    </row>
    <row r="948" spans="2:12" ht="16.5" thickTop="1" thickBot="1" x14ac:dyDescent="0.3">
      <c r="B948" s="6" t="s">
        <v>47</v>
      </c>
      <c r="C948" s="32">
        <v>10</v>
      </c>
      <c r="D948" s="1">
        <v>1996340</v>
      </c>
      <c r="E948" s="1">
        <v>2451682.31</v>
      </c>
      <c r="F948" s="1">
        <v>2465877</v>
      </c>
      <c r="G948" s="1">
        <v>3167379.07</v>
      </c>
      <c r="H948" s="1">
        <v>1363312.31</v>
      </c>
      <c r="I948" s="1">
        <v>1635790.14</v>
      </c>
      <c r="J948" s="1">
        <v>1789295.88</v>
      </c>
      <c r="K948" s="1">
        <v>1832433.37</v>
      </c>
      <c r="L948" s="13"/>
    </row>
    <row r="949" spans="2:12" ht="16.5" thickTop="1" thickBot="1" x14ac:dyDescent="0.3">
      <c r="B949" s="6" t="s">
        <v>48</v>
      </c>
      <c r="C949" s="32">
        <v>20</v>
      </c>
      <c r="D949" s="1">
        <v>821361.69</v>
      </c>
      <c r="E949" s="1">
        <v>908884.02</v>
      </c>
      <c r="F949" s="1">
        <v>631349.05000000005</v>
      </c>
      <c r="G949" s="1">
        <v>881037.76</v>
      </c>
      <c r="H949" s="1">
        <v>782350.17</v>
      </c>
      <c r="I949" s="1">
        <v>1040223.26</v>
      </c>
      <c r="J949" s="1">
        <v>969066.42</v>
      </c>
      <c r="K949" s="1">
        <v>915819.94</v>
      </c>
      <c r="L949" s="13"/>
    </row>
    <row r="950" spans="2:12" ht="16.5" thickTop="1" thickBot="1" x14ac:dyDescent="0.3">
      <c r="B950" s="6" t="s">
        <v>49</v>
      </c>
      <c r="C950" s="32">
        <v>30</v>
      </c>
      <c r="D950" s="1">
        <v>1174978.31</v>
      </c>
      <c r="E950" s="1">
        <v>1542798.29</v>
      </c>
      <c r="F950" s="1">
        <v>1834527.95</v>
      </c>
      <c r="G950" s="1">
        <v>2286341.31</v>
      </c>
      <c r="H950" s="1">
        <v>580962.14</v>
      </c>
      <c r="I950" s="1">
        <v>595566.88</v>
      </c>
      <c r="J950" s="1">
        <v>820229.46</v>
      </c>
      <c r="K950" s="1">
        <v>916613.43</v>
      </c>
      <c r="L950" s="13"/>
    </row>
    <row r="951" spans="2:12" ht="16.5" thickTop="1" thickBot="1" x14ac:dyDescent="0.3">
      <c r="B951" s="6" t="s">
        <v>12</v>
      </c>
      <c r="C951" s="32">
        <v>40</v>
      </c>
      <c r="D951" s="1">
        <v>0</v>
      </c>
      <c r="E951" s="1">
        <v>0</v>
      </c>
      <c r="F951" s="1">
        <v>0</v>
      </c>
      <c r="G951" s="1">
        <v>0</v>
      </c>
      <c r="H951" s="1">
        <v>0</v>
      </c>
      <c r="I951" s="1">
        <v>0</v>
      </c>
      <c r="J951" s="1">
        <v>0</v>
      </c>
      <c r="K951" s="1">
        <v>0</v>
      </c>
      <c r="L951" s="13"/>
    </row>
    <row r="952" spans="2:12" ht="16.5" thickTop="1" thickBot="1" x14ac:dyDescent="0.3">
      <c r="B952" s="6" t="s">
        <v>50</v>
      </c>
      <c r="C952" s="32">
        <v>50</v>
      </c>
      <c r="D952" s="1">
        <v>1174978.31</v>
      </c>
      <c r="E952" s="1">
        <v>1542798.29</v>
      </c>
      <c r="F952" s="1">
        <v>1834527.95</v>
      </c>
      <c r="G952" s="1">
        <v>2286341.31</v>
      </c>
      <c r="H952" s="1">
        <v>580962.14</v>
      </c>
      <c r="I952" s="1">
        <v>595566.88</v>
      </c>
      <c r="J952" s="1">
        <v>820229.46</v>
      </c>
      <c r="K952" s="1">
        <v>916613.43</v>
      </c>
      <c r="L952" s="13"/>
    </row>
    <row r="953" spans="2:12" ht="16.5" thickTop="1" thickBot="1" x14ac:dyDescent="0.3">
      <c r="B953" s="5" t="s">
        <v>799</v>
      </c>
      <c r="C953" s="32"/>
      <c r="D953" s="1"/>
      <c r="E953" s="1"/>
      <c r="F953" s="1"/>
      <c r="G953" s="1"/>
      <c r="H953" s="1"/>
      <c r="I953" s="1"/>
      <c r="J953" s="1"/>
      <c r="K953" s="1"/>
      <c r="L953" s="13"/>
    </row>
    <row r="954" spans="2:12" ht="16.5" thickTop="1" thickBot="1" x14ac:dyDescent="0.3">
      <c r="B954" s="6" t="s">
        <v>47</v>
      </c>
      <c r="C954" s="32">
        <v>10</v>
      </c>
      <c r="D954" s="1">
        <v>1848199</v>
      </c>
      <c r="E954" s="1">
        <v>1847384</v>
      </c>
      <c r="F954" s="1">
        <v>1931017</v>
      </c>
      <c r="G954" s="1">
        <v>2703074</v>
      </c>
      <c r="H954" s="1">
        <v>2795178</v>
      </c>
      <c r="I954" s="1">
        <v>2843221</v>
      </c>
      <c r="J954" s="1">
        <v>2917552.41</v>
      </c>
      <c r="K954" s="1">
        <v>3224327</v>
      </c>
      <c r="L954" s="13"/>
    </row>
    <row r="955" spans="2:12" ht="16.5" thickTop="1" thickBot="1" x14ac:dyDescent="0.3">
      <c r="B955" s="6" t="s">
        <v>48</v>
      </c>
      <c r="C955" s="32">
        <v>20</v>
      </c>
      <c r="D955" s="1">
        <v>1775470.87</v>
      </c>
      <c r="E955" s="1">
        <v>1734650.1</v>
      </c>
      <c r="F955" s="1">
        <v>1819308.49</v>
      </c>
      <c r="G955" s="1">
        <v>2627897.63</v>
      </c>
      <c r="H955" s="1">
        <v>2556760.04</v>
      </c>
      <c r="I955" s="1">
        <v>2793383.14</v>
      </c>
      <c r="J955" s="1">
        <v>2772787.67</v>
      </c>
      <c r="K955" s="1">
        <v>3181636.63</v>
      </c>
      <c r="L955" s="13"/>
    </row>
    <row r="956" spans="2:12" ht="16.5" thickTop="1" thickBot="1" x14ac:dyDescent="0.3">
      <c r="B956" s="6" t="s">
        <v>49</v>
      </c>
      <c r="C956" s="32">
        <v>30</v>
      </c>
      <c r="D956" s="1">
        <v>72728.13</v>
      </c>
      <c r="E956" s="1">
        <v>112733.9</v>
      </c>
      <c r="F956" s="1">
        <v>111708.51</v>
      </c>
      <c r="G956" s="1">
        <v>75176.37</v>
      </c>
      <c r="H956" s="1">
        <v>238417.96</v>
      </c>
      <c r="I956" s="1">
        <v>49837.86</v>
      </c>
      <c r="J956" s="1">
        <v>144764.74</v>
      </c>
      <c r="K956" s="1">
        <v>42690.37</v>
      </c>
      <c r="L956" s="13"/>
    </row>
    <row r="957" spans="2:12" ht="16.5" thickTop="1" thickBot="1" x14ac:dyDescent="0.3">
      <c r="B957" s="6" t="s">
        <v>12</v>
      </c>
      <c r="C957" s="32">
        <v>40</v>
      </c>
      <c r="D957" s="1">
        <v>0</v>
      </c>
      <c r="E957" s="1">
        <v>0</v>
      </c>
      <c r="F957" s="1">
        <v>0</v>
      </c>
      <c r="G957" s="1">
        <v>0</v>
      </c>
      <c r="H957" s="1">
        <v>0</v>
      </c>
      <c r="I957" s="1">
        <v>0</v>
      </c>
      <c r="J957" s="1">
        <v>0</v>
      </c>
      <c r="K957" s="1">
        <v>0</v>
      </c>
      <c r="L957" s="13"/>
    </row>
    <row r="958" spans="2:12" ht="16.5" thickTop="1" thickBot="1" x14ac:dyDescent="0.3">
      <c r="B958" s="6" t="s">
        <v>50</v>
      </c>
      <c r="C958" s="32">
        <v>50</v>
      </c>
      <c r="D958" s="1">
        <v>72728.13</v>
      </c>
      <c r="E958" s="1">
        <v>112733.9</v>
      </c>
      <c r="F958" s="1">
        <v>111708.51</v>
      </c>
      <c r="G958" s="1">
        <v>75176.37</v>
      </c>
      <c r="H958" s="1">
        <v>238417.96</v>
      </c>
      <c r="I958" s="1">
        <v>49837.86</v>
      </c>
      <c r="J958" s="1">
        <v>144764.74</v>
      </c>
      <c r="K958" s="1">
        <v>42690.37</v>
      </c>
      <c r="L958" s="13"/>
    </row>
    <row r="959" spans="2:12" ht="16.5" thickTop="1" thickBot="1" x14ac:dyDescent="0.3">
      <c r="B959" s="5" t="s">
        <v>785</v>
      </c>
      <c r="C959" s="32"/>
      <c r="D959" s="1"/>
      <c r="E959" s="1"/>
      <c r="F959" s="1"/>
      <c r="G959" s="1"/>
      <c r="H959" s="1"/>
      <c r="I959" s="1"/>
      <c r="J959" s="1"/>
      <c r="K959" s="1"/>
      <c r="L959" s="13"/>
    </row>
    <row r="960" spans="2:12" ht="16.5" thickTop="1" thickBot="1" x14ac:dyDescent="0.3">
      <c r="B960" s="6" t="s">
        <v>47</v>
      </c>
      <c r="C960" s="32">
        <v>60</v>
      </c>
      <c r="D960" s="1">
        <v>215202664</v>
      </c>
      <c r="E960" s="1">
        <v>220439825</v>
      </c>
      <c r="F960" s="1">
        <v>218525199</v>
      </c>
      <c r="G960" s="1">
        <v>231342922.13</v>
      </c>
      <c r="H960" s="1">
        <v>241143028.69999999</v>
      </c>
      <c r="I960" s="1">
        <v>251369619</v>
      </c>
      <c r="J960" s="1">
        <v>258384236.99999997</v>
      </c>
      <c r="K960" s="1">
        <v>281519610.52999997</v>
      </c>
      <c r="L960" s="13"/>
    </row>
    <row r="961" spans="2:12" ht="16.5" thickTop="1" thickBot="1" x14ac:dyDescent="0.3">
      <c r="B961" s="6" t="s">
        <v>48</v>
      </c>
      <c r="C961" s="32">
        <v>120</v>
      </c>
      <c r="D961" s="1">
        <v>215030998.68000001</v>
      </c>
      <c r="E961" s="1">
        <v>219485929.03</v>
      </c>
      <c r="F961" s="1">
        <v>218437222.69</v>
      </c>
      <c r="G961" s="1">
        <v>208935679.63999999</v>
      </c>
      <c r="H961" s="1">
        <v>229496200.19999999</v>
      </c>
      <c r="I961" s="1">
        <v>251369582.97999999</v>
      </c>
      <c r="J961" s="1">
        <v>243187946.56</v>
      </c>
      <c r="K961" s="1">
        <v>281216691.81999999</v>
      </c>
      <c r="L961" s="13"/>
    </row>
    <row r="962" spans="2:12" ht="16.5" thickTop="1" thickBot="1" x14ac:dyDescent="0.3">
      <c r="B962" s="6" t="s">
        <v>49</v>
      </c>
      <c r="C962" s="32">
        <v>180</v>
      </c>
      <c r="D962" s="1">
        <v>171665.32</v>
      </c>
      <c r="E962" s="1">
        <v>953895.97</v>
      </c>
      <c r="F962" s="1">
        <v>87976.31</v>
      </c>
      <c r="G962" s="1">
        <v>22407242.490000002</v>
      </c>
      <c r="H962" s="1">
        <v>11646828.5</v>
      </c>
      <c r="I962" s="1">
        <v>36.020000000000003</v>
      </c>
      <c r="J962" s="1">
        <v>15196290.440000001</v>
      </c>
      <c r="K962" s="1">
        <v>302918.71000000002</v>
      </c>
      <c r="L962" s="13"/>
    </row>
    <row r="963" spans="2:12" ht="16.5" thickTop="1" thickBot="1" x14ac:dyDescent="0.3">
      <c r="B963" s="6" t="s">
        <v>12</v>
      </c>
      <c r="C963" s="32">
        <v>240</v>
      </c>
      <c r="D963" s="1">
        <v>0</v>
      </c>
      <c r="E963" s="1">
        <v>0</v>
      </c>
      <c r="F963" s="1">
        <v>0</v>
      </c>
      <c r="G963" s="1">
        <v>0</v>
      </c>
      <c r="H963" s="1">
        <v>0</v>
      </c>
      <c r="I963" s="1">
        <v>0</v>
      </c>
      <c r="J963" s="1">
        <v>1829000</v>
      </c>
      <c r="K963" s="1">
        <v>0</v>
      </c>
      <c r="L963" s="13"/>
    </row>
    <row r="964" spans="2:12" ht="16.5" thickTop="1" thickBot="1" x14ac:dyDescent="0.3">
      <c r="B964" s="6" t="s">
        <v>50</v>
      </c>
      <c r="C964" s="32">
        <v>300</v>
      </c>
      <c r="D964" s="1">
        <v>171665.32</v>
      </c>
      <c r="E964" s="1">
        <v>953895.97</v>
      </c>
      <c r="F964" s="1">
        <v>87976.31</v>
      </c>
      <c r="G964" s="1">
        <v>22407242.490000002</v>
      </c>
      <c r="H964" s="1">
        <v>11646828.5</v>
      </c>
      <c r="I964" s="1">
        <v>36.020000000000003</v>
      </c>
      <c r="J964" s="1">
        <v>13367290.440000001</v>
      </c>
      <c r="K964" s="1">
        <v>302918.71000000002</v>
      </c>
      <c r="L964" s="13"/>
    </row>
    <row r="965" spans="2:12" ht="16.5" thickTop="1" thickBot="1" x14ac:dyDescent="0.3">
      <c r="B965" s="5" t="s">
        <v>780</v>
      </c>
      <c r="C965" s="32"/>
      <c r="D965" s="1"/>
      <c r="E965" s="1"/>
      <c r="F965" s="1"/>
      <c r="G965" s="1"/>
      <c r="H965" s="1"/>
      <c r="I965" s="1"/>
      <c r="J965" s="1"/>
      <c r="K965" s="1"/>
      <c r="L965" s="13"/>
    </row>
    <row r="966" spans="2:12" ht="16.5" thickTop="1" thickBot="1" x14ac:dyDescent="0.3">
      <c r="B966" s="6" t="s">
        <v>47</v>
      </c>
      <c r="C966" s="32">
        <v>10</v>
      </c>
      <c r="D966" s="1">
        <v>48088353</v>
      </c>
      <c r="E966" s="1">
        <v>50581310</v>
      </c>
      <c r="F966" s="1">
        <v>51600883</v>
      </c>
      <c r="G966" s="1">
        <v>54089341</v>
      </c>
      <c r="H966" s="1">
        <v>60076497</v>
      </c>
      <c r="I966" s="1">
        <v>62228027.710000001</v>
      </c>
      <c r="J966" s="1">
        <v>65766492.049999997</v>
      </c>
      <c r="K966" s="1">
        <v>70673649.069999993</v>
      </c>
      <c r="L966" s="13"/>
    </row>
    <row r="967" spans="2:12" ht="16.5" thickTop="1" thickBot="1" x14ac:dyDescent="0.3">
      <c r="B967" s="6" t="s">
        <v>48</v>
      </c>
      <c r="C967" s="32">
        <v>20</v>
      </c>
      <c r="D967" s="1">
        <v>48088353</v>
      </c>
      <c r="E967" s="1">
        <v>50281310</v>
      </c>
      <c r="F967" s="1">
        <v>51600883</v>
      </c>
      <c r="G967" s="1">
        <v>51211069.810000002</v>
      </c>
      <c r="H967" s="1">
        <v>57711354.289999999</v>
      </c>
      <c r="I967" s="1">
        <v>59334014.140000001</v>
      </c>
      <c r="J967" s="1">
        <v>60314300.280000001</v>
      </c>
      <c r="K967" s="1">
        <v>70673649.069999993</v>
      </c>
      <c r="L967" s="13"/>
    </row>
    <row r="968" spans="2:12" ht="16.5" thickTop="1" thickBot="1" x14ac:dyDescent="0.3">
      <c r="B968" s="6" t="s">
        <v>49</v>
      </c>
      <c r="C968" s="32">
        <v>30</v>
      </c>
      <c r="D968" s="1">
        <v>0</v>
      </c>
      <c r="E968" s="1">
        <v>300000</v>
      </c>
      <c r="F968" s="1">
        <v>0</v>
      </c>
      <c r="G968" s="1">
        <v>2878271.19</v>
      </c>
      <c r="H968" s="1">
        <v>2365142.71</v>
      </c>
      <c r="I968" s="1">
        <v>2894013.57</v>
      </c>
      <c r="J968" s="1">
        <v>5452191.7699999996</v>
      </c>
      <c r="K968" s="1">
        <v>0</v>
      </c>
      <c r="L968" s="13"/>
    </row>
    <row r="969" spans="2:12" ht="16.5" thickTop="1" thickBot="1" x14ac:dyDescent="0.3">
      <c r="B969" s="6" t="s">
        <v>12</v>
      </c>
      <c r="C969" s="32">
        <v>40</v>
      </c>
      <c r="D969" s="1">
        <v>0</v>
      </c>
      <c r="E969" s="1">
        <v>0</v>
      </c>
      <c r="F969" s="1">
        <v>0</v>
      </c>
      <c r="G969" s="1">
        <v>0</v>
      </c>
      <c r="H969" s="1">
        <v>0</v>
      </c>
      <c r="I969" s="1">
        <v>0</v>
      </c>
      <c r="J969" s="1">
        <v>0</v>
      </c>
      <c r="K969" s="1">
        <v>0</v>
      </c>
      <c r="L969" s="13"/>
    </row>
    <row r="970" spans="2:12" ht="16.5" thickTop="1" thickBot="1" x14ac:dyDescent="0.3">
      <c r="B970" s="6" t="s">
        <v>50</v>
      </c>
      <c r="C970" s="32">
        <v>50</v>
      </c>
      <c r="D970" s="1">
        <v>0</v>
      </c>
      <c r="E970" s="1">
        <v>300000</v>
      </c>
      <c r="F970" s="1">
        <v>0</v>
      </c>
      <c r="G970" s="1">
        <v>2878271.19</v>
      </c>
      <c r="H970" s="1">
        <v>2365142.71</v>
      </c>
      <c r="I970" s="1">
        <v>2894013.57</v>
      </c>
      <c r="J970" s="1">
        <v>5452191.7699999996</v>
      </c>
      <c r="K970" s="1">
        <v>0</v>
      </c>
      <c r="L970" s="13"/>
    </row>
    <row r="971" spans="2:12" ht="16.5" thickTop="1" thickBot="1" x14ac:dyDescent="0.3">
      <c r="B971" s="5" t="s">
        <v>752</v>
      </c>
      <c r="C971" s="32"/>
      <c r="D971" s="1"/>
      <c r="E971" s="1"/>
      <c r="F971" s="1"/>
      <c r="G971" s="1"/>
      <c r="H971" s="1"/>
      <c r="I971" s="1"/>
      <c r="J971" s="1"/>
      <c r="K971" s="1"/>
      <c r="L971" s="13"/>
    </row>
    <row r="972" spans="2:12" ht="16.5" thickTop="1" thickBot="1" x14ac:dyDescent="0.3">
      <c r="B972" s="6" t="s">
        <v>47</v>
      </c>
      <c r="C972" s="32">
        <v>70</v>
      </c>
      <c r="D972" s="1">
        <v>1229406883</v>
      </c>
      <c r="E972" s="1">
        <v>1292280855</v>
      </c>
      <c r="F972" s="1">
        <v>1292523024.7</v>
      </c>
      <c r="G972" s="1">
        <v>1383362768</v>
      </c>
      <c r="H972" s="1">
        <v>1483269820</v>
      </c>
      <c r="I972" s="1">
        <v>1524183625</v>
      </c>
      <c r="J972" s="1">
        <v>1549594651.24</v>
      </c>
      <c r="K972" s="1">
        <v>1602389457.27</v>
      </c>
      <c r="L972" s="13"/>
    </row>
    <row r="973" spans="2:12" ht="16.5" thickTop="1" thickBot="1" x14ac:dyDescent="0.3">
      <c r="B973" s="6" t="s">
        <v>48</v>
      </c>
      <c r="C973" s="32">
        <v>140</v>
      </c>
      <c r="D973" s="1">
        <v>1229405563.0500002</v>
      </c>
      <c r="E973" s="1">
        <v>1279375773.8499999</v>
      </c>
      <c r="F973" s="1">
        <v>1285982708.1900001</v>
      </c>
      <c r="G973" s="1">
        <v>1367952662.8000002</v>
      </c>
      <c r="H973" s="1">
        <v>1463659058.0799999</v>
      </c>
      <c r="I973" s="1">
        <v>1513413587.01</v>
      </c>
      <c r="J973" s="1">
        <v>1535137908.5999999</v>
      </c>
      <c r="K973" s="1">
        <v>1589554176.5599999</v>
      </c>
      <c r="L973" s="13"/>
    </row>
    <row r="974" spans="2:12" ht="16.5" thickTop="1" thickBot="1" x14ac:dyDescent="0.3">
      <c r="B974" s="6" t="s">
        <v>49</v>
      </c>
      <c r="C974" s="32">
        <v>210</v>
      </c>
      <c r="D974" s="1">
        <v>1319.9499999999998</v>
      </c>
      <c r="E974" s="1">
        <v>12905081.15</v>
      </c>
      <c r="F974" s="1">
        <v>6540316.5099999998</v>
      </c>
      <c r="G974" s="1">
        <v>15410105.200000001</v>
      </c>
      <c r="H974" s="1">
        <v>19610761.920000002</v>
      </c>
      <c r="I974" s="1">
        <v>10770037.99</v>
      </c>
      <c r="J974" s="1">
        <v>14456742.639999999</v>
      </c>
      <c r="K974" s="1">
        <v>12835280.710000001</v>
      </c>
      <c r="L974" s="13"/>
    </row>
    <row r="975" spans="2:12" ht="16.5" thickTop="1" thickBot="1" x14ac:dyDescent="0.3">
      <c r="B975" s="6" t="s">
        <v>12</v>
      </c>
      <c r="C975" s="32">
        <v>280</v>
      </c>
      <c r="D975" s="1">
        <v>0</v>
      </c>
      <c r="E975" s="1">
        <v>0</v>
      </c>
      <c r="F975" s="1">
        <v>0</v>
      </c>
      <c r="G975" s="1">
        <v>0</v>
      </c>
      <c r="H975" s="1">
        <v>0</v>
      </c>
      <c r="I975" s="1">
        <v>0</v>
      </c>
      <c r="J975" s="1">
        <v>0</v>
      </c>
      <c r="K975" s="1">
        <v>701603.33</v>
      </c>
      <c r="L975" s="13"/>
    </row>
    <row r="976" spans="2:12" ht="16.5" thickTop="1" thickBot="1" x14ac:dyDescent="0.3">
      <c r="B976" s="6" t="s">
        <v>50</v>
      </c>
      <c r="C976" s="32">
        <v>350</v>
      </c>
      <c r="D976" s="1">
        <v>1319.9499999999998</v>
      </c>
      <c r="E976" s="1">
        <v>12905081.15</v>
      </c>
      <c r="F976" s="1">
        <v>6540316.5099999998</v>
      </c>
      <c r="G976" s="1">
        <v>15410105.200000001</v>
      </c>
      <c r="H976" s="1">
        <v>19610761.920000002</v>
      </c>
      <c r="I976" s="1">
        <v>10770037.99</v>
      </c>
      <c r="J976" s="1">
        <v>14456742.639999999</v>
      </c>
      <c r="K976" s="1">
        <v>12133677.380000001</v>
      </c>
      <c r="L976" s="13"/>
    </row>
    <row r="977" spans="2:12" ht="16.5" thickTop="1" thickBot="1" x14ac:dyDescent="0.3">
      <c r="B977" s="5" t="s">
        <v>744</v>
      </c>
      <c r="C977" s="32"/>
      <c r="D977" s="1"/>
      <c r="E977" s="1"/>
      <c r="F977" s="1"/>
      <c r="G977" s="1"/>
      <c r="H977" s="1"/>
      <c r="I977" s="1"/>
      <c r="J977" s="1"/>
      <c r="K977" s="1"/>
      <c r="L977" s="13"/>
    </row>
    <row r="978" spans="2:12" ht="16.5" thickTop="1" thickBot="1" x14ac:dyDescent="0.3">
      <c r="B978" s="6" t="s">
        <v>47</v>
      </c>
      <c r="C978" s="32">
        <v>10</v>
      </c>
      <c r="D978" s="1">
        <v>674676</v>
      </c>
      <c r="E978" s="1">
        <v>681511</v>
      </c>
      <c r="F978" s="1">
        <v>682729</v>
      </c>
      <c r="G978" s="1">
        <v>718867</v>
      </c>
      <c r="H978" s="1">
        <v>780120</v>
      </c>
      <c r="I978" s="1">
        <v>822029</v>
      </c>
      <c r="J978" s="1">
        <v>871978</v>
      </c>
      <c r="K978" s="1">
        <v>883522</v>
      </c>
      <c r="L978" s="13"/>
    </row>
    <row r="979" spans="2:12" ht="16.5" thickTop="1" thickBot="1" x14ac:dyDescent="0.3">
      <c r="B979" s="6" t="s">
        <v>48</v>
      </c>
      <c r="C979" s="32">
        <v>20</v>
      </c>
      <c r="D979" s="1">
        <v>672556.97</v>
      </c>
      <c r="E979" s="1">
        <v>680920.88</v>
      </c>
      <c r="F979" s="1">
        <v>680835.31</v>
      </c>
      <c r="G979" s="1">
        <v>718613.67</v>
      </c>
      <c r="H979" s="1">
        <v>779910.4</v>
      </c>
      <c r="I979" s="1">
        <v>819826.9</v>
      </c>
      <c r="J979" s="1">
        <v>870862.26</v>
      </c>
      <c r="K979" s="1">
        <v>880868.51</v>
      </c>
      <c r="L979" s="13"/>
    </row>
    <row r="980" spans="2:12" ht="16.5" thickTop="1" thickBot="1" x14ac:dyDescent="0.3">
      <c r="B980" s="6" t="s">
        <v>49</v>
      </c>
      <c r="C980" s="32">
        <v>30</v>
      </c>
      <c r="D980" s="1">
        <v>2119.0300000000002</v>
      </c>
      <c r="E980" s="1">
        <v>590.12</v>
      </c>
      <c r="F980" s="1">
        <v>1893.69</v>
      </c>
      <c r="G980" s="1">
        <v>253.33</v>
      </c>
      <c r="H980" s="1">
        <v>209.6</v>
      </c>
      <c r="I980" s="1">
        <v>2202.1</v>
      </c>
      <c r="J980" s="1">
        <v>1115.74</v>
      </c>
      <c r="K980" s="1">
        <v>2653.49</v>
      </c>
      <c r="L980" s="13"/>
    </row>
    <row r="981" spans="2:12" ht="16.5" thickTop="1" thickBot="1" x14ac:dyDescent="0.3">
      <c r="B981" s="6" t="s">
        <v>12</v>
      </c>
      <c r="C981" s="32">
        <v>40</v>
      </c>
      <c r="D981" s="1">
        <v>0</v>
      </c>
      <c r="E981" s="1">
        <v>0</v>
      </c>
      <c r="F981" s="1">
        <v>0</v>
      </c>
      <c r="G981" s="1">
        <v>0</v>
      </c>
      <c r="H981" s="1">
        <v>0</v>
      </c>
      <c r="I981" s="1">
        <v>0</v>
      </c>
      <c r="J981" s="1">
        <v>0</v>
      </c>
      <c r="K981" s="1">
        <v>0</v>
      </c>
      <c r="L981" s="13"/>
    </row>
    <row r="982" spans="2:12" ht="16.5" thickTop="1" thickBot="1" x14ac:dyDescent="0.3">
      <c r="B982" s="6" t="s">
        <v>50</v>
      </c>
      <c r="C982" s="32">
        <v>50</v>
      </c>
      <c r="D982" s="1">
        <v>2119.0300000000002</v>
      </c>
      <c r="E982" s="1">
        <v>590.12</v>
      </c>
      <c r="F982" s="1">
        <v>1893.69</v>
      </c>
      <c r="G982" s="1">
        <v>253.33</v>
      </c>
      <c r="H982" s="1">
        <v>209.6</v>
      </c>
      <c r="I982" s="1">
        <v>2202.1</v>
      </c>
      <c r="J982" s="1">
        <v>1115.74</v>
      </c>
      <c r="K982" s="1">
        <v>2653.49</v>
      </c>
      <c r="L982" s="13"/>
    </row>
    <row r="983" spans="2:12" ht="16.5" thickTop="1" thickBot="1" x14ac:dyDescent="0.3">
      <c r="B983" s="5" t="s">
        <v>777</v>
      </c>
      <c r="C983" s="32"/>
      <c r="D983" s="1"/>
      <c r="E983" s="1"/>
      <c r="F983" s="1"/>
      <c r="G983" s="1"/>
      <c r="H983" s="1"/>
      <c r="I983" s="1"/>
      <c r="J983" s="1"/>
      <c r="K983" s="1"/>
      <c r="L983" s="13"/>
    </row>
    <row r="984" spans="2:12" ht="16.5" thickTop="1" thickBot="1" x14ac:dyDescent="0.3">
      <c r="B984" s="6" t="s">
        <v>47</v>
      </c>
      <c r="C984" s="32">
        <v>30</v>
      </c>
      <c r="D984" s="1">
        <v>2439868</v>
      </c>
      <c r="E984" s="1">
        <v>2790305</v>
      </c>
      <c r="F984" s="1">
        <v>2601072</v>
      </c>
      <c r="G984" s="1">
        <v>2723559</v>
      </c>
      <c r="H984" s="1">
        <v>2990642</v>
      </c>
      <c r="I984" s="1">
        <v>3228866</v>
      </c>
      <c r="J984" s="1">
        <v>8584958</v>
      </c>
      <c r="K984" s="1">
        <v>9122358</v>
      </c>
      <c r="L984" s="13"/>
    </row>
    <row r="985" spans="2:12" ht="16.5" thickTop="1" thickBot="1" x14ac:dyDescent="0.3">
      <c r="B985" s="6" t="s">
        <v>48</v>
      </c>
      <c r="C985" s="32">
        <v>60</v>
      </c>
      <c r="D985" s="1">
        <v>2133269.29</v>
      </c>
      <c r="E985" s="1">
        <v>2370949</v>
      </c>
      <c r="F985" s="1">
        <v>2600768.66</v>
      </c>
      <c r="G985" s="1">
        <v>2722750.02</v>
      </c>
      <c r="H985" s="1">
        <v>2884642</v>
      </c>
      <c r="I985" s="1">
        <v>3201016</v>
      </c>
      <c r="J985" s="1">
        <v>3519658</v>
      </c>
      <c r="K985" s="1">
        <v>6232928.3599999994</v>
      </c>
      <c r="L985" s="13"/>
    </row>
    <row r="986" spans="2:12" ht="16.5" thickTop="1" thickBot="1" x14ac:dyDescent="0.3">
      <c r="B986" s="6" t="s">
        <v>49</v>
      </c>
      <c r="C986" s="32">
        <v>90</v>
      </c>
      <c r="D986" s="1">
        <v>306598.71000000002</v>
      </c>
      <c r="E986" s="1">
        <v>419356</v>
      </c>
      <c r="F986" s="1">
        <v>303.33999999999997</v>
      </c>
      <c r="G986" s="1">
        <v>808.98</v>
      </c>
      <c r="H986" s="1">
        <v>106000</v>
      </c>
      <c r="I986" s="1">
        <v>27850</v>
      </c>
      <c r="J986" s="1">
        <v>5065300</v>
      </c>
      <c r="K986" s="1">
        <v>2889429.64</v>
      </c>
      <c r="L986" s="13"/>
    </row>
    <row r="987" spans="2:12" ht="16.5" thickTop="1" thickBot="1" x14ac:dyDescent="0.3">
      <c r="B987" s="6" t="s">
        <v>12</v>
      </c>
      <c r="C987" s="32">
        <v>120</v>
      </c>
      <c r="D987" s="1">
        <v>0</v>
      </c>
      <c r="E987" s="1">
        <v>0</v>
      </c>
      <c r="F987" s="1">
        <v>0</v>
      </c>
      <c r="G987" s="1">
        <v>0</v>
      </c>
      <c r="H987" s="1">
        <v>0</v>
      </c>
      <c r="I987" s="1">
        <v>0</v>
      </c>
      <c r="J987" s="1">
        <v>5000000</v>
      </c>
      <c r="K987" s="1">
        <v>2815752.68</v>
      </c>
      <c r="L987" s="13"/>
    </row>
    <row r="988" spans="2:12" ht="16.5" thickTop="1" thickBot="1" x14ac:dyDescent="0.3">
      <c r="B988" s="6" t="s">
        <v>50</v>
      </c>
      <c r="C988" s="32">
        <v>150</v>
      </c>
      <c r="D988" s="1">
        <v>306598.71000000002</v>
      </c>
      <c r="E988" s="1">
        <v>419356</v>
      </c>
      <c r="F988" s="1">
        <v>303.33999999999997</v>
      </c>
      <c r="G988" s="1">
        <v>808.98</v>
      </c>
      <c r="H988" s="1">
        <v>106000</v>
      </c>
      <c r="I988" s="1">
        <v>27850</v>
      </c>
      <c r="J988" s="1">
        <v>65300</v>
      </c>
      <c r="K988" s="1">
        <v>73676.960000000006</v>
      </c>
      <c r="L988" s="13"/>
    </row>
    <row r="989" spans="2:12" ht="16.5" thickTop="1" thickBot="1" x14ac:dyDescent="0.3">
      <c r="B989" s="4" t="s">
        <v>802</v>
      </c>
      <c r="C989" s="32"/>
      <c r="D989" s="1"/>
      <c r="E989" s="1"/>
      <c r="F989" s="1"/>
      <c r="G989" s="1"/>
      <c r="H989" s="1"/>
      <c r="I989" s="1"/>
      <c r="J989" s="1"/>
      <c r="K989" s="1"/>
      <c r="L989" s="13"/>
    </row>
    <row r="990" spans="2:12" ht="16.5" thickTop="1" thickBot="1" x14ac:dyDescent="0.3">
      <c r="B990" s="5" t="s">
        <v>805</v>
      </c>
      <c r="C990" s="32"/>
      <c r="D990" s="1"/>
      <c r="E990" s="1"/>
      <c r="F990" s="1"/>
      <c r="G990" s="1"/>
      <c r="H990" s="1"/>
      <c r="I990" s="1"/>
      <c r="J990" s="1"/>
      <c r="K990" s="1"/>
      <c r="L990" s="13"/>
    </row>
    <row r="991" spans="2:12" ht="16.5" thickTop="1" thickBot="1" x14ac:dyDescent="0.3">
      <c r="B991" s="6" t="s">
        <v>47</v>
      </c>
      <c r="C991" s="32">
        <v>10</v>
      </c>
      <c r="D991" s="1">
        <v>401508</v>
      </c>
      <c r="E991" s="1">
        <v>0</v>
      </c>
      <c r="F991" s="1">
        <v>0</v>
      </c>
      <c r="G991" s="1">
        <v>0</v>
      </c>
      <c r="H991" s="1">
        <v>0</v>
      </c>
      <c r="I991" s="1">
        <v>0</v>
      </c>
      <c r="J991" s="1">
        <v>0</v>
      </c>
      <c r="K991" s="1"/>
      <c r="L991" s="13"/>
    </row>
    <row r="992" spans="2:12" ht="16.5" thickTop="1" thickBot="1" x14ac:dyDescent="0.3">
      <c r="B992" s="6" t="s">
        <v>48</v>
      </c>
      <c r="C992" s="32">
        <v>20</v>
      </c>
      <c r="D992" s="1">
        <v>20803.439999999999</v>
      </c>
      <c r="E992" s="1">
        <v>0</v>
      </c>
      <c r="F992" s="1">
        <v>0</v>
      </c>
      <c r="G992" s="1">
        <v>0</v>
      </c>
      <c r="H992" s="1">
        <v>0</v>
      </c>
      <c r="I992" s="1">
        <v>0</v>
      </c>
      <c r="J992" s="1">
        <v>0</v>
      </c>
      <c r="K992" s="1"/>
      <c r="L992" s="13"/>
    </row>
    <row r="993" spans="2:12" ht="16.5" thickTop="1" thickBot="1" x14ac:dyDescent="0.3">
      <c r="B993" s="6" t="s">
        <v>49</v>
      </c>
      <c r="C993" s="32">
        <v>30</v>
      </c>
      <c r="D993" s="1">
        <v>380704.56</v>
      </c>
      <c r="E993" s="1">
        <v>0</v>
      </c>
      <c r="F993" s="1">
        <v>0</v>
      </c>
      <c r="G993" s="1">
        <v>0</v>
      </c>
      <c r="H993" s="1">
        <v>0</v>
      </c>
      <c r="I993" s="1">
        <v>0</v>
      </c>
      <c r="J993" s="1">
        <v>0</v>
      </c>
      <c r="K993" s="1"/>
      <c r="L993" s="13"/>
    </row>
    <row r="994" spans="2:12" ht="16.5" thickTop="1" thickBot="1" x14ac:dyDescent="0.3">
      <c r="B994" s="6" t="s">
        <v>12</v>
      </c>
      <c r="C994" s="32">
        <v>40</v>
      </c>
      <c r="D994" s="1">
        <v>0</v>
      </c>
      <c r="E994" s="1">
        <v>0</v>
      </c>
      <c r="F994" s="1">
        <v>0</v>
      </c>
      <c r="G994" s="1">
        <v>0</v>
      </c>
      <c r="H994" s="1">
        <v>0</v>
      </c>
      <c r="I994" s="1">
        <v>0</v>
      </c>
      <c r="J994" s="1">
        <v>0</v>
      </c>
      <c r="K994" s="1"/>
      <c r="L994" s="13"/>
    </row>
    <row r="995" spans="2:12" ht="16.5" thickTop="1" thickBot="1" x14ac:dyDescent="0.3">
      <c r="B995" s="6" t="s">
        <v>50</v>
      </c>
      <c r="C995" s="32">
        <v>50</v>
      </c>
      <c r="D995" s="1">
        <v>380704.56</v>
      </c>
      <c r="E995" s="1">
        <v>0</v>
      </c>
      <c r="F995" s="1">
        <v>0</v>
      </c>
      <c r="G995" s="1">
        <v>0</v>
      </c>
      <c r="H995" s="1">
        <v>0</v>
      </c>
      <c r="I995" s="1">
        <v>0</v>
      </c>
      <c r="J995" s="1">
        <v>0</v>
      </c>
      <c r="K995" s="1"/>
      <c r="L995" s="13"/>
    </row>
    <row r="996" spans="2:12" ht="16.5" thickTop="1" thickBot="1" x14ac:dyDescent="0.3">
      <c r="B996" s="4" t="s">
        <v>806</v>
      </c>
      <c r="C996" s="32"/>
      <c r="D996" s="1"/>
      <c r="E996" s="1"/>
      <c r="F996" s="1"/>
      <c r="G996" s="1"/>
      <c r="H996" s="1"/>
      <c r="I996" s="1"/>
      <c r="J996" s="1"/>
      <c r="K996" s="1"/>
      <c r="L996" s="13"/>
    </row>
    <row r="997" spans="2:12" ht="16.5" thickTop="1" thickBot="1" x14ac:dyDescent="0.3">
      <c r="B997" s="5" t="s">
        <v>824</v>
      </c>
      <c r="C997" s="32"/>
      <c r="D997" s="1"/>
      <c r="E997" s="1"/>
      <c r="F997" s="1"/>
      <c r="G997" s="1"/>
      <c r="H997" s="1"/>
      <c r="I997" s="1"/>
      <c r="J997" s="1"/>
      <c r="K997" s="1"/>
      <c r="L997" s="13"/>
    </row>
    <row r="998" spans="2:12" ht="16.5" thickTop="1" thickBot="1" x14ac:dyDescent="0.3">
      <c r="B998" s="6" t="s">
        <v>47</v>
      </c>
      <c r="C998" s="32">
        <v>20</v>
      </c>
      <c r="D998" s="1">
        <v>0</v>
      </c>
      <c r="E998" s="1">
        <v>0</v>
      </c>
      <c r="F998" s="1">
        <v>0</v>
      </c>
      <c r="G998" s="1">
        <v>0</v>
      </c>
      <c r="H998" s="1">
        <v>0</v>
      </c>
      <c r="I998" s="1">
        <v>1000000</v>
      </c>
      <c r="J998" s="1">
        <v>11116654.689999999</v>
      </c>
      <c r="K998" s="1">
        <v>1441767.36</v>
      </c>
      <c r="L998" s="13"/>
    </row>
    <row r="999" spans="2:12" ht="16.5" thickTop="1" thickBot="1" x14ac:dyDescent="0.3">
      <c r="B999" s="6" t="s">
        <v>48</v>
      </c>
      <c r="C999" s="32">
        <v>40</v>
      </c>
      <c r="D999" s="1">
        <v>0</v>
      </c>
      <c r="E999" s="1">
        <v>0</v>
      </c>
      <c r="F999" s="1">
        <v>0</v>
      </c>
      <c r="G999" s="1">
        <v>0</v>
      </c>
      <c r="H999" s="1">
        <v>0</v>
      </c>
      <c r="I999" s="1">
        <v>133345.31</v>
      </c>
      <c r="J999" s="1">
        <v>9674887.3300000001</v>
      </c>
      <c r="K999" s="1">
        <v>1441767.36</v>
      </c>
      <c r="L999" s="13"/>
    </row>
    <row r="1000" spans="2:12" ht="16.5" thickTop="1" thickBot="1" x14ac:dyDescent="0.3">
      <c r="B1000" s="6" t="s">
        <v>49</v>
      </c>
      <c r="C1000" s="32">
        <v>60</v>
      </c>
      <c r="D1000" s="1">
        <v>0</v>
      </c>
      <c r="E1000" s="1">
        <v>0</v>
      </c>
      <c r="F1000" s="1">
        <v>0</v>
      </c>
      <c r="G1000" s="1">
        <v>0</v>
      </c>
      <c r="H1000" s="1">
        <v>0</v>
      </c>
      <c r="I1000" s="1">
        <v>866654.69</v>
      </c>
      <c r="J1000" s="1">
        <v>1441767.36</v>
      </c>
      <c r="K1000" s="1">
        <v>0</v>
      </c>
      <c r="L1000" s="13"/>
    </row>
    <row r="1001" spans="2:12" ht="16.5" thickTop="1" thickBot="1" x14ac:dyDescent="0.3">
      <c r="B1001" s="6" t="s">
        <v>12</v>
      </c>
      <c r="C1001" s="32">
        <v>80</v>
      </c>
      <c r="D1001" s="1">
        <v>0</v>
      </c>
      <c r="E1001" s="1">
        <v>0</v>
      </c>
      <c r="F1001" s="1">
        <v>0</v>
      </c>
      <c r="G1001" s="1">
        <v>0</v>
      </c>
      <c r="H1001" s="1">
        <v>0</v>
      </c>
      <c r="I1001" s="1">
        <v>866654.69</v>
      </c>
      <c r="J1001" s="1">
        <v>1441767.36</v>
      </c>
      <c r="K1001" s="1">
        <v>0</v>
      </c>
      <c r="L1001" s="13"/>
    </row>
    <row r="1002" spans="2:12" ht="16.5" thickTop="1" thickBot="1" x14ac:dyDescent="0.3">
      <c r="B1002" s="6" t="s">
        <v>50</v>
      </c>
      <c r="C1002" s="32">
        <v>100</v>
      </c>
      <c r="D1002" s="1">
        <v>0</v>
      </c>
      <c r="E1002" s="1">
        <v>0</v>
      </c>
      <c r="F1002" s="1">
        <v>0</v>
      </c>
      <c r="G1002" s="1">
        <v>0</v>
      </c>
      <c r="H1002" s="1">
        <v>0</v>
      </c>
      <c r="I1002" s="1">
        <v>0</v>
      </c>
      <c r="J1002" s="1">
        <v>0</v>
      </c>
      <c r="K1002" s="1">
        <v>0</v>
      </c>
      <c r="L1002" s="13"/>
    </row>
    <row r="1003" spans="2:12" ht="16.5" thickTop="1" thickBot="1" x14ac:dyDescent="0.3">
      <c r="B1003" s="5" t="s">
        <v>815</v>
      </c>
      <c r="C1003" s="32"/>
      <c r="D1003" s="1"/>
      <c r="E1003" s="1"/>
      <c r="F1003" s="1"/>
      <c r="G1003" s="1"/>
      <c r="H1003" s="1"/>
      <c r="I1003" s="1"/>
      <c r="J1003" s="1"/>
      <c r="K1003" s="1"/>
      <c r="L1003" s="13"/>
    </row>
    <row r="1004" spans="2:12" ht="16.5" thickTop="1" thickBot="1" x14ac:dyDescent="0.3">
      <c r="B1004" s="6" t="s">
        <v>47</v>
      </c>
      <c r="C1004" s="32">
        <v>50</v>
      </c>
      <c r="D1004" s="1">
        <v>0</v>
      </c>
      <c r="E1004" s="1">
        <v>0</v>
      </c>
      <c r="F1004" s="1">
        <v>0</v>
      </c>
      <c r="G1004" s="1">
        <v>194300000</v>
      </c>
      <c r="H1004" s="1">
        <v>235804000</v>
      </c>
      <c r="I1004" s="1">
        <v>188166929.37</v>
      </c>
      <c r="J1004" s="1">
        <v>173521600.09</v>
      </c>
      <c r="K1004" s="1">
        <v>98721014.579999998</v>
      </c>
      <c r="L1004" s="13"/>
    </row>
    <row r="1005" spans="2:12" ht="16.5" thickTop="1" thickBot="1" x14ac:dyDescent="0.3">
      <c r="B1005" s="6" t="s">
        <v>48</v>
      </c>
      <c r="C1005" s="32">
        <v>100</v>
      </c>
      <c r="D1005" s="1">
        <v>0</v>
      </c>
      <c r="E1005" s="1">
        <v>0</v>
      </c>
      <c r="F1005" s="1">
        <v>0</v>
      </c>
      <c r="G1005" s="1">
        <v>0</v>
      </c>
      <c r="H1005" s="1">
        <v>6233040.0199999996</v>
      </c>
      <c r="I1005" s="1">
        <v>14682000.279999999</v>
      </c>
      <c r="J1005" s="1">
        <v>74838859.510000005</v>
      </c>
      <c r="K1005" s="1">
        <v>8573888.0399999991</v>
      </c>
      <c r="L1005" s="13"/>
    </row>
    <row r="1006" spans="2:12" ht="16.5" thickTop="1" thickBot="1" x14ac:dyDescent="0.3">
      <c r="B1006" s="6" t="s">
        <v>49</v>
      </c>
      <c r="C1006" s="32">
        <v>150</v>
      </c>
      <c r="D1006" s="1">
        <v>0</v>
      </c>
      <c r="E1006" s="1">
        <v>0</v>
      </c>
      <c r="F1006" s="1">
        <v>0</v>
      </c>
      <c r="G1006" s="1">
        <v>194300000</v>
      </c>
      <c r="H1006" s="1">
        <v>229570959.98000002</v>
      </c>
      <c r="I1006" s="1">
        <v>173484929.09</v>
      </c>
      <c r="J1006" s="1">
        <v>98682740.579999998</v>
      </c>
      <c r="K1006" s="1">
        <v>90147126.540000007</v>
      </c>
      <c r="L1006" s="13"/>
    </row>
    <row r="1007" spans="2:12" ht="16.5" thickTop="1" thickBot="1" x14ac:dyDescent="0.3">
      <c r="B1007" s="6" t="s">
        <v>12</v>
      </c>
      <c r="C1007" s="32">
        <v>200</v>
      </c>
      <c r="D1007" s="1">
        <v>0</v>
      </c>
      <c r="E1007" s="1">
        <v>0</v>
      </c>
      <c r="F1007" s="1">
        <v>0</v>
      </c>
      <c r="G1007" s="1">
        <v>194300000</v>
      </c>
      <c r="H1007" s="1">
        <v>0</v>
      </c>
      <c r="I1007" s="1">
        <v>173484929.09</v>
      </c>
      <c r="J1007" s="1">
        <v>98646069.579999998</v>
      </c>
      <c r="K1007" s="1">
        <v>90072181.540000007</v>
      </c>
      <c r="L1007" s="13"/>
    </row>
    <row r="1008" spans="2:12" ht="16.5" thickTop="1" thickBot="1" x14ac:dyDescent="0.3">
      <c r="B1008" s="6" t="s">
        <v>50</v>
      </c>
      <c r="C1008" s="32">
        <v>250</v>
      </c>
      <c r="D1008" s="1">
        <v>0</v>
      </c>
      <c r="E1008" s="1">
        <v>0</v>
      </c>
      <c r="F1008" s="1">
        <v>0</v>
      </c>
      <c r="G1008" s="1">
        <v>0</v>
      </c>
      <c r="H1008" s="1">
        <v>229570959.98000002</v>
      </c>
      <c r="I1008" s="1">
        <v>0</v>
      </c>
      <c r="J1008" s="1">
        <v>36671</v>
      </c>
      <c r="K1008" s="1">
        <v>74945</v>
      </c>
      <c r="L1008" s="13"/>
    </row>
    <row r="1009" spans="2:12" ht="16.5" thickTop="1" thickBot="1" x14ac:dyDescent="0.3">
      <c r="B1009" s="5" t="s">
        <v>809</v>
      </c>
      <c r="C1009" s="32"/>
      <c r="D1009" s="1"/>
      <c r="E1009" s="1"/>
      <c r="F1009" s="1"/>
      <c r="G1009" s="1"/>
      <c r="H1009" s="1"/>
      <c r="I1009" s="1"/>
      <c r="J1009" s="1"/>
      <c r="K1009" s="1"/>
      <c r="L1009" s="13"/>
    </row>
    <row r="1010" spans="2:12" ht="16.5" thickTop="1" thickBot="1" x14ac:dyDescent="0.3">
      <c r="B1010" s="6" t="s">
        <v>47</v>
      </c>
      <c r="C1010" s="32">
        <v>20</v>
      </c>
      <c r="D1010" s="1">
        <v>32966</v>
      </c>
      <c r="E1010" s="1">
        <v>30666.66</v>
      </c>
      <c r="F1010" s="1">
        <v>51612.14</v>
      </c>
      <c r="G1010" s="1">
        <v>52447.31</v>
      </c>
      <c r="H1010" s="1">
        <v>62364.06</v>
      </c>
      <c r="I1010" s="1">
        <v>72882.429999999993</v>
      </c>
      <c r="J1010" s="1">
        <v>1070345.33</v>
      </c>
      <c r="K1010" s="1">
        <v>824538</v>
      </c>
      <c r="L1010" s="13"/>
    </row>
    <row r="1011" spans="2:12" ht="16.5" thickTop="1" thickBot="1" x14ac:dyDescent="0.3">
      <c r="B1011" s="6" t="s">
        <v>48</v>
      </c>
      <c r="C1011" s="32">
        <v>40</v>
      </c>
      <c r="D1011" s="1">
        <v>32542.34</v>
      </c>
      <c r="E1011" s="1">
        <v>9300.52</v>
      </c>
      <c r="F1011" s="1">
        <v>29410.83</v>
      </c>
      <c r="G1011" s="1">
        <v>20329.25</v>
      </c>
      <c r="H1011" s="1">
        <v>19727.63</v>
      </c>
      <c r="I1011" s="1">
        <v>32783.1</v>
      </c>
      <c r="J1011" s="1">
        <v>135854.16999999998</v>
      </c>
      <c r="K1011" s="1">
        <v>795964.61</v>
      </c>
      <c r="L1011" s="13"/>
    </row>
    <row r="1012" spans="2:12" ht="16.5" thickTop="1" thickBot="1" x14ac:dyDescent="0.3">
      <c r="B1012" s="6" t="s">
        <v>49</v>
      </c>
      <c r="C1012" s="32">
        <v>60</v>
      </c>
      <c r="D1012" s="1">
        <v>423.66</v>
      </c>
      <c r="E1012" s="1">
        <v>21366.14</v>
      </c>
      <c r="F1012" s="1">
        <v>22201.31</v>
      </c>
      <c r="G1012" s="1">
        <v>32118.06</v>
      </c>
      <c r="H1012" s="1">
        <v>42636.43</v>
      </c>
      <c r="I1012" s="1">
        <v>40099.33</v>
      </c>
      <c r="J1012" s="1">
        <v>934491.16</v>
      </c>
      <c r="K1012" s="1">
        <v>28573.39</v>
      </c>
      <c r="L1012" s="13"/>
    </row>
    <row r="1013" spans="2:12" ht="16.5" thickTop="1" thickBot="1" x14ac:dyDescent="0.3">
      <c r="B1013" s="6" t="s">
        <v>12</v>
      </c>
      <c r="C1013" s="32">
        <v>80</v>
      </c>
      <c r="D1013" s="1">
        <v>0</v>
      </c>
      <c r="E1013" s="1">
        <v>0</v>
      </c>
      <c r="F1013" s="1">
        <v>0</v>
      </c>
      <c r="G1013" s="1">
        <v>0</v>
      </c>
      <c r="H1013" s="1">
        <v>0</v>
      </c>
      <c r="I1013" s="1">
        <v>0</v>
      </c>
      <c r="J1013" s="1">
        <v>0</v>
      </c>
      <c r="K1013" s="1">
        <v>0</v>
      </c>
      <c r="L1013" s="13"/>
    </row>
    <row r="1014" spans="2:12" ht="16.5" thickTop="1" thickBot="1" x14ac:dyDescent="0.3">
      <c r="B1014" s="6" t="s">
        <v>50</v>
      </c>
      <c r="C1014" s="32">
        <v>100</v>
      </c>
      <c r="D1014" s="1">
        <v>423.66</v>
      </c>
      <c r="E1014" s="1">
        <v>21366.14</v>
      </c>
      <c r="F1014" s="1">
        <v>22201.31</v>
      </c>
      <c r="G1014" s="1">
        <v>32118.06</v>
      </c>
      <c r="H1014" s="1">
        <v>42636.43</v>
      </c>
      <c r="I1014" s="1">
        <v>40099.33</v>
      </c>
      <c r="J1014" s="1">
        <v>934491.16</v>
      </c>
      <c r="K1014" s="1">
        <v>28573.39</v>
      </c>
      <c r="L1014" s="13"/>
    </row>
    <row r="1015" spans="2:12" ht="16.5" thickTop="1" thickBot="1" x14ac:dyDescent="0.3">
      <c r="B1015" s="5" t="s">
        <v>903</v>
      </c>
      <c r="C1015" s="32"/>
      <c r="D1015" s="1"/>
      <c r="E1015" s="1"/>
      <c r="F1015" s="1"/>
      <c r="G1015" s="1"/>
      <c r="H1015" s="1"/>
      <c r="I1015" s="1"/>
      <c r="J1015" s="1"/>
      <c r="K1015" s="1"/>
      <c r="L1015" s="13"/>
    </row>
    <row r="1016" spans="2:12" ht="16.5" thickTop="1" thickBot="1" x14ac:dyDescent="0.3">
      <c r="B1016" s="6" t="s">
        <v>47</v>
      </c>
      <c r="C1016" s="32">
        <v>10</v>
      </c>
      <c r="D1016" s="1">
        <v>0</v>
      </c>
      <c r="E1016" s="1">
        <v>0</v>
      </c>
      <c r="F1016" s="1">
        <v>0</v>
      </c>
      <c r="G1016" s="1">
        <v>0</v>
      </c>
      <c r="H1016" s="1">
        <v>0</v>
      </c>
      <c r="I1016" s="1">
        <v>5604274.75</v>
      </c>
      <c r="J1016" s="1">
        <v>9395725.25</v>
      </c>
      <c r="K1016" s="1"/>
      <c r="L1016" s="13"/>
    </row>
    <row r="1017" spans="2:12" ht="16.5" thickTop="1" thickBot="1" x14ac:dyDescent="0.3">
      <c r="B1017" s="6" t="s">
        <v>48</v>
      </c>
      <c r="C1017" s="32">
        <v>20</v>
      </c>
      <c r="D1017" s="1">
        <v>0</v>
      </c>
      <c r="E1017" s="1">
        <v>0</v>
      </c>
      <c r="F1017" s="1">
        <v>0</v>
      </c>
      <c r="G1017" s="1">
        <v>0</v>
      </c>
      <c r="H1017" s="1">
        <v>0</v>
      </c>
      <c r="I1017" s="1">
        <v>5604274.75</v>
      </c>
      <c r="J1017" s="1">
        <v>9395725.25</v>
      </c>
      <c r="K1017" s="1"/>
      <c r="L1017" s="13"/>
    </row>
    <row r="1018" spans="2:12" ht="16.5" thickTop="1" thickBot="1" x14ac:dyDescent="0.3">
      <c r="B1018" s="6" t="s">
        <v>49</v>
      </c>
      <c r="C1018" s="32">
        <v>30</v>
      </c>
      <c r="D1018" s="1">
        <v>0</v>
      </c>
      <c r="E1018" s="1">
        <v>0</v>
      </c>
      <c r="F1018" s="1">
        <v>0</v>
      </c>
      <c r="G1018" s="1">
        <v>0</v>
      </c>
      <c r="H1018" s="1">
        <v>0</v>
      </c>
      <c r="I1018" s="1">
        <v>0</v>
      </c>
      <c r="J1018" s="1">
        <v>0</v>
      </c>
      <c r="K1018" s="1"/>
      <c r="L1018" s="13"/>
    </row>
    <row r="1019" spans="2:12" ht="16.5" thickTop="1" thickBot="1" x14ac:dyDescent="0.3">
      <c r="B1019" s="6" t="s">
        <v>12</v>
      </c>
      <c r="C1019" s="32">
        <v>40</v>
      </c>
      <c r="D1019" s="1">
        <v>0</v>
      </c>
      <c r="E1019" s="1">
        <v>0</v>
      </c>
      <c r="F1019" s="1">
        <v>0</v>
      </c>
      <c r="G1019" s="1">
        <v>0</v>
      </c>
      <c r="H1019" s="1">
        <v>0</v>
      </c>
      <c r="I1019" s="1">
        <v>0</v>
      </c>
      <c r="J1019" s="1">
        <v>0</v>
      </c>
      <c r="K1019" s="1"/>
      <c r="L1019" s="13"/>
    </row>
    <row r="1020" spans="2:12" ht="16.5" thickTop="1" thickBot="1" x14ac:dyDescent="0.3">
      <c r="B1020" s="6" t="s">
        <v>50</v>
      </c>
      <c r="C1020" s="32">
        <v>50</v>
      </c>
      <c r="D1020" s="1">
        <v>0</v>
      </c>
      <c r="E1020" s="1">
        <v>0</v>
      </c>
      <c r="F1020" s="1">
        <v>0</v>
      </c>
      <c r="G1020" s="1">
        <v>0</v>
      </c>
      <c r="H1020" s="1">
        <v>0</v>
      </c>
      <c r="I1020" s="1">
        <v>0</v>
      </c>
      <c r="J1020" s="1">
        <v>0</v>
      </c>
      <c r="K1020" s="1"/>
      <c r="L1020" s="13"/>
    </row>
    <row r="1021" spans="2:12" ht="16.5" thickTop="1" thickBot="1" x14ac:dyDescent="0.3">
      <c r="B1021" s="5" t="s">
        <v>914</v>
      </c>
      <c r="C1021" s="32"/>
      <c r="D1021" s="1"/>
      <c r="E1021" s="1"/>
      <c r="F1021" s="1"/>
      <c r="G1021" s="1"/>
      <c r="H1021" s="1"/>
      <c r="I1021" s="1"/>
      <c r="J1021" s="1"/>
      <c r="K1021" s="1"/>
      <c r="L1021" s="13"/>
    </row>
    <row r="1022" spans="2:12" ht="16.5" thickTop="1" thickBot="1" x14ac:dyDescent="0.3">
      <c r="B1022" s="6" t="s">
        <v>47</v>
      </c>
      <c r="C1022" s="32">
        <v>10</v>
      </c>
      <c r="D1022" s="1">
        <v>0</v>
      </c>
      <c r="E1022" s="1">
        <v>0</v>
      </c>
      <c r="F1022" s="1">
        <v>0</v>
      </c>
      <c r="G1022" s="1">
        <v>0</v>
      </c>
      <c r="H1022" s="1">
        <v>0</v>
      </c>
      <c r="I1022" s="1">
        <v>0</v>
      </c>
      <c r="J1022" s="1">
        <v>136900000</v>
      </c>
      <c r="K1022" s="1">
        <v>77200000</v>
      </c>
      <c r="L1022" s="13"/>
    </row>
    <row r="1023" spans="2:12" ht="16.5" thickTop="1" thickBot="1" x14ac:dyDescent="0.3">
      <c r="B1023" s="6" t="s">
        <v>48</v>
      </c>
      <c r="C1023" s="32">
        <v>20</v>
      </c>
      <c r="D1023" s="1">
        <v>0</v>
      </c>
      <c r="E1023" s="1">
        <v>0</v>
      </c>
      <c r="F1023" s="1">
        <v>0</v>
      </c>
      <c r="G1023" s="1">
        <v>0</v>
      </c>
      <c r="H1023" s="1">
        <v>0</v>
      </c>
      <c r="I1023" s="1">
        <v>0</v>
      </c>
      <c r="J1023" s="1">
        <v>59700000</v>
      </c>
      <c r="K1023" s="1">
        <v>77200000</v>
      </c>
      <c r="L1023" s="13"/>
    </row>
    <row r="1024" spans="2:12" ht="16.5" thickTop="1" thickBot="1" x14ac:dyDescent="0.3">
      <c r="B1024" s="6" t="s">
        <v>49</v>
      </c>
      <c r="C1024" s="32">
        <v>30</v>
      </c>
      <c r="D1024" s="1">
        <v>0</v>
      </c>
      <c r="E1024" s="1">
        <v>0</v>
      </c>
      <c r="F1024" s="1">
        <v>0</v>
      </c>
      <c r="G1024" s="1">
        <v>0</v>
      </c>
      <c r="H1024" s="1">
        <v>0</v>
      </c>
      <c r="I1024" s="1">
        <v>0</v>
      </c>
      <c r="J1024" s="1">
        <v>77200000</v>
      </c>
      <c r="K1024" s="1">
        <v>0</v>
      </c>
      <c r="L1024" s="13"/>
    </row>
    <row r="1025" spans="2:12" ht="16.5" thickTop="1" thickBot="1" x14ac:dyDescent="0.3">
      <c r="B1025" s="6" t="s">
        <v>12</v>
      </c>
      <c r="C1025" s="32">
        <v>40</v>
      </c>
      <c r="D1025" s="1">
        <v>0</v>
      </c>
      <c r="E1025" s="1">
        <v>0</v>
      </c>
      <c r="F1025" s="1">
        <v>0</v>
      </c>
      <c r="G1025" s="1">
        <v>0</v>
      </c>
      <c r="H1025" s="1">
        <v>0</v>
      </c>
      <c r="I1025" s="1">
        <v>0</v>
      </c>
      <c r="J1025" s="1">
        <v>0</v>
      </c>
      <c r="K1025" s="1">
        <v>0</v>
      </c>
      <c r="L1025" s="13"/>
    </row>
    <row r="1026" spans="2:12" ht="16.5" thickTop="1" thickBot="1" x14ac:dyDescent="0.3">
      <c r="B1026" s="6" t="s">
        <v>50</v>
      </c>
      <c r="C1026" s="32">
        <v>50</v>
      </c>
      <c r="D1026" s="1">
        <v>0</v>
      </c>
      <c r="E1026" s="1">
        <v>0</v>
      </c>
      <c r="F1026" s="1">
        <v>0</v>
      </c>
      <c r="G1026" s="1">
        <v>0</v>
      </c>
      <c r="H1026" s="1">
        <v>0</v>
      </c>
      <c r="I1026" s="1">
        <v>0</v>
      </c>
      <c r="J1026" s="1">
        <v>77200000</v>
      </c>
      <c r="K1026" s="1">
        <v>0</v>
      </c>
      <c r="L1026" s="13"/>
    </row>
    <row r="1027" spans="2:12" ht="16.5" thickTop="1" thickBot="1" x14ac:dyDescent="0.3">
      <c r="B1027" s="4" t="s">
        <v>827</v>
      </c>
      <c r="C1027" s="32"/>
      <c r="D1027" s="1"/>
      <c r="E1027" s="1"/>
      <c r="F1027" s="1"/>
      <c r="G1027" s="1"/>
      <c r="H1027" s="1"/>
      <c r="I1027" s="1"/>
      <c r="J1027" s="1"/>
      <c r="K1027" s="1"/>
      <c r="L1027" s="13"/>
    </row>
    <row r="1028" spans="2:12" ht="16.5" thickTop="1" thickBot="1" x14ac:dyDescent="0.3">
      <c r="B1028" s="5" t="s">
        <v>841</v>
      </c>
      <c r="C1028" s="32"/>
      <c r="D1028" s="1"/>
      <c r="E1028" s="1"/>
      <c r="F1028" s="1"/>
      <c r="G1028" s="1"/>
      <c r="H1028" s="1"/>
      <c r="I1028" s="1"/>
      <c r="J1028" s="1"/>
      <c r="K1028" s="1"/>
      <c r="L1028" s="13"/>
    </row>
    <row r="1029" spans="2:12" ht="16.5" thickTop="1" thickBot="1" x14ac:dyDescent="0.3">
      <c r="B1029" s="6" t="s">
        <v>47</v>
      </c>
      <c r="C1029" s="32">
        <v>40</v>
      </c>
      <c r="D1029" s="1">
        <v>11231640</v>
      </c>
      <c r="E1029" s="1">
        <v>12103628.789999999</v>
      </c>
      <c r="F1029" s="1">
        <v>11515316</v>
      </c>
      <c r="G1029" s="1">
        <v>12550125.49</v>
      </c>
      <c r="H1029" s="1">
        <v>15681829.559999999</v>
      </c>
      <c r="I1029" s="1">
        <v>17706281.27</v>
      </c>
      <c r="J1029" s="1">
        <v>19505394.689999998</v>
      </c>
      <c r="K1029" s="1">
        <v>20627635.199999999</v>
      </c>
      <c r="L1029" s="13"/>
    </row>
    <row r="1030" spans="2:12" ht="16.5" thickTop="1" thickBot="1" x14ac:dyDescent="0.3">
      <c r="B1030" s="6" t="s">
        <v>48</v>
      </c>
      <c r="C1030" s="32">
        <v>80</v>
      </c>
      <c r="D1030" s="1">
        <v>10621466.210000001</v>
      </c>
      <c r="E1030" s="1">
        <v>11236835.27</v>
      </c>
      <c r="F1030" s="1">
        <v>10908202.51</v>
      </c>
      <c r="G1030" s="1">
        <v>11658460.93</v>
      </c>
      <c r="H1030" s="1">
        <v>12823199.289999999</v>
      </c>
      <c r="I1030" s="1">
        <v>13540447.17</v>
      </c>
      <c r="J1030" s="1">
        <v>14845987.17</v>
      </c>
      <c r="K1030" s="1">
        <v>18113271.700000003</v>
      </c>
      <c r="L1030" s="13"/>
    </row>
    <row r="1031" spans="2:12" ht="16.5" thickTop="1" thickBot="1" x14ac:dyDescent="0.3">
      <c r="B1031" s="6" t="s">
        <v>49</v>
      </c>
      <c r="C1031" s="32">
        <v>120</v>
      </c>
      <c r="D1031" s="1">
        <v>610173.79</v>
      </c>
      <c r="E1031" s="1">
        <v>866793.52</v>
      </c>
      <c r="F1031" s="1">
        <v>607113.49</v>
      </c>
      <c r="G1031" s="1">
        <v>891664.56</v>
      </c>
      <c r="H1031" s="1">
        <v>2858630.27</v>
      </c>
      <c r="I1031" s="1">
        <v>4165834.1</v>
      </c>
      <c r="J1031" s="1">
        <v>4659407.5199999996</v>
      </c>
      <c r="K1031" s="1">
        <v>2514363.5</v>
      </c>
      <c r="L1031" s="13"/>
    </row>
    <row r="1032" spans="2:12" ht="16.5" thickTop="1" thickBot="1" x14ac:dyDescent="0.3">
      <c r="B1032" s="6" t="s">
        <v>12</v>
      </c>
      <c r="C1032" s="32">
        <v>160</v>
      </c>
      <c r="D1032" s="1">
        <v>0</v>
      </c>
      <c r="E1032" s="1">
        <v>0</v>
      </c>
      <c r="F1032" s="1">
        <v>0</v>
      </c>
      <c r="G1032" s="1">
        <v>0</v>
      </c>
      <c r="H1032" s="1">
        <v>0</v>
      </c>
      <c r="I1032" s="1">
        <v>0</v>
      </c>
      <c r="J1032" s="1">
        <v>0</v>
      </c>
      <c r="K1032" s="1">
        <v>0</v>
      </c>
      <c r="L1032" s="13"/>
    </row>
    <row r="1033" spans="2:12" ht="16.5" thickTop="1" thickBot="1" x14ac:dyDescent="0.3">
      <c r="B1033" s="6" t="s">
        <v>50</v>
      </c>
      <c r="C1033" s="32">
        <v>200</v>
      </c>
      <c r="D1033" s="1">
        <v>610173.79</v>
      </c>
      <c r="E1033" s="1">
        <v>866793.52</v>
      </c>
      <c r="F1033" s="1">
        <v>607113.49</v>
      </c>
      <c r="G1033" s="1">
        <v>891664.56</v>
      </c>
      <c r="H1033" s="1">
        <v>2858630.27</v>
      </c>
      <c r="I1033" s="1">
        <v>4165834.1</v>
      </c>
      <c r="J1033" s="1">
        <v>4659407.5199999996</v>
      </c>
      <c r="K1033" s="1">
        <v>2514363.5</v>
      </c>
      <c r="L1033" s="13"/>
    </row>
    <row r="1034" spans="2:12" ht="16.5" thickTop="1" thickBot="1" x14ac:dyDescent="0.3">
      <c r="B1034" s="5" t="s">
        <v>830</v>
      </c>
      <c r="C1034" s="32"/>
      <c r="D1034" s="1"/>
      <c r="E1034" s="1"/>
      <c r="F1034" s="1"/>
      <c r="G1034" s="1"/>
      <c r="H1034" s="1"/>
      <c r="I1034" s="1"/>
      <c r="J1034" s="1"/>
      <c r="K1034" s="1"/>
      <c r="L1034" s="13"/>
    </row>
    <row r="1035" spans="2:12" ht="16.5" thickTop="1" thickBot="1" x14ac:dyDescent="0.3">
      <c r="B1035" s="6" t="s">
        <v>47</v>
      </c>
      <c r="C1035" s="32">
        <v>20</v>
      </c>
      <c r="D1035" s="1">
        <v>3122192</v>
      </c>
      <c r="E1035" s="1">
        <v>2022778.62</v>
      </c>
      <c r="F1035" s="1">
        <v>2011737</v>
      </c>
      <c r="G1035" s="1">
        <v>2271087.63</v>
      </c>
      <c r="H1035" s="1">
        <v>7332413.1500000004</v>
      </c>
      <c r="I1035" s="1">
        <v>7635438.4199999999</v>
      </c>
      <c r="J1035" s="1">
        <v>5461597.1400000006</v>
      </c>
      <c r="K1035" s="1">
        <v>5638941.2000000002</v>
      </c>
      <c r="L1035" s="13"/>
    </row>
    <row r="1036" spans="2:12" ht="16.5" thickTop="1" thickBot="1" x14ac:dyDescent="0.3">
      <c r="B1036" s="6" t="s">
        <v>48</v>
      </c>
      <c r="C1036" s="32">
        <v>40</v>
      </c>
      <c r="D1036" s="1">
        <v>2562038.38</v>
      </c>
      <c r="E1036" s="1">
        <v>1375705.87</v>
      </c>
      <c r="F1036" s="1">
        <v>1320910.29</v>
      </c>
      <c r="G1036" s="1">
        <v>1467934.7799999998</v>
      </c>
      <c r="H1036" s="1">
        <v>1631935.73</v>
      </c>
      <c r="I1036" s="1">
        <v>7223120.2799999993</v>
      </c>
      <c r="J1036" s="1">
        <v>1970063.1099999999</v>
      </c>
      <c r="K1036" s="1">
        <v>3458655.1100000003</v>
      </c>
      <c r="L1036" s="13"/>
    </row>
    <row r="1037" spans="2:12" ht="16.5" thickTop="1" thickBot="1" x14ac:dyDescent="0.3">
      <c r="B1037" s="6" t="s">
        <v>49</v>
      </c>
      <c r="C1037" s="32">
        <v>60</v>
      </c>
      <c r="D1037" s="1">
        <v>560153.62</v>
      </c>
      <c r="E1037" s="1">
        <v>647072.75</v>
      </c>
      <c r="F1037" s="1">
        <v>690826.71</v>
      </c>
      <c r="G1037" s="1">
        <v>803152.85</v>
      </c>
      <c r="H1037" s="1">
        <v>5700477.4199999999</v>
      </c>
      <c r="I1037" s="1">
        <v>412318.14</v>
      </c>
      <c r="J1037" s="1">
        <v>3491534.03</v>
      </c>
      <c r="K1037" s="1">
        <v>2180286.09</v>
      </c>
      <c r="L1037" s="13"/>
    </row>
    <row r="1038" spans="2:12" ht="16.5" thickTop="1" thickBot="1" x14ac:dyDescent="0.3">
      <c r="B1038" s="6" t="s">
        <v>12</v>
      </c>
      <c r="C1038" s="32">
        <v>80</v>
      </c>
      <c r="D1038" s="1">
        <v>0</v>
      </c>
      <c r="E1038" s="1">
        <v>0</v>
      </c>
      <c r="F1038" s="1">
        <v>0</v>
      </c>
      <c r="G1038" s="1">
        <v>0</v>
      </c>
      <c r="H1038" s="1">
        <v>0</v>
      </c>
      <c r="I1038" s="1">
        <v>0</v>
      </c>
      <c r="J1038" s="1">
        <v>0</v>
      </c>
      <c r="K1038" s="1">
        <v>0</v>
      </c>
      <c r="L1038" s="13"/>
    </row>
    <row r="1039" spans="2:12" ht="16.5" thickTop="1" thickBot="1" x14ac:dyDescent="0.3">
      <c r="B1039" s="6" t="s">
        <v>50</v>
      </c>
      <c r="C1039" s="32">
        <v>100</v>
      </c>
      <c r="D1039" s="1">
        <v>560153.62</v>
      </c>
      <c r="E1039" s="1">
        <v>647072.75</v>
      </c>
      <c r="F1039" s="1">
        <v>690826.71</v>
      </c>
      <c r="G1039" s="1">
        <v>803152.85</v>
      </c>
      <c r="H1039" s="1">
        <v>5700477.4199999999</v>
      </c>
      <c r="I1039" s="1">
        <v>412318.14</v>
      </c>
      <c r="J1039" s="1">
        <v>3491534.03</v>
      </c>
      <c r="K1039" s="1">
        <v>2180286.09</v>
      </c>
      <c r="L1039" s="13"/>
    </row>
    <row r="1040" spans="2:12" ht="16.5" thickTop="1" thickBot="1" x14ac:dyDescent="0.3">
      <c r="B1040" s="5" t="s">
        <v>833</v>
      </c>
      <c r="C1040" s="32"/>
      <c r="D1040" s="1"/>
      <c r="E1040" s="1"/>
      <c r="F1040" s="1"/>
      <c r="G1040" s="1"/>
      <c r="H1040" s="1"/>
      <c r="I1040" s="1"/>
      <c r="J1040" s="1"/>
      <c r="K1040" s="1"/>
      <c r="L1040" s="13"/>
    </row>
    <row r="1041" spans="2:12" ht="16.5" thickTop="1" thickBot="1" x14ac:dyDescent="0.3">
      <c r="B1041" s="6" t="s">
        <v>47</v>
      </c>
      <c r="C1041" s="32">
        <v>50</v>
      </c>
      <c r="D1041" s="1">
        <v>21475696</v>
      </c>
      <c r="E1041" s="1">
        <v>24463767.09</v>
      </c>
      <c r="F1041" s="1">
        <v>23415401</v>
      </c>
      <c r="G1041" s="1">
        <v>30560344.629999999</v>
      </c>
      <c r="H1041" s="1">
        <v>39806442</v>
      </c>
      <c r="I1041" s="1">
        <v>45436525.760000005</v>
      </c>
      <c r="J1041" s="1">
        <v>61282242.730000004</v>
      </c>
      <c r="K1041" s="1">
        <v>53322478.739999995</v>
      </c>
      <c r="L1041" s="13"/>
    </row>
    <row r="1042" spans="2:12" ht="16.5" thickTop="1" thickBot="1" x14ac:dyDescent="0.3">
      <c r="B1042" s="6" t="s">
        <v>48</v>
      </c>
      <c r="C1042" s="32">
        <v>100</v>
      </c>
      <c r="D1042" s="1">
        <v>19316104.52</v>
      </c>
      <c r="E1042" s="1">
        <v>22400489.289999999</v>
      </c>
      <c r="F1042" s="1">
        <v>21879948.260000002</v>
      </c>
      <c r="G1042" s="1">
        <v>29312665.59</v>
      </c>
      <c r="H1042" s="1">
        <v>33545637.239999998</v>
      </c>
      <c r="I1042" s="1">
        <v>43002325.68</v>
      </c>
      <c r="J1042" s="1">
        <v>52370808.990000002</v>
      </c>
      <c r="K1042" s="1">
        <v>50289489.019999996</v>
      </c>
      <c r="L1042" s="13"/>
    </row>
    <row r="1043" spans="2:12" ht="16.5" thickTop="1" thickBot="1" x14ac:dyDescent="0.3">
      <c r="B1043" s="6" t="s">
        <v>49</v>
      </c>
      <c r="C1043" s="32">
        <v>150</v>
      </c>
      <c r="D1043" s="1">
        <v>2159591.48</v>
      </c>
      <c r="E1043" s="1">
        <v>2063277.7999999998</v>
      </c>
      <c r="F1043" s="1">
        <v>1535452.7399999998</v>
      </c>
      <c r="G1043" s="1">
        <v>1247679.04</v>
      </c>
      <c r="H1043" s="1">
        <v>6260804.7599999998</v>
      </c>
      <c r="I1043" s="1">
        <v>2434200.08</v>
      </c>
      <c r="J1043" s="1">
        <v>8911433.7399999984</v>
      </c>
      <c r="K1043" s="1">
        <v>3032989.72</v>
      </c>
      <c r="L1043" s="13"/>
    </row>
    <row r="1044" spans="2:12" ht="16.5" thickTop="1" thickBot="1" x14ac:dyDescent="0.3">
      <c r="B1044" s="6" t="s">
        <v>12</v>
      </c>
      <c r="C1044" s="32">
        <v>200</v>
      </c>
      <c r="D1044" s="1">
        <v>1183594.79</v>
      </c>
      <c r="E1044" s="1">
        <v>0</v>
      </c>
      <c r="F1044" s="1">
        <v>890362.63</v>
      </c>
      <c r="G1044" s="1">
        <v>0</v>
      </c>
      <c r="H1044" s="1">
        <v>3770194.76</v>
      </c>
      <c r="I1044" s="1">
        <v>0</v>
      </c>
      <c r="J1044" s="1">
        <v>5204352.43</v>
      </c>
      <c r="K1044" s="1">
        <v>2476441.41</v>
      </c>
      <c r="L1044" s="13"/>
    </row>
    <row r="1045" spans="2:12" ht="16.5" thickTop="1" thickBot="1" x14ac:dyDescent="0.3">
      <c r="B1045" s="6" t="s">
        <v>50</v>
      </c>
      <c r="C1045" s="32">
        <v>250</v>
      </c>
      <c r="D1045" s="1">
        <v>975996.69</v>
      </c>
      <c r="E1045" s="1">
        <v>2063277.7999999998</v>
      </c>
      <c r="F1045" s="1">
        <v>645090.11</v>
      </c>
      <c r="G1045" s="1">
        <v>1247679.04</v>
      </c>
      <c r="H1045" s="1">
        <v>2490610</v>
      </c>
      <c r="I1045" s="1">
        <v>2434200.08</v>
      </c>
      <c r="J1045" s="1">
        <v>3707081.31</v>
      </c>
      <c r="K1045" s="1">
        <v>556548.31000000006</v>
      </c>
      <c r="L1045" s="13"/>
    </row>
    <row r="1046" spans="2:12" ht="16.5" thickTop="1" thickBot="1" x14ac:dyDescent="0.3">
      <c r="B1046" s="5" t="s">
        <v>838</v>
      </c>
      <c r="C1046" s="32"/>
      <c r="D1046" s="1"/>
      <c r="E1046" s="1"/>
      <c r="F1046" s="1"/>
      <c r="G1046" s="1"/>
      <c r="H1046" s="1"/>
      <c r="I1046" s="1"/>
      <c r="J1046" s="1"/>
      <c r="K1046" s="1"/>
      <c r="L1046" s="13"/>
    </row>
    <row r="1047" spans="2:12" ht="16.5" thickTop="1" thickBot="1" x14ac:dyDescent="0.3">
      <c r="B1047" s="6" t="s">
        <v>47</v>
      </c>
      <c r="C1047" s="32">
        <v>10</v>
      </c>
      <c r="D1047" s="1">
        <v>116293</v>
      </c>
      <c r="E1047" s="1">
        <v>120892</v>
      </c>
      <c r="F1047" s="1">
        <v>350777</v>
      </c>
      <c r="G1047" s="1">
        <v>375865</v>
      </c>
      <c r="H1047" s="1">
        <v>423097</v>
      </c>
      <c r="I1047" s="1">
        <v>430599</v>
      </c>
      <c r="J1047" s="1">
        <v>492483.97</v>
      </c>
      <c r="K1047" s="1">
        <v>488884</v>
      </c>
      <c r="L1047" s="13"/>
    </row>
    <row r="1048" spans="2:12" ht="16.5" thickTop="1" thickBot="1" x14ac:dyDescent="0.3">
      <c r="B1048" s="6" t="s">
        <v>48</v>
      </c>
      <c r="C1048" s="32">
        <v>20</v>
      </c>
      <c r="D1048" s="1">
        <v>116293</v>
      </c>
      <c r="E1048" s="1">
        <v>119264.47</v>
      </c>
      <c r="F1048" s="1">
        <v>321073.84999999998</v>
      </c>
      <c r="G1048" s="1">
        <v>373553.5</v>
      </c>
      <c r="H1048" s="1">
        <v>303990.21999999997</v>
      </c>
      <c r="I1048" s="1">
        <v>374379.03</v>
      </c>
      <c r="J1048" s="1">
        <v>489652.54</v>
      </c>
      <c r="K1048" s="1">
        <v>444915.98</v>
      </c>
      <c r="L1048" s="13"/>
    </row>
    <row r="1049" spans="2:12" ht="16.5" thickTop="1" thickBot="1" x14ac:dyDescent="0.3">
      <c r="B1049" s="6" t="s">
        <v>49</v>
      </c>
      <c r="C1049" s="32">
        <v>30</v>
      </c>
      <c r="D1049" s="1">
        <v>0</v>
      </c>
      <c r="E1049" s="1">
        <v>1627.53</v>
      </c>
      <c r="F1049" s="1">
        <v>29703.15</v>
      </c>
      <c r="G1049" s="1">
        <v>2311.5</v>
      </c>
      <c r="H1049" s="1">
        <v>119106.78</v>
      </c>
      <c r="I1049" s="1">
        <v>56219.97</v>
      </c>
      <c r="J1049" s="1">
        <v>2831.43</v>
      </c>
      <c r="K1049" s="1">
        <v>43968.02</v>
      </c>
      <c r="L1049" s="13"/>
    </row>
    <row r="1050" spans="2:12" ht="16.5" thickTop="1" thickBot="1" x14ac:dyDescent="0.3">
      <c r="B1050" s="6" t="s">
        <v>12</v>
      </c>
      <c r="C1050" s="32">
        <v>40</v>
      </c>
      <c r="D1050" s="1">
        <v>0</v>
      </c>
      <c r="E1050" s="1">
        <v>0</v>
      </c>
      <c r="F1050" s="1">
        <v>0</v>
      </c>
      <c r="G1050" s="1">
        <v>0</v>
      </c>
      <c r="H1050" s="1">
        <v>0</v>
      </c>
      <c r="I1050" s="1">
        <v>0</v>
      </c>
      <c r="J1050" s="1">
        <v>0</v>
      </c>
      <c r="K1050" s="1">
        <v>0</v>
      </c>
      <c r="L1050" s="13"/>
    </row>
    <row r="1051" spans="2:12" ht="16.5" thickTop="1" thickBot="1" x14ac:dyDescent="0.3">
      <c r="B1051" s="6" t="s">
        <v>50</v>
      </c>
      <c r="C1051" s="32">
        <v>50</v>
      </c>
      <c r="D1051" s="1">
        <v>0</v>
      </c>
      <c r="E1051" s="1">
        <v>1627.53</v>
      </c>
      <c r="F1051" s="1">
        <v>29703.15</v>
      </c>
      <c r="G1051" s="1">
        <v>2311.5</v>
      </c>
      <c r="H1051" s="1">
        <v>119106.78</v>
      </c>
      <c r="I1051" s="1">
        <v>56219.97</v>
      </c>
      <c r="J1051" s="1">
        <v>2831.43</v>
      </c>
      <c r="K1051" s="1">
        <v>43968.02</v>
      </c>
      <c r="L1051" s="13"/>
    </row>
    <row r="1052" spans="2:12" ht="16.5" thickTop="1" thickBot="1" x14ac:dyDescent="0.3">
      <c r="L1052" s="13"/>
    </row>
    <row r="1053" spans="2:12" ht="16.5" thickTop="1" thickBot="1" x14ac:dyDescent="0.3">
      <c r="L1053" s="13"/>
    </row>
    <row r="1054" spans="2:12" ht="16.5" thickTop="1" thickBot="1" x14ac:dyDescent="0.3">
      <c r="L1054" s="13"/>
    </row>
    <row r="1055" spans="2:12" ht="16.5" thickTop="1" thickBot="1" x14ac:dyDescent="0.3">
      <c r="L1055" s="13"/>
    </row>
    <row r="1056" spans="2:12" ht="16.5" thickTop="1" thickBot="1" x14ac:dyDescent="0.3">
      <c r="L1056" s="13"/>
    </row>
    <row r="1057" spans="12:12" ht="16.5" thickTop="1" thickBot="1" x14ac:dyDescent="0.3">
      <c r="L1057" s="13"/>
    </row>
    <row r="1058" spans="12:12" ht="15.75" thickTop="1" x14ac:dyDescent="0.25">
      <c r="L1058" s="22"/>
    </row>
  </sheetData>
  <sheetProtection autoFilter="0" pivotTables="0"/>
  <conditionalFormatting pivot="1" sqref="D16:H16 D17:H21 D22:H22 D23:H27 D28:H28 D29:H33 D34:H34 D35:H39 D40:H40 D41:H45 D46:H46 D47:H51 D52:H52 D53:H57 D58:H58 D59:H59 D60:H64 D65:H65 D66:H70 D71:H71 D72:H76 D83:H83 D84:H84 D85:H89 D90:H90 D91:H95 D102:H102 D103:H103 D104:H108 D109:H109 D110:H114 D115:H115 D116:H120 D121:H121 D122:H126 D127:H127 D128:H132 D133:H133 D134:H138 D139:H139 D140:H144 D145:H145 D146:H150 D151:H151 D152:H156 D157:H157 D158:H162 D163:H163 D164:H164 D165:H169 D170:H170 D171:H175 D176:H176 D177:H181 D182:H182 D183:H187 D188:H188 D189:H193 D194:H194 D195:H199 D200:H200 D201:H205 D206:H206 D207:H211 D212:H212 D213:H217 D218:H218 D219:H223 D224:H224 D225:H229 D230:H230 D231:H235 D236:H236 D237:H241 D242:H242 D243:H247 D248:H248 D249:H253 D254:H254 D255:H259 D260:H260 D261:H265 D266:H266 D267:H271 D272:H272 D273:H277 D278:H278 D279:H283 D284:H284 D285:H289 D290:H290 D291:H295 D296:H296 D297:H301 D302:H302 D303:H307 D308:H308 D309:H313 D314:H314 D315:H319 D320:H320 D321:H325 D326:H326 D327:H331 D332:H332 D333:H337 D338:H338 D339:H343 D344:H344 D345:H349 D350:H350 D351:H355 D356:H356 D357:H361 D362:H362 D363:H367 D368:H368 D369:H373 D374:H374 D375:H379 D380:H380 D381:H385 D386:H386 D387:H391 D392:H392 D393:H397 D398:H398 D399:H403 D404:H404 D405:H409 D410:H410 D411:H415 D422:H422 D423:H423 D424:H428 D429:H429 D430:H434 D435:H435 D436:H440 D441:H441 D442:H446 D447:H447 D448:H452 D453:H453 D454:H458 D459:H459 D460:H460 D461:H465 D466:H466 D467:H471 D472:H472 D473:H477 D478:H478 D479:H483 D484:H484 D485:H489 D490:H490 D491:H495 D496:H496 D497:H501 D502:H502 D503:H503 D504:H508 D509:H509 D510:H514 D515:H515 D516:H520 D521:H521 D522:H526 D527:H527 D528:H532 D533:H533 D534:H538 D539:H539 D540:H544 D545:H545 D546:H550 D551:H551 D552:H556 D557:H557 D558:H562 D563:H563 D564:H568 D569:H569 D570:H574 D575:H575 D576:H580 D581:H581 D582:H586 D587:H587 D588:H592 D593:H593 D594:H598 D599:H599 D600:H604 D605:H605 D606:H606 D607:H611 D612:H612 D613:H617 D618:H618 D619:H623 D630:H630 D631:H631 D632:H636 D637:H637 D638:H642 D643:H643 D644:H648 D649:H649 D650:H654 D655:H655 D656:H660 D661:H661 D662:H666 D667:H667 D668:H672 D673:H673 D674:H678 D679:H679 D680:H684 D685:H685 D686:H690 D691:H691 D692:H696 D697:H697 D698:H702 D703:H703 D704:H704 D705:H709 D710:H710 D711:H715 D716:H716 D717:H721 D728:H728 D729:H729 D730:H734 D735:H735 D736:H740 D741:H741 D742:H746 D747:H747 D748:H752 D753:H753 D754:H758 D759:H759 D760:H764 D765:H765 D766:H770 D771:H771 D772:H776 D777:H777 D778:H782 D783:H783 D784:H788 D789:H789 D790:H794 D795:H795 D796:H800 D801:H801 D802:H806 D807:H807 D808:H812 D813:H813 D814:H818 D819:H819 D820:H824 D825:H825 D826:H830 D831:H831 D832:H836 D837:H837 D838:H842 D843:H843 D844:H848 D849:H849 D850:H854 D855:H855 D856:H860 D861:H861 D862:H866 D867:H867 D868:H872 D873:H873 D874:H878 D891:H891 D892:H892 D893:H897 D898:H898 D899:H903 D904:H904 D905:H909 D910:H910 D911:H915 D916:H916 D917:H921 D922:H922 D923:H927 D928:H928 D929:H929 D930:H934 D935:H935 D936:H940 D941:H941 D942:H946 D947:H947 D948:H952 D953:H953 D954:H958 D959:H959 D960:H964 D965:H965 D966:H970 D971:H971 D972:H976 D977:H977 D978:H982 D983:H983 D984:H988 D989:H989 D990:H990 D991:H995 D996:H996 D997:H997 D998:H1002 D1003:H1003 D1004:H1008 D1009:H1009 D1010:H1014 D1027:H1027 D1028:H1028 D1029:H1033 D1034:H1034 D1035:H1039 D1040:H1040 D1041:H1045 D1046:H1046 D1047:H1051">
    <cfRule type="expression" dxfId="2086" priority="7">
      <formula>$B16="Unexpended %"</formula>
    </cfRule>
  </conditionalFormatting>
  <conditionalFormatting sqref="B16:B1193">
    <cfRule type="expression" dxfId="2085" priority="6">
      <formula>$B16="Unexpended %"</formula>
    </cfRule>
  </conditionalFormatting>
  <conditionalFormatting sqref="L15:L1057">
    <cfRule type="expression" dxfId="2084" priority="1">
      <formula>$B15=""</formula>
    </cfRule>
    <cfRule type="expression" dxfId="2083" priority="2">
      <formula>AND($C15&gt;0,$C14&gt;0)</formula>
    </cfRule>
    <cfRule type="expression" dxfId="2082" priority="3">
      <formula>MID($B15,4,1)=":"</formula>
    </cfRule>
    <cfRule type="expression" dxfId="2081" priority="4">
      <formula>AND(ISNUMBER(SEARCH(":",$B15))=FALSE,$C15&lt;1,$B15&lt;&gt;"")</formula>
    </cfRule>
  </conditionalFormatting>
  <printOptions horizontalCentered="1"/>
  <pageMargins left="0.3" right="0.3" top="0.5" bottom="0.5" header="0.3" footer="0.3"/>
  <pageSetup scale="75" fitToHeight="0" orientation="landscape" r:id="rId2"/>
  <drawing r:id="rId3"/>
  <extLst>
    <ext xmlns:x14="http://schemas.microsoft.com/office/spreadsheetml/2009/9/main" uri="{05C60535-1F16-4fd2-B633-F4F36F0B64E0}">
      <x14:sparklineGroups xmlns:xm="http://schemas.microsoft.com/office/excel/2006/main">
        <x14:sparklineGroup lineWeight="2.25" displayEmptyCellsAs="gap" xr2:uid="{587905D1-3E39-4C14-9C6D-86C161249B00}">
          <x14:colorSeries rgb="FF44546A"/>
          <x14:colorNegative rgb="FFD00000"/>
          <x14:colorAxis rgb="FF000000"/>
          <x14:colorMarkers rgb="FFD00000"/>
          <x14:colorFirst rgb="FFD00000"/>
          <x14:colorLast rgb="FFD00000"/>
          <x14:colorHigh rgb="FFD00000"/>
          <x14:colorLow rgb="FFD00000"/>
          <x14:sparklines>
            <x14:sparkline>
              <xm:f>'GF Balance Trends By Agency'!D17:K17</xm:f>
              <xm:sqref>L17</xm:sqref>
            </x14:sparkline>
            <x14:sparkline>
              <xm:f>'GF Balance Trends By Agency'!D18:K18</xm:f>
              <xm:sqref>L18</xm:sqref>
            </x14:sparkline>
            <x14:sparkline>
              <xm:f>'GF Balance Trends By Agency'!D19:K19</xm:f>
              <xm:sqref>L19</xm:sqref>
            </x14:sparkline>
            <x14:sparkline>
              <xm:f>'GF Balance Trends By Agency'!D20:K20</xm:f>
              <xm:sqref>L20</xm:sqref>
            </x14:sparkline>
            <x14:sparkline>
              <xm:f>'GF Balance Trends By Agency'!D21:K21</xm:f>
              <xm:sqref>L21</xm:sqref>
            </x14:sparkline>
            <x14:sparkline>
              <xm:f>'GF Balance Trends By Agency'!D22:K22</xm:f>
              <xm:sqref>L22</xm:sqref>
            </x14:sparkline>
            <x14:sparkline>
              <xm:f>'GF Balance Trends By Agency'!D23:K23</xm:f>
              <xm:sqref>L23</xm:sqref>
            </x14:sparkline>
            <x14:sparkline>
              <xm:f>'GF Balance Trends By Agency'!D24:K24</xm:f>
              <xm:sqref>L24</xm:sqref>
            </x14:sparkline>
            <x14:sparkline>
              <xm:f>'GF Balance Trends By Agency'!D25:K25</xm:f>
              <xm:sqref>L25</xm:sqref>
            </x14:sparkline>
            <x14:sparkline>
              <xm:f>'GF Balance Trends By Agency'!D26:K26</xm:f>
              <xm:sqref>L26</xm:sqref>
            </x14:sparkline>
            <x14:sparkline>
              <xm:f>'GF Balance Trends By Agency'!D27:K27</xm:f>
              <xm:sqref>L27</xm:sqref>
            </x14:sparkline>
            <x14:sparkline>
              <xm:f>'GF Balance Trends By Agency'!D28:K28</xm:f>
              <xm:sqref>L28</xm:sqref>
            </x14:sparkline>
            <x14:sparkline>
              <xm:f>'GF Balance Trends By Agency'!D29:K29</xm:f>
              <xm:sqref>L29</xm:sqref>
            </x14:sparkline>
            <x14:sparkline>
              <xm:f>'GF Balance Trends By Agency'!D30:K30</xm:f>
              <xm:sqref>L30</xm:sqref>
            </x14:sparkline>
            <x14:sparkline>
              <xm:f>'GF Balance Trends By Agency'!D31:K31</xm:f>
              <xm:sqref>L31</xm:sqref>
            </x14:sparkline>
            <x14:sparkline>
              <xm:f>'GF Balance Trends By Agency'!D32:K32</xm:f>
              <xm:sqref>L32</xm:sqref>
            </x14:sparkline>
            <x14:sparkline>
              <xm:f>'GF Balance Trends By Agency'!D33:K33</xm:f>
              <xm:sqref>L33</xm:sqref>
            </x14:sparkline>
            <x14:sparkline>
              <xm:f>'GF Balance Trends By Agency'!D34:K34</xm:f>
              <xm:sqref>L34</xm:sqref>
            </x14:sparkline>
            <x14:sparkline>
              <xm:f>'GF Balance Trends By Agency'!D35:K35</xm:f>
              <xm:sqref>L35</xm:sqref>
            </x14:sparkline>
            <x14:sparkline>
              <xm:f>'GF Balance Trends By Agency'!D36:K36</xm:f>
              <xm:sqref>L36</xm:sqref>
            </x14:sparkline>
            <x14:sparkline>
              <xm:f>'GF Balance Trends By Agency'!D37:K37</xm:f>
              <xm:sqref>L37</xm:sqref>
            </x14:sparkline>
            <x14:sparkline>
              <xm:f>'GF Balance Trends By Agency'!D38:K38</xm:f>
              <xm:sqref>L38</xm:sqref>
            </x14:sparkline>
            <x14:sparkline>
              <xm:f>'GF Balance Trends By Agency'!D39:K39</xm:f>
              <xm:sqref>L39</xm:sqref>
            </x14:sparkline>
            <x14:sparkline>
              <xm:f>'GF Balance Trends By Agency'!D40:K40</xm:f>
              <xm:sqref>L40</xm:sqref>
            </x14:sparkline>
            <x14:sparkline>
              <xm:f>'GF Balance Trends By Agency'!D41:K41</xm:f>
              <xm:sqref>L41</xm:sqref>
            </x14:sparkline>
            <x14:sparkline>
              <xm:f>'GF Balance Trends By Agency'!D42:K42</xm:f>
              <xm:sqref>L42</xm:sqref>
            </x14:sparkline>
            <x14:sparkline>
              <xm:f>'GF Balance Trends By Agency'!D43:K43</xm:f>
              <xm:sqref>L43</xm:sqref>
            </x14:sparkline>
            <x14:sparkline>
              <xm:f>'GF Balance Trends By Agency'!D44:K44</xm:f>
              <xm:sqref>L44</xm:sqref>
            </x14:sparkline>
            <x14:sparkline>
              <xm:f>'GF Balance Trends By Agency'!D45:K45</xm:f>
              <xm:sqref>L45</xm:sqref>
            </x14:sparkline>
            <x14:sparkline>
              <xm:f>'GF Balance Trends By Agency'!D46:K46</xm:f>
              <xm:sqref>L46</xm:sqref>
            </x14:sparkline>
            <x14:sparkline>
              <xm:f>'GF Balance Trends By Agency'!D47:K47</xm:f>
              <xm:sqref>L47</xm:sqref>
            </x14:sparkline>
            <x14:sparkline>
              <xm:f>'GF Balance Trends By Agency'!D48:K48</xm:f>
              <xm:sqref>L48</xm:sqref>
            </x14:sparkline>
            <x14:sparkline>
              <xm:f>'GF Balance Trends By Agency'!D49:K49</xm:f>
              <xm:sqref>L49</xm:sqref>
            </x14:sparkline>
            <x14:sparkline>
              <xm:f>'GF Balance Trends By Agency'!D50:K50</xm:f>
              <xm:sqref>L50</xm:sqref>
            </x14:sparkline>
            <x14:sparkline>
              <xm:f>'GF Balance Trends By Agency'!D51:K51</xm:f>
              <xm:sqref>L51</xm:sqref>
            </x14:sparkline>
            <x14:sparkline>
              <xm:f>'GF Balance Trends By Agency'!D52:K52</xm:f>
              <xm:sqref>L52</xm:sqref>
            </x14:sparkline>
            <x14:sparkline>
              <xm:f>'GF Balance Trends By Agency'!D53:K53</xm:f>
              <xm:sqref>L53</xm:sqref>
            </x14:sparkline>
            <x14:sparkline>
              <xm:f>'GF Balance Trends By Agency'!D54:K54</xm:f>
              <xm:sqref>L54</xm:sqref>
            </x14:sparkline>
            <x14:sparkline>
              <xm:f>'GF Balance Trends By Agency'!D55:K55</xm:f>
              <xm:sqref>L55</xm:sqref>
            </x14:sparkline>
            <x14:sparkline>
              <xm:f>'GF Balance Trends By Agency'!D56:K56</xm:f>
              <xm:sqref>L56</xm:sqref>
            </x14:sparkline>
            <x14:sparkline>
              <xm:f>'GF Balance Trends By Agency'!D57:K57</xm:f>
              <xm:sqref>L57</xm:sqref>
            </x14:sparkline>
            <x14:sparkline>
              <xm:f>'GF Balance Trends By Agency'!D58:K58</xm:f>
              <xm:sqref>L58</xm:sqref>
            </x14:sparkline>
            <x14:sparkline>
              <xm:f>'GF Balance Trends By Agency'!D59:K59</xm:f>
              <xm:sqref>L59</xm:sqref>
            </x14:sparkline>
            <x14:sparkline>
              <xm:f>'GF Balance Trends By Agency'!D60:K60</xm:f>
              <xm:sqref>L60</xm:sqref>
            </x14:sparkline>
            <x14:sparkline>
              <xm:f>'GF Balance Trends By Agency'!D61:K61</xm:f>
              <xm:sqref>L61</xm:sqref>
            </x14:sparkline>
            <x14:sparkline>
              <xm:f>'GF Balance Trends By Agency'!D62:K62</xm:f>
              <xm:sqref>L62</xm:sqref>
            </x14:sparkline>
            <x14:sparkline>
              <xm:f>'GF Balance Trends By Agency'!D63:K63</xm:f>
              <xm:sqref>L63</xm:sqref>
            </x14:sparkline>
            <x14:sparkline>
              <xm:f>'GF Balance Trends By Agency'!D64:K64</xm:f>
              <xm:sqref>L64</xm:sqref>
            </x14:sparkline>
            <x14:sparkline>
              <xm:f>'GF Balance Trends By Agency'!D65:K65</xm:f>
              <xm:sqref>L65</xm:sqref>
            </x14:sparkline>
            <x14:sparkline>
              <xm:f>'GF Balance Trends By Agency'!D66:K66</xm:f>
              <xm:sqref>L66</xm:sqref>
            </x14:sparkline>
            <x14:sparkline>
              <xm:f>'GF Balance Trends By Agency'!D67:K67</xm:f>
              <xm:sqref>L67</xm:sqref>
            </x14:sparkline>
            <x14:sparkline>
              <xm:f>'GF Balance Trends By Agency'!D68:K68</xm:f>
              <xm:sqref>L68</xm:sqref>
            </x14:sparkline>
            <x14:sparkline>
              <xm:f>'GF Balance Trends By Agency'!D69:K69</xm:f>
              <xm:sqref>L69</xm:sqref>
            </x14:sparkline>
            <x14:sparkline>
              <xm:f>'GF Balance Trends By Agency'!D70:K70</xm:f>
              <xm:sqref>L70</xm:sqref>
            </x14:sparkline>
            <x14:sparkline>
              <xm:f>'GF Balance Trends By Agency'!D71:K71</xm:f>
              <xm:sqref>L71</xm:sqref>
            </x14:sparkline>
            <x14:sparkline>
              <xm:f>'GF Balance Trends By Agency'!D72:K72</xm:f>
              <xm:sqref>L72</xm:sqref>
            </x14:sparkline>
            <x14:sparkline>
              <xm:f>'GF Balance Trends By Agency'!D73:K73</xm:f>
              <xm:sqref>L73</xm:sqref>
            </x14:sparkline>
            <x14:sparkline>
              <xm:f>'GF Balance Trends By Agency'!D74:K74</xm:f>
              <xm:sqref>L74</xm:sqref>
            </x14:sparkline>
            <x14:sparkline>
              <xm:f>'GF Balance Trends By Agency'!D75:K75</xm:f>
              <xm:sqref>L75</xm:sqref>
            </x14:sparkline>
            <x14:sparkline>
              <xm:f>'GF Balance Trends By Agency'!D76:K76</xm:f>
              <xm:sqref>L76</xm:sqref>
            </x14:sparkline>
            <x14:sparkline>
              <xm:f>'GF Balance Trends By Agency'!D77:K77</xm:f>
              <xm:sqref>L77</xm:sqref>
            </x14:sparkline>
            <x14:sparkline>
              <xm:f>'GF Balance Trends By Agency'!D78:K78</xm:f>
              <xm:sqref>L78</xm:sqref>
            </x14:sparkline>
            <x14:sparkline>
              <xm:f>'GF Balance Trends By Agency'!D79:K79</xm:f>
              <xm:sqref>L79</xm:sqref>
            </x14:sparkline>
            <x14:sparkline>
              <xm:f>'GF Balance Trends By Agency'!D80:K80</xm:f>
              <xm:sqref>L80</xm:sqref>
            </x14:sparkline>
            <x14:sparkline>
              <xm:f>'GF Balance Trends By Agency'!D81:K81</xm:f>
              <xm:sqref>L81</xm:sqref>
            </x14:sparkline>
            <x14:sparkline>
              <xm:f>'GF Balance Trends By Agency'!D82:K82</xm:f>
              <xm:sqref>L82</xm:sqref>
            </x14:sparkline>
            <x14:sparkline>
              <xm:f>'GF Balance Trends By Agency'!D83:K83</xm:f>
              <xm:sqref>L83</xm:sqref>
            </x14:sparkline>
            <x14:sparkline>
              <xm:f>'GF Balance Trends By Agency'!D84:K84</xm:f>
              <xm:sqref>L84</xm:sqref>
            </x14:sparkline>
            <x14:sparkline>
              <xm:f>'GF Balance Trends By Agency'!D85:K85</xm:f>
              <xm:sqref>L85</xm:sqref>
            </x14:sparkline>
            <x14:sparkline>
              <xm:f>'GF Balance Trends By Agency'!D86:K86</xm:f>
              <xm:sqref>L86</xm:sqref>
            </x14:sparkline>
            <x14:sparkline>
              <xm:f>'GF Balance Trends By Agency'!D87:K87</xm:f>
              <xm:sqref>L87</xm:sqref>
            </x14:sparkline>
            <x14:sparkline>
              <xm:f>'GF Balance Trends By Agency'!D88:K88</xm:f>
              <xm:sqref>L88</xm:sqref>
            </x14:sparkline>
            <x14:sparkline>
              <xm:f>'GF Balance Trends By Agency'!D89:K89</xm:f>
              <xm:sqref>L89</xm:sqref>
            </x14:sparkline>
            <x14:sparkline>
              <xm:f>'GF Balance Trends By Agency'!D90:K90</xm:f>
              <xm:sqref>L90</xm:sqref>
            </x14:sparkline>
            <x14:sparkline>
              <xm:f>'GF Balance Trends By Agency'!D91:K91</xm:f>
              <xm:sqref>L91</xm:sqref>
            </x14:sparkline>
            <x14:sparkline>
              <xm:f>'GF Balance Trends By Agency'!D92:K92</xm:f>
              <xm:sqref>L92</xm:sqref>
            </x14:sparkline>
            <x14:sparkline>
              <xm:f>'GF Balance Trends By Agency'!D93:K93</xm:f>
              <xm:sqref>L93</xm:sqref>
            </x14:sparkline>
            <x14:sparkline>
              <xm:f>'GF Balance Trends By Agency'!D94:K94</xm:f>
              <xm:sqref>L94</xm:sqref>
            </x14:sparkline>
            <x14:sparkline>
              <xm:f>'GF Balance Trends By Agency'!D95:K95</xm:f>
              <xm:sqref>L95</xm:sqref>
            </x14:sparkline>
            <x14:sparkline>
              <xm:f>'GF Balance Trends By Agency'!D96:K96</xm:f>
              <xm:sqref>L96</xm:sqref>
            </x14:sparkline>
            <x14:sparkline>
              <xm:f>'GF Balance Trends By Agency'!D97:K97</xm:f>
              <xm:sqref>L97</xm:sqref>
            </x14:sparkline>
            <x14:sparkline>
              <xm:f>'GF Balance Trends By Agency'!D98:K98</xm:f>
              <xm:sqref>L98</xm:sqref>
            </x14:sparkline>
            <x14:sparkline>
              <xm:f>'GF Balance Trends By Agency'!D99:K99</xm:f>
              <xm:sqref>L99</xm:sqref>
            </x14:sparkline>
            <x14:sparkline>
              <xm:f>'GF Balance Trends By Agency'!D100:K100</xm:f>
              <xm:sqref>L100</xm:sqref>
            </x14:sparkline>
            <x14:sparkline>
              <xm:f>'GF Balance Trends By Agency'!D101:K101</xm:f>
              <xm:sqref>L101</xm:sqref>
            </x14:sparkline>
            <x14:sparkline>
              <xm:f>'GF Balance Trends By Agency'!D102:K102</xm:f>
              <xm:sqref>L102</xm:sqref>
            </x14:sparkline>
            <x14:sparkline>
              <xm:f>'GF Balance Trends By Agency'!D103:K103</xm:f>
              <xm:sqref>L103</xm:sqref>
            </x14:sparkline>
            <x14:sparkline>
              <xm:f>'GF Balance Trends By Agency'!D104:K104</xm:f>
              <xm:sqref>L104</xm:sqref>
            </x14:sparkline>
            <x14:sparkline>
              <xm:f>'GF Balance Trends By Agency'!D105:K105</xm:f>
              <xm:sqref>L105</xm:sqref>
            </x14:sparkline>
            <x14:sparkline>
              <xm:f>'GF Balance Trends By Agency'!D106:K106</xm:f>
              <xm:sqref>L106</xm:sqref>
            </x14:sparkline>
            <x14:sparkline>
              <xm:f>'GF Balance Trends By Agency'!D107:K107</xm:f>
              <xm:sqref>L107</xm:sqref>
            </x14:sparkline>
            <x14:sparkline>
              <xm:f>'GF Balance Trends By Agency'!D108:K108</xm:f>
              <xm:sqref>L108</xm:sqref>
            </x14:sparkline>
            <x14:sparkline>
              <xm:f>'GF Balance Trends By Agency'!D109:K109</xm:f>
              <xm:sqref>L109</xm:sqref>
            </x14:sparkline>
            <x14:sparkline>
              <xm:f>'GF Balance Trends By Agency'!D110:K110</xm:f>
              <xm:sqref>L110</xm:sqref>
            </x14:sparkline>
            <x14:sparkline>
              <xm:f>'GF Balance Trends By Agency'!D111:K111</xm:f>
              <xm:sqref>L111</xm:sqref>
            </x14:sparkline>
            <x14:sparkline>
              <xm:f>'GF Balance Trends By Agency'!D112:K112</xm:f>
              <xm:sqref>L112</xm:sqref>
            </x14:sparkline>
            <x14:sparkline>
              <xm:f>'GF Balance Trends By Agency'!D113:K113</xm:f>
              <xm:sqref>L113</xm:sqref>
            </x14:sparkline>
            <x14:sparkline>
              <xm:f>'GF Balance Trends By Agency'!D114:K114</xm:f>
              <xm:sqref>L114</xm:sqref>
            </x14:sparkline>
            <x14:sparkline>
              <xm:f>'GF Balance Trends By Agency'!D115:K115</xm:f>
              <xm:sqref>L115</xm:sqref>
            </x14:sparkline>
            <x14:sparkline>
              <xm:f>'GF Balance Trends By Agency'!D116:K116</xm:f>
              <xm:sqref>L116</xm:sqref>
            </x14:sparkline>
            <x14:sparkline>
              <xm:f>'GF Balance Trends By Agency'!D117:K117</xm:f>
              <xm:sqref>L117</xm:sqref>
            </x14:sparkline>
            <x14:sparkline>
              <xm:f>'GF Balance Trends By Agency'!D118:K118</xm:f>
              <xm:sqref>L118</xm:sqref>
            </x14:sparkline>
            <x14:sparkline>
              <xm:f>'GF Balance Trends By Agency'!D119:K119</xm:f>
              <xm:sqref>L119</xm:sqref>
            </x14:sparkline>
            <x14:sparkline>
              <xm:f>'GF Balance Trends By Agency'!D120:K120</xm:f>
              <xm:sqref>L120</xm:sqref>
            </x14:sparkline>
            <x14:sparkline>
              <xm:f>'GF Balance Trends By Agency'!D121:K121</xm:f>
              <xm:sqref>L121</xm:sqref>
            </x14:sparkline>
            <x14:sparkline>
              <xm:f>'GF Balance Trends By Agency'!D122:K122</xm:f>
              <xm:sqref>L122</xm:sqref>
            </x14:sparkline>
            <x14:sparkline>
              <xm:f>'GF Balance Trends By Agency'!D123:K123</xm:f>
              <xm:sqref>L123</xm:sqref>
            </x14:sparkline>
            <x14:sparkline>
              <xm:f>'GF Balance Trends By Agency'!D124:K124</xm:f>
              <xm:sqref>L124</xm:sqref>
            </x14:sparkline>
            <x14:sparkline>
              <xm:f>'GF Balance Trends By Agency'!D125:K125</xm:f>
              <xm:sqref>L125</xm:sqref>
            </x14:sparkline>
            <x14:sparkline>
              <xm:f>'GF Balance Trends By Agency'!D126:K126</xm:f>
              <xm:sqref>L126</xm:sqref>
            </x14:sparkline>
            <x14:sparkline>
              <xm:f>'GF Balance Trends By Agency'!D127:K127</xm:f>
              <xm:sqref>L127</xm:sqref>
            </x14:sparkline>
            <x14:sparkline>
              <xm:f>'GF Balance Trends By Agency'!D128:K128</xm:f>
              <xm:sqref>L128</xm:sqref>
            </x14:sparkline>
            <x14:sparkline>
              <xm:f>'GF Balance Trends By Agency'!D129:K129</xm:f>
              <xm:sqref>L129</xm:sqref>
            </x14:sparkline>
            <x14:sparkline>
              <xm:f>'GF Balance Trends By Agency'!D130:K130</xm:f>
              <xm:sqref>L130</xm:sqref>
            </x14:sparkline>
            <x14:sparkline>
              <xm:f>'GF Balance Trends By Agency'!D131:K131</xm:f>
              <xm:sqref>L131</xm:sqref>
            </x14:sparkline>
            <x14:sparkline>
              <xm:f>'GF Balance Trends By Agency'!D132:K132</xm:f>
              <xm:sqref>L132</xm:sqref>
            </x14:sparkline>
            <x14:sparkline>
              <xm:f>'GF Balance Trends By Agency'!D133:K133</xm:f>
              <xm:sqref>L133</xm:sqref>
            </x14:sparkline>
            <x14:sparkline>
              <xm:f>'GF Balance Trends By Agency'!D134:K134</xm:f>
              <xm:sqref>L134</xm:sqref>
            </x14:sparkline>
            <x14:sparkline>
              <xm:f>'GF Balance Trends By Agency'!D135:K135</xm:f>
              <xm:sqref>L135</xm:sqref>
            </x14:sparkline>
            <x14:sparkline>
              <xm:f>'GF Balance Trends By Agency'!D136:K136</xm:f>
              <xm:sqref>L136</xm:sqref>
            </x14:sparkline>
            <x14:sparkline>
              <xm:f>'GF Balance Trends By Agency'!D137:K137</xm:f>
              <xm:sqref>L137</xm:sqref>
            </x14:sparkline>
            <x14:sparkline>
              <xm:f>'GF Balance Trends By Agency'!D138:K138</xm:f>
              <xm:sqref>L138</xm:sqref>
            </x14:sparkline>
            <x14:sparkline>
              <xm:f>'GF Balance Trends By Agency'!D139:K139</xm:f>
              <xm:sqref>L139</xm:sqref>
            </x14:sparkline>
            <x14:sparkline>
              <xm:f>'GF Balance Trends By Agency'!D140:K140</xm:f>
              <xm:sqref>L140</xm:sqref>
            </x14:sparkline>
            <x14:sparkline>
              <xm:f>'GF Balance Trends By Agency'!D141:K141</xm:f>
              <xm:sqref>L141</xm:sqref>
            </x14:sparkline>
            <x14:sparkline>
              <xm:f>'GF Balance Trends By Agency'!D142:K142</xm:f>
              <xm:sqref>L142</xm:sqref>
            </x14:sparkline>
            <x14:sparkline>
              <xm:f>'GF Balance Trends By Agency'!D143:K143</xm:f>
              <xm:sqref>L143</xm:sqref>
            </x14:sparkline>
            <x14:sparkline>
              <xm:f>'GF Balance Trends By Agency'!D144:K144</xm:f>
              <xm:sqref>L144</xm:sqref>
            </x14:sparkline>
            <x14:sparkline>
              <xm:f>'GF Balance Trends By Agency'!D145:K145</xm:f>
              <xm:sqref>L145</xm:sqref>
            </x14:sparkline>
            <x14:sparkline>
              <xm:f>'GF Balance Trends By Agency'!D146:K146</xm:f>
              <xm:sqref>L146</xm:sqref>
            </x14:sparkline>
            <x14:sparkline>
              <xm:f>'GF Balance Trends By Agency'!D147:K147</xm:f>
              <xm:sqref>L147</xm:sqref>
            </x14:sparkline>
            <x14:sparkline>
              <xm:f>'GF Balance Trends By Agency'!D148:K148</xm:f>
              <xm:sqref>L148</xm:sqref>
            </x14:sparkline>
            <x14:sparkline>
              <xm:f>'GF Balance Trends By Agency'!D149:K149</xm:f>
              <xm:sqref>L149</xm:sqref>
            </x14:sparkline>
            <x14:sparkline>
              <xm:f>'GF Balance Trends By Agency'!D150:K150</xm:f>
              <xm:sqref>L150</xm:sqref>
            </x14:sparkline>
            <x14:sparkline>
              <xm:f>'GF Balance Trends By Agency'!D151:K151</xm:f>
              <xm:sqref>L151</xm:sqref>
            </x14:sparkline>
            <x14:sparkline>
              <xm:f>'GF Balance Trends By Agency'!D152:K152</xm:f>
              <xm:sqref>L152</xm:sqref>
            </x14:sparkline>
            <x14:sparkline>
              <xm:f>'GF Balance Trends By Agency'!D153:K153</xm:f>
              <xm:sqref>L153</xm:sqref>
            </x14:sparkline>
            <x14:sparkline>
              <xm:f>'GF Balance Trends By Agency'!D154:K154</xm:f>
              <xm:sqref>L154</xm:sqref>
            </x14:sparkline>
            <x14:sparkline>
              <xm:f>'GF Balance Trends By Agency'!D155:K155</xm:f>
              <xm:sqref>L155</xm:sqref>
            </x14:sparkline>
            <x14:sparkline>
              <xm:f>'GF Balance Trends By Agency'!D156:K156</xm:f>
              <xm:sqref>L156</xm:sqref>
            </x14:sparkline>
            <x14:sparkline>
              <xm:f>'GF Balance Trends By Agency'!D157:K157</xm:f>
              <xm:sqref>L157</xm:sqref>
            </x14:sparkline>
            <x14:sparkline>
              <xm:f>'GF Balance Trends By Agency'!D158:K158</xm:f>
              <xm:sqref>L158</xm:sqref>
            </x14:sparkline>
            <x14:sparkline>
              <xm:f>'GF Balance Trends By Agency'!D159:K159</xm:f>
              <xm:sqref>L159</xm:sqref>
            </x14:sparkline>
            <x14:sparkline>
              <xm:f>'GF Balance Trends By Agency'!D160:K160</xm:f>
              <xm:sqref>L160</xm:sqref>
            </x14:sparkline>
            <x14:sparkline>
              <xm:f>'GF Balance Trends By Agency'!D161:K161</xm:f>
              <xm:sqref>L161</xm:sqref>
            </x14:sparkline>
            <x14:sparkline>
              <xm:f>'GF Balance Trends By Agency'!D162:K162</xm:f>
              <xm:sqref>L162</xm:sqref>
            </x14:sparkline>
            <x14:sparkline>
              <xm:f>'GF Balance Trends By Agency'!D163:K163</xm:f>
              <xm:sqref>L163</xm:sqref>
            </x14:sparkline>
            <x14:sparkline>
              <xm:f>'GF Balance Trends By Agency'!D164:K164</xm:f>
              <xm:sqref>L164</xm:sqref>
            </x14:sparkline>
            <x14:sparkline>
              <xm:f>'GF Balance Trends By Agency'!D165:K165</xm:f>
              <xm:sqref>L165</xm:sqref>
            </x14:sparkline>
            <x14:sparkline>
              <xm:f>'GF Balance Trends By Agency'!D166:K166</xm:f>
              <xm:sqref>L166</xm:sqref>
            </x14:sparkline>
            <x14:sparkline>
              <xm:f>'GF Balance Trends By Agency'!D167:K167</xm:f>
              <xm:sqref>L167</xm:sqref>
            </x14:sparkline>
            <x14:sparkline>
              <xm:f>'GF Balance Trends By Agency'!D168:K168</xm:f>
              <xm:sqref>L168</xm:sqref>
            </x14:sparkline>
            <x14:sparkline>
              <xm:f>'GF Balance Trends By Agency'!D169:K169</xm:f>
              <xm:sqref>L169</xm:sqref>
            </x14:sparkline>
            <x14:sparkline>
              <xm:f>'GF Balance Trends By Agency'!D170:K170</xm:f>
              <xm:sqref>L170</xm:sqref>
            </x14:sparkline>
            <x14:sparkline>
              <xm:f>'GF Balance Trends By Agency'!D171:K171</xm:f>
              <xm:sqref>L171</xm:sqref>
            </x14:sparkline>
            <x14:sparkline>
              <xm:f>'GF Balance Trends By Agency'!D172:K172</xm:f>
              <xm:sqref>L172</xm:sqref>
            </x14:sparkline>
            <x14:sparkline>
              <xm:f>'GF Balance Trends By Agency'!D173:K173</xm:f>
              <xm:sqref>L173</xm:sqref>
            </x14:sparkline>
            <x14:sparkline>
              <xm:f>'GF Balance Trends By Agency'!D174:K174</xm:f>
              <xm:sqref>L174</xm:sqref>
            </x14:sparkline>
            <x14:sparkline>
              <xm:f>'GF Balance Trends By Agency'!D175:K175</xm:f>
              <xm:sqref>L175</xm:sqref>
            </x14:sparkline>
            <x14:sparkline>
              <xm:f>'GF Balance Trends By Agency'!D176:K176</xm:f>
              <xm:sqref>L176</xm:sqref>
            </x14:sparkline>
            <x14:sparkline>
              <xm:f>'GF Balance Trends By Agency'!D177:K177</xm:f>
              <xm:sqref>L177</xm:sqref>
            </x14:sparkline>
            <x14:sparkline>
              <xm:f>'GF Balance Trends By Agency'!D178:K178</xm:f>
              <xm:sqref>L178</xm:sqref>
            </x14:sparkline>
            <x14:sparkline>
              <xm:f>'GF Balance Trends By Agency'!D179:K179</xm:f>
              <xm:sqref>L179</xm:sqref>
            </x14:sparkline>
            <x14:sparkline>
              <xm:f>'GF Balance Trends By Agency'!D180:K180</xm:f>
              <xm:sqref>L180</xm:sqref>
            </x14:sparkline>
            <x14:sparkline>
              <xm:f>'GF Balance Trends By Agency'!D181:K181</xm:f>
              <xm:sqref>L181</xm:sqref>
            </x14:sparkline>
            <x14:sparkline>
              <xm:f>'GF Balance Trends By Agency'!D182:K182</xm:f>
              <xm:sqref>L182</xm:sqref>
            </x14:sparkline>
            <x14:sparkline>
              <xm:f>'GF Balance Trends By Agency'!D183:K183</xm:f>
              <xm:sqref>L183</xm:sqref>
            </x14:sparkline>
            <x14:sparkline>
              <xm:f>'GF Balance Trends By Agency'!D184:K184</xm:f>
              <xm:sqref>L184</xm:sqref>
            </x14:sparkline>
            <x14:sparkline>
              <xm:f>'GF Balance Trends By Agency'!D185:K185</xm:f>
              <xm:sqref>L185</xm:sqref>
            </x14:sparkline>
            <x14:sparkline>
              <xm:f>'GF Balance Trends By Agency'!D186:K186</xm:f>
              <xm:sqref>L186</xm:sqref>
            </x14:sparkline>
            <x14:sparkline>
              <xm:f>'GF Balance Trends By Agency'!D187:K187</xm:f>
              <xm:sqref>L187</xm:sqref>
            </x14:sparkline>
            <x14:sparkline>
              <xm:f>'GF Balance Trends By Agency'!D188:K188</xm:f>
              <xm:sqref>L188</xm:sqref>
            </x14:sparkline>
            <x14:sparkline>
              <xm:f>'GF Balance Trends By Agency'!D189:K189</xm:f>
              <xm:sqref>L189</xm:sqref>
            </x14:sparkline>
            <x14:sparkline>
              <xm:f>'GF Balance Trends By Agency'!D190:K190</xm:f>
              <xm:sqref>L190</xm:sqref>
            </x14:sparkline>
            <x14:sparkline>
              <xm:f>'GF Balance Trends By Agency'!D191:K191</xm:f>
              <xm:sqref>L191</xm:sqref>
            </x14:sparkline>
            <x14:sparkline>
              <xm:f>'GF Balance Trends By Agency'!D192:K192</xm:f>
              <xm:sqref>L192</xm:sqref>
            </x14:sparkline>
            <x14:sparkline>
              <xm:f>'GF Balance Trends By Agency'!D193:K193</xm:f>
              <xm:sqref>L193</xm:sqref>
            </x14:sparkline>
            <x14:sparkline>
              <xm:f>'GF Balance Trends By Agency'!D194:K194</xm:f>
              <xm:sqref>L194</xm:sqref>
            </x14:sparkline>
            <x14:sparkline>
              <xm:f>'GF Balance Trends By Agency'!D195:K195</xm:f>
              <xm:sqref>L195</xm:sqref>
            </x14:sparkline>
            <x14:sparkline>
              <xm:f>'GF Balance Trends By Agency'!D196:K196</xm:f>
              <xm:sqref>L196</xm:sqref>
            </x14:sparkline>
            <x14:sparkline>
              <xm:f>'GF Balance Trends By Agency'!D197:K197</xm:f>
              <xm:sqref>L197</xm:sqref>
            </x14:sparkline>
            <x14:sparkline>
              <xm:f>'GF Balance Trends By Agency'!D198:K198</xm:f>
              <xm:sqref>L198</xm:sqref>
            </x14:sparkline>
            <x14:sparkline>
              <xm:f>'GF Balance Trends By Agency'!D199:K199</xm:f>
              <xm:sqref>L199</xm:sqref>
            </x14:sparkline>
            <x14:sparkline>
              <xm:f>'GF Balance Trends By Agency'!D200:K200</xm:f>
              <xm:sqref>L200</xm:sqref>
            </x14:sparkline>
            <x14:sparkline>
              <xm:f>'GF Balance Trends By Agency'!D201:K201</xm:f>
              <xm:sqref>L201</xm:sqref>
            </x14:sparkline>
            <x14:sparkline>
              <xm:f>'GF Balance Trends By Agency'!D202:K202</xm:f>
              <xm:sqref>L202</xm:sqref>
            </x14:sparkline>
            <x14:sparkline>
              <xm:f>'GF Balance Trends By Agency'!D203:K203</xm:f>
              <xm:sqref>L203</xm:sqref>
            </x14:sparkline>
            <x14:sparkline>
              <xm:f>'GF Balance Trends By Agency'!D204:K204</xm:f>
              <xm:sqref>L204</xm:sqref>
            </x14:sparkline>
            <x14:sparkline>
              <xm:f>'GF Balance Trends By Agency'!D205:K205</xm:f>
              <xm:sqref>L205</xm:sqref>
            </x14:sparkline>
            <x14:sparkline>
              <xm:f>'GF Balance Trends By Agency'!D206:K206</xm:f>
              <xm:sqref>L206</xm:sqref>
            </x14:sparkline>
            <x14:sparkline>
              <xm:f>'GF Balance Trends By Agency'!D207:K207</xm:f>
              <xm:sqref>L207</xm:sqref>
            </x14:sparkline>
            <x14:sparkline>
              <xm:f>'GF Balance Trends By Agency'!D208:K208</xm:f>
              <xm:sqref>L208</xm:sqref>
            </x14:sparkline>
            <x14:sparkline>
              <xm:f>'GF Balance Trends By Agency'!D209:K209</xm:f>
              <xm:sqref>L209</xm:sqref>
            </x14:sparkline>
            <x14:sparkline>
              <xm:f>'GF Balance Trends By Agency'!D210:K210</xm:f>
              <xm:sqref>L210</xm:sqref>
            </x14:sparkline>
            <x14:sparkline>
              <xm:f>'GF Balance Trends By Agency'!D211:K211</xm:f>
              <xm:sqref>L211</xm:sqref>
            </x14:sparkline>
            <x14:sparkline>
              <xm:f>'GF Balance Trends By Agency'!D212:K212</xm:f>
              <xm:sqref>L212</xm:sqref>
            </x14:sparkline>
            <x14:sparkline>
              <xm:f>'GF Balance Trends By Agency'!D213:K213</xm:f>
              <xm:sqref>L213</xm:sqref>
            </x14:sparkline>
            <x14:sparkline>
              <xm:f>'GF Balance Trends By Agency'!D214:K214</xm:f>
              <xm:sqref>L214</xm:sqref>
            </x14:sparkline>
            <x14:sparkline>
              <xm:f>'GF Balance Trends By Agency'!D215:K215</xm:f>
              <xm:sqref>L215</xm:sqref>
            </x14:sparkline>
            <x14:sparkline>
              <xm:f>'GF Balance Trends By Agency'!D216:K216</xm:f>
              <xm:sqref>L216</xm:sqref>
            </x14:sparkline>
            <x14:sparkline>
              <xm:f>'GF Balance Trends By Agency'!D217:K217</xm:f>
              <xm:sqref>L217</xm:sqref>
            </x14:sparkline>
            <x14:sparkline>
              <xm:f>'GF Balance Trends By Agency'!D218:K218</xm:f>
              <xm:sqref>L218</xm:sqref>
            </x14:sparkline>
            <x14:sparkline>
              <xm:f>'GF Balance Trends By Agency'!D219:K219</xm:f>
              <xm:sqref>L219</xm:sqref>
            </x14:sparkline>
            <x14:sparkline>
              <xm:f>'GF Balance Trends By Agency'!D220:K220</xm:f>
              <xm:sqref>L220</xm:sqref>
            </x14:sparkline>
            <x14:sparkline>
              <xm:f>'GF Balance Trends By Agency'!D221:K221</xm:f>
              <xm:sqref>L221</xm:sqref>
            </x14:sparkline>
            <x14:sparkline>
              <xm:f>'GF Balance Trends By Agency'!D222:K222</xm:f>
              <xm:sqref>L222</xm:sqref>
            </x14:sparkline>
            <x14:sparkline>
              <xm:f>'GF Balance Trends By Agency'!D223:K223</xm:f>
              <xm:sqref>L223</xm:sqref>
            </x14:sparkline>
            <x14:sparkline>
              <xm:f>'GF Balance Trends By Agency'!D224:K224</xm:f>
              <xm:sqref>L224</xm:sqref>
            </x14:sparkline>
            <x14:sparkline>
              <xm:f>'GF Balance Trends By Agency'!D225:K225</xm:f>
              <xm:sqref>L225</xm:sqref>
            </x14:sparkline>
            <x14:sparkline>
              <xm:f>'GF Balance Trends By Agency'!D226:K226</xm:f>
              <xm:sqref>L226</xm:sqref>
            </x14:sparkline>
            <x14:sparkline>
              <xm:f>'GF Balance Trends By Agency'!D227:K227</xm:f>
              <xm:sqref>L227</xm:sqref>
            </x14:sparkline>
            <x14:sparkline>
              <xm:f>'GF Balance Trends By Agency'!D228:K228</xm:f>
              <xm:sqref>L228</xm:sqref>
            </x14:sparkline>
            <x14:sparkline>
              <xm:f>'GF Balance Trends By Agency'!D229:K229</xm:f>
              <xm:sqref>L229</xm:sqref>
            </x14:sparkline>
            <x14:sparkline>
              <xm:f>'GF Balance Trends By Agency'!D230:K230</xm:f>
              <xm:sqref>L230</xm:sqref>
            </x14:sparkline>
            <x14:sparkline>
              <xm:f>'GF Balance Trends By Agency'!D231:K231</xm:f>
              <xm:sqref>L231</xm:sqref>
            </x14:sparkline>
            <x14:sparkline>
              <xm:f>'GF Balance Trends By Agency'!D232:K232</xm:f>
              <xm:sqref>L232</xm:sqref>
            </x14:sparkline>
            <x14:sparkline>
              <xm:f>'GF Balance Trends By Agency'!D233:K233</xm:f>
              <xm:sqref>L233</xm:sqref>
            </x14:sparkline>
            <x14:sparkline>
              <xm:f>'GF Balance Trends By Agency'!D234:K234</xm:f>
              <xm:sqref>L234</xm:sqref>
            </x14:sparkline>
            <x14:sparkline>
              <xm:f>'GF Balance Trends By Agency'!D235:K235</xm:f>
              <xm:sqref>L235</xm:sqref>
            </x14:sparkline>
            <x14:sparkline>
              <xm:f>'GF Balance Trends By Agency'!D236:K236</xm:f>
              <xm:sqref>L236</xm:sqref>
            </x14:sparkline>
            <x14:sparkline>
              <xm:f>'GF Balance Trends By Agency'!D237:K237</xm:f>
              <xm:sqref>L237</xm:sqref>
            </x14:sparkline>
            <x14:sparkline>
              <xm:f>'GF Balance Trends By Agency'!D238:K238</xm:f>
              <xm:sqref>L238</xm:sqref>
            </x14:sparkline>
            <x14:sparkline>
              <xm:f>'GF Balance Trends By Agency'!D239:K239</xm:f>
              <xm:sqref>L239</xm:sqref>
            </x14:sparkline>
            <x14:sparkline>
              <xm:f>'GF Balance Trends By Agency'!D240:K240</xm:f>
              <xm:sqref>L240</xm:sqref>
            </x14:sparkline>
            <x14:sparkline>
              <xm:f>'GF Balance Trends By Agency'!D241:K241</xm:f>
              <xm:sqref>L241</xm:sqref>
            </x14:sparkline>
            <x14:sparkline>
              <xm:f>'GF Balance Trends By Agency'!D242:K242</xm:f>
              <xm:sqref>L242</xm:sqref>
            </x14:sparkline>
            <x14:sparkline>
              <xm:f>'GF Balance Trends By Agency'!D243:K243</xm:f>
              <xm:sqref>L243</xm:sqref>
            </x14:sparkline>
            <x14:sparkline>
              <xm:f>'GF Balance Trends By Agency'!D244:K244</xm:f>
              <xm:sqref>L244</xm:sqref>
            </x14:sparkline>
            <x14:sparkline>
              <xm:f>'GF Balance Trends By Agency'!D245:K245</xm:f>
              <xm:sqref>L245</xm:sqref>
            </x14:sparkline>
            <x14:sparkline>
              <xm:f>'GF Balance Trends By Agency'!D246:K246</xm:f>
              <xm:sqref>L246</xm:sqref>
            </x14:sparkline>
            <x14:sparkline>
              <xm:f>'GF Balance Trends By Agency'!D247:K247</xm:f>
              <xm:sqref>L247</xm:sqref>
            </x14:sparkline>
            <x14:sparkline>
              <xm:f>'GF Balance Trends By Agency'!D248:K248</xm:f>
              <xm:sqref>L248</xm:sqref>
            </x14:sparkline>
            <x14:sparkline>
              <xm:f>'GF Balance Trends By Agency'!D249:K249</xm:f>
              <xm:sqref>L249</xm:sqref>
            </x14:sparkline>
            <x14:sparkline>
              <xm:f>'GF Balance Trends By Agency'!D250:K250</xm:f>
              <xm:sqref>L250</xm:sqref>
            </x14:sparkline>
            <x14:sparkline>
              <xm:f>'GF Balance Trends By Agency'!D251:K251</xm:f>
              <xm:sqref>L251</xm:sqref>
            </x14:sparkline>
            <x14:sparkline>
              <xm:f>'GF Balance Trends By Agency'!D252:K252</xm:f>
              <xm:sqref>L252</xm:sqref>
            </x14:sparkline>
            <x14:sparkline>
              <xm:f>'GF Balance Trends By Agency'!D253:K253</xm:f>
              <xm:sqref>L253</xm:sqref>
            </x14:sparkline>
            <x14:sparkline>
              <xm:f>'GF Balance Trends By Agency'!D254:K254</xm:f>
              <xm:sqref>L254</xm:sqref>
            </x14:sparkline>
            <x14:sparkline>
              <xm:f>'GF Balance Trends By Agency'!D255:K255</xm:f>
              <xm:sqref>L255</xm:sqref>
            </x14:sparkline>
            <x14:sparkline>
              <xm:f>'GF Balance Trends By Agency'!D256:K256</xm:f>
              <xm:sqref>L256</xm:sqref>
            </x14:sparkline>
            <x14:sparkline>
              <xm:f>'GF Balance Trends By Agency'!D257:K257</xm:f>
              <xm:sqref>L257</xm:sqref>
            </x14:sparkline>
            <x14:sparkline>
              <xm:f>'GF Balance Trends By Agency'!D258:K258</xm:f>
              <xm:sqref>L258</xm:sqref>
            </x14:sparkline>
            <x14:sparkline>
              <xm:f>'GF Balance Trends By Agency'!D259:K259</xm:f>
              <xm:sqref>L259</xm:sqref>
            </x14:sparkline>
            <x14:sparkline>
              <xm:f>'GF Balance Trends By Agency'!D260:K260</xm:f>
              <xm:sqref>L260</xm:sqref>
            </x14:sparkline>
            <x14:sparkline>
              <xm:f>'GF Balance Trends By Agency'!D261:K261</xm:f>
              <xm:sqref>L261</xm:sqref>
            </x14:sparkline>
            <x14:sparkline>
              <xm:f>'GF Balance Trends By Agency'!D262:K262</xm:f>
              <xm:sqref>L262</xm:sqref>
            </x14:sparkline>
            <x14:sparkline>
              <xm:f>'GF Balance Trends By Agency'!D263:K263</xm:f>
              <xm:sqref>L263</xm:sqref>
            </x14:sparkline>
            <x14:sparkline>
              <xm:f>'GF Balance Trends By Agency'!D264:K264</xm:f>
              <xm:sqref>L264</xm:sqref>
            </x14:sparkline>
            <x14:sparkline>
              <xm:f>'GF Balance Trends By Agency'!D265:K265</xm:f>
              <xm:sqref>L265</xm:sqref>
            </x14:sparkline>
            <x14:sparkline>
              <xm:f>'GF Balance Trends By Agency'!D266:K266</xm:f>
              <xm:sqref>L266</xm:sqref>
            </x14:sparkline>
            <x14:sparkline>
              <xm:f>'GF Balance Trends By Agency'!D267:K267</xm:f>
              <xm:sqref>L267</xm:sqref>
            </x14:sparkline>
            <x14:sparkline>
              <xm:f>'GF Balance Trends By Agency'!D268:K268</xm:f>
              <xm:sqref>L268</xm:sqref>
            </x14:sparkline>
            <x14:sparkline>
              <xm:f>'GF Balance Trends By Agency'!D269:K269</xm:f>
              <xm:sqref>L269</xm:sqref>
            </x14:sparkline>
            <x14:sparkline>
              <xm:f>'GF Balance Trends By Agency'!D270:K270</xm:f>
              <xm:sqref>L270</xm:sqref>
            </x14:sparkline>
            <x14:sparkline>
              <xm:f>'GF Balance Trends By Agency'!D271:K271</xm:f>
              <xm:sqref>L271</xm:sqref>
            </x14:sparkline>
            <x14:sparkline>
              <xm:f>'GF Balance Trends By Agency'!D272:K272</xm:f>
              <xm:sqref>L272</xm:sqref>
            </x14:sparkline>
            <x14:sparkline>
              <xm:f>'GF Balance Trends By Agency'!D273:K273</xm:f>
              <xm:sqref>L273</xm:sqref>
            </x14:sparkline>
            <x14:sparkline>
              <xm:f>'GF Balance Trends By Agency'!D274:K274</xm:f>
              <xm:sqref>L274</xm:sqref>
            </x14:sparkline>
            <x14:sparkline>
              <xm:f>'GF Balance Trends By Agency'!D275:K275</xm:f>
              <xm:sqref>L275</xm:sqref>
            </x14:sparkline>
            <x14:sparkline>
              <xm:f>'GF Balance Trends By Agency'!D276:K276</xm:f>
              <xm:sqref>L276</xm:sqref>
            </x14:sparkline>
            <x14:sparkline>
              <xm:f>'GF Balance Trends By Agency'!D277:K277</xm:f>
              <xm:sqref>L277</xm:sqref>
            </x14:sparkline>
            <x14:sparkline>
              <xm:f>'GF Balance Trends By Agency'!D278:K278</xm:f>
              <xm:sqref>L278</xm:sqref>
            </x14:sparkline>
            <x14:sparkline>
              <xm:f>'GF Balance Trends By Agency'!D279:K279</xm:f>
              <xm:sqref>L279</xm:sqref>
            </x14:sparkline>
            <x14:sparkline>
              <xm:f>'GF Balance Trends By Agency'!D280:K280</xm:f>
              <xm:sqref>L280</xm:sqref>
            </x14:sparkline>
            <x14:sparkline>
              <xm:f>'GF Balance Trends By Agency'!D281:K281</xm:f>
              <xm:sqref>L281</xm:sqref>
            </x14:sparkline>
            <x14:sparkline>
              <xm:f>'GF Balance Trends By Agency'!D282:K282</xm:f>
              <xm:sqref>L282</xm:sqref>
            </x14:sparkline>
            <x14:sparkline>
              <xm:f>'GF Balance Trends By Agency'!D283:K283</xm:f>
              <xm:sqref>L283</xm:sqref>
            </x14:sparkline>
            <x14:sparkline>
              <xm:f>'GF Balance Trends By Agency'!D284:K284</xm:f>
              <xm:sqref>L284</xm:sqref>
            </x14:sparkline>
            <x14:sparkline>
              <xm:f>'GF Balance Trends By Agency'!D285:K285</xm:f>
              <xm:sqref>L285</xm:sqref>
            </x14:sparkline>
            <x14:sparkline>
              <xm:f>'GF Balance Trends By Agency'!D286:K286</xm:f>
              <xm:sqref>L286</xm:sqref>
            </x14:sparkline>
            <x14:sparkline>
              <xm:f>'GF Balance Trends By Agency'!D287:K287</xm:f>
              <xm:sqref>L287</xm:sqref>
            </x14:sparkline>
            <x14:sparkline>
              <xm:f>'GF Balance Trends By Agency'!D288:K288</xm:f>
              <xm:sqref>L288</xm:sqref>
            </x14:sparkline>
            <x14:sparkline>
              <xm:f>'GF Balance Trends By Agency'!D289:K289</xm:f>
              <xm:sqref>L289</xm:sqref>
            </x14:sparkline>
            <x14:sparkline>
              <xm:f>'GF Balance Trends By Agency'!D290:K290</xm:f>
              <xm:sqref>L290</xm:sqref>
            </x14:sparkline>
            <x14:sparkline>
              <xm:f>'GF Balance Trends By Agency'!D291:K291</xm:f>
              <xm:sqref>L291</xm:sqref>
            </x14:sparkline>
            <x14:sparkline>
              <xm:f>'GF Balance Trends By Agency'!D292:K292</xm:f>
              <xm:sqref>L292</xm:sqref>
            </x14:sparkline>
            <x14:sparkline>
              <xm:f>'GF Balance Trends By Agency'!D293:K293</xm:f>
              <xm:sqref>L293</xm:sqref>
            </x14:sparkline>
            <x14:sparkline>
              <xm:f>'GF Balance Trends By Agency'!D294:K294</xm:f>
              <xm:sqref>L294</xm:sqref>
            </x14:sparkline>
            <x14:sparkline>
              <xm:f>'GF Balance Trends By Agency'!D295:K295</xm:f>
              <xm:sqref>L295</xm:sqref>
            </x14:sparkline>
            <x14:sparkline>
              <xm:f>'GF Balance Trends By Agency'!D296:K296</xm:f>
              <xm:sqref>L296</xm:sqref>
            </x14:sparkline>
            <x14:sparkline>
              <xm:f>'GF Balance Trends By Agency'!D297:K297</xm:f>
              <xm:sqref>L297</xm:sqref>
            </x14:sparkline>
            <x14:sparkline>
              <xm:f>'GF Balance Trends By Agency'!D298:K298</xm:f>
              <xm:sqref>L298</xm:sqref>
            </x14:sparkline>
            <x14:sparkline>
              <xm:f>'GF Balance Trends By Agency'!D299:K299</xm:f>
              <xm:sqref>L299</xm:sqref>
            </x14:sparkline>
            <x14:sparkline>
              <xm:f>'GF Balance Trends By Agency'!D300:K300</xm:f>
              <xm:sqref>L300</xm:sqref>
            </x14:sparkline>
            <x14:sparkline>
              <xm:f>'GF Balance Trends By Agency'!D301:K301</xm:f>
              <xm:sqref>L301</xm:sqref>
            </x14:sparkline>
            <x14:sparkline>
              <xm:f>'GF Balance Trends By Agency'!D302:K302</xm:f>
              <xm:sqref>L302</xm:sqref>
            </x14:sparkline>
            <x14:sparkline>
              <xm:f>'GF Balance Trends By Agency'!D303:K303</xm:f>
              <xm:sqref>L303</xm:sqref>
            </x14:sparkline>
            <x14:sparkline>
              <xm:f>'GF Balance Trends By Agency'!D304:K304</xm:f>
              <xm:sqref>L304</xm:sqref>
            </x14:sparkline>
            <x14:sparkline>
              <xm:f>'GF Balance Trends By Agency'!D305:K305</xm:f>
              <xm:sqref>L305</xm:sqref>
            </x14:sparkline>
            <x14:sparkline>
              <xm:f>'GF Balance Trends By Agency'!D306:K306</xm:f>
              <xm:sqref>L306</xm:sqref>
            </x14:sparkline>
            <x14:sparkline>
              <xm:f>'GF Balance Trends By Agency'!D307:K307</xm:f>
              <xm:sqref>L307</xm:sqref>
            </x14:sparkline>
            <x14:sparkline>
              <xm:f>'GF Balance Trends By Agency'!D308:K308</xm:f>
              <xm:sqref>L308</xm:sqref>
            </x14:sparkline>
            <x14:sparkline>
              <xm:f>'GF Balance Trends By Agency'!D309:K309</xm:f>
              <xm:sqref>L309</xm:sqref>
            </x14:sparkline>
            <x14:sparkline>
              <xm:f>'GF Balance Trends By Agency'!D310:K310</xm:f>
              <xm:sqref>L310</xm:sqref>
            </x14:sparkline>
            <x14:sparkline>
              <xm:f>'GF Balance Trends By Agency'!D311:K311</xm:f>
              <xm:sqref>L311</xm:sqref>
            </x14:sparkline>
            <x14:sparkline>
              <xm:f>'GF Balance Trends By Agency'!D312:K312</xm:f>
              <xm:sqref>L312</xm:sqref>
            </x14:sparkline>
            <x14:sparkline>
              <xm:f>'GF Balance Trends By Agency'!D313:K313</xm:f>
              <xm:sqref>L313</xm:sqref>
            </x14:sparkline>
            <x14:sparkline>
              <xm:f>'GF Balance Trends By Agency'!D314:K314</xm:f>
              <xm:sqref>L314</xm:sqref>
            </x14:sparkline>
            <x14:sparkline>
              <xm:f>'GF Balance Trends By Agency'!D315:K315</xm:f>
              <xm:sqref>L315</xm:sqref>
            </x14:sparkline>
            <x14:sparkline>
              <xm:f>'GF Balance Trends By Agency'!D316:K316</xm:f>
              <xm:sqref>L316</xm:sqref>
            </x14:sparkline>
            <x14:sparkline>
              <xm:f>'GF Balance Trends By Agency'!D317:K317</xm:f>
              <xm:sqref>L317</xm:sqref>
            </x14:sparkline>
            <x14:sparkline>
              <xm:f>'GF Balance Trends By Agency'!D318:K318</xm:f>
              <xm:sqref>L318</xm:sqref>
            </x14:sparkline>
            <x14:sparkline>
              <xm:f>'GF Balance Trends By Agency'!D319:K319</xm:f>
              <xm:sqref>L319</xm:sqref>
            </x14:sparkline>
            <x14:sparkline>
              <xm:f>'GF Balance Trends By Agency'!D320:K320</xm:f>
              <xm:sqref>L320</xm:sqref>
            </x14:sparkline>
            <x14:sparkline>
              <xm:f>'GF Balance Trends By Agency'!D321:K321</xm:f>
              <xm:sqref>L321</xm:sqref>
            </x14:sparkline>
            <x14:sparkline>
              <xm:f>'GF Balance Trends By Agency'!D322:K322</xm:f>
              <xm:sqref>L322</xm:sqref>
            </x14:sparkline>
            <x14:sparkline>
              <xm:f>'GF Balance Trends By Agency'!D323:K323</xm:f>
              <xm:sqref>L323</xm:sqref>
            </x14:sparkline>
            <x14:sparkline>
              <xm:f>'GF Balance Trends By Agency'!D324:K324</xm:f>
              <xm:sqref>L324</xm:sqref>
            </x14:sparkline>
            <x14:sparkline>
              <xm:f>'GF Balance Trends By Agency'!D325:K325</xm:f>
              <xm:sqref>L325</xm:sqref>
            </x14:sparkline>
            <x14:sparkline>
              <xm:f>'GF Balance Trends By Agency'!D326:K326</xm:f>
              <xm:sqref>L326</xm:sqref>
            </x14:sparkline>
            <x14:sparkline>
              <xm:f>'GF Balance Trends By Agency'!D327:K327</xm:f>
              <xm:sqref>L327</xm:sqref>
            </x14:sparkline>
            <x14:sparkline>
              <xm:f>'GF Balance Trends By Agency'!D328:K328</xm:f>
              <xm:sqref>L328</xm:sqref>
            </x14:sparkline>
            <x14:sparkline>
              <xm:f>'GF Balance Trends By Agency'!D329:K329</xm:f>
              <xm:sqref>L329</xm:sqref>
            </x14:sparkline>
            <x14:sparkline>
              <xm:f>'GF Balance Trends By Agency'!D330:K330</xm:f>
              <xm:sqref>L330</xm:sqref>
            </x14:sparkline>
            <x14:sparkline>
              <xm:f>'GF Balance Trends By Agency'!D331:K331</xm:f>
              <xm:sqref>L331</xm:sqref>
            </x14:sparkline>
            <x14:sparkline>
              <xm:f>'GF Balance Trends By Agency'!D332:K332</xm:f>
              <xm:sqref>L332</xm:sqref>
            </x14:sparkline>
            <x14:sparkline>
              <xm:f>'GF Balance Trends By Agency'!D333:K333</xm:f>
              <xm:sqref>L333</xm:sqref>
            </x14:sparkline>
            <x14:sparkline>
              <xm:f>'GF Balance Trends By Agency'!D334:K334</xm:f>
              <xm:sqref>L334</xm:sqref>
            </x14:sparkline>
            <x14:sparkline>
              <xm:f>'GF Balance Trends By Agency'!D335:K335</xm:f>
              <xm:sqref>L335</xm:sqref>
            </x14:sparkline>
            <x14:sparkline>
              <xm:f>'GF Balance Trends By Agency'!D336:K336</xm:f>
              <xm:sqref>L336</xm:sqref>
            </x14:sparkline>
            <x14:sparkline>
              <xm:f>'GF Balance Trends By Agency'!D337:K337</xm:f>
              <xm:sqref>L337</xm:sqref>
            </x14:sparkline>
            <x14:sparkline>
              <xm:f>'GF Balance Trends By Agency'!D338:K338</xm:f>
              <xm:sqref>L338</xm:sqref>
            </x14:sparkline>
            <x14:sparkline>
              <xm:f>'GF Balance Trends By Agency'!D339:K339</xm:f>
              <xm:sqref>L339</xm:sqref>
            </x14:sparkline>
            <x14:sparkline>
              <xm:f>'GF Balance Trends By Agency'!D340:K340</xm:f>
              <xm:sqref>L340</xm:sqref>
            </x14:sparkline>
            <x14:sparkline>
              <xm:f>'GF Balance Trends By Agency'!D341:K341</xm:f>
              <xm:sqref>L341</xm:sqref>
            </x14:sparkline>
            <x14:sparkline>
              <xm:f>'GF Balance Trends By Agency'!D342:K342</xm:f>
              <xm:sqref>L342</xm:sqref>
            </x14:sparkline>
            <x14:sparkline>
              <xm:f>'GF Balance Trends By Agency'!D343:K343</xm:f>
              <xm:sqref>L343</xm:sqref>
            </x14:sparkline>
            <x14:sparkline>
              <xm:f>'GF Balance Trends By Agency'!D344:K344</xm:f>
              <xm:sqref>L344</xm:sqref>
            </x14:sparkline>
            <x14:sparkline>
              <xm:f>'GF Balance Trends By Agency'!D345:K345</xm:f>
              <xm:sqref>L345</xm:sqref>
            </x14:sparkline>
            <x14:sparkline>
              <xm:f>'GF Balance Trends By Agency'!D346:K346</xm:f>
              <xm:sqref>L346</xm:sqref>
            </x14:sparkline>
            <x14:sparkline>
              <xm:f>'GF Balance Trends By Agency'!D347:K347</xm:f>
              <xm:sqref>L347</xm:sqref>
            </x14:sparkline>
            <x14:sparkline>
              <xm:f>'GF Balance Trends By Agency'!D348:K348</xm:f>
              <xm:sqref>L348</xm:sqref>
            </x14:sparkline>
            <x14:sparkline>
              <xm:f>'GF Balance Trends By Agency'!D349:K349</xm:f>
              <xm:sqref>L349</xm:sqref>
            </x14:sparkline>
            <x14:sparkline>
              <xm:f>'GF Balance Trends By Agency'!D350:K350</xm:f>
              <xm:sqref>L350</xm:sqref>
            </x14:sparkline>
            <x14:sparkline>
              <xm:f>'GF Balance Trends By Agency'!D351:K351</xm:f>
              <xm:sqref>L351</xm:sqref>
            </x14:sparkline>
            <x14:sparkline>
              <xm:f>'GF Balance Trends By Agency'!D352:K352</xm:f>
              <xm:sqref>L352</xm:sqref>
            </x14:sparkline>
            <x14:sparkline>
              <xm:f>'GF Balance Trends By Agency'!D353:K353</xm:f>
              <xm:sqref>L353</xm:sqref>
            </x14:sparkline>
            <x14:sparkline>
              <xm:f>'GF Balance Trends By Agency'!D354:K354</xm:f>
              <xm:sqref>L354</xm:sqref>
            </x14:sparkline>
            <x14:sparkline>
              <xm:f>'GF Balance Trends By Agency'!D355:K355</xm:f>
              <xm:sqref>L355</xm:sqref>
            </x14:sparkline>
            <x14:sparkline>
              <xm:f>'GF Balance Trends By Agency'!D356:K356</xm:f>
              <xm:sqref>L356</xm:sqref>
            </x14:sparkline>
            <x14:sparkline>
              <xm:f>'GF Balance Trends By Agency'!D357:K357</xm:f>
              <xm:sqref>L357</xm:sqref>
            </x14:sparkline>
            <x14:sparkline>
              <xm:f>'GF Balance Trends By Agency'!D358:K358</xm:f>
              <xm:sqref>L358</xm:sqref>
            </x14:sparkline>
            <x14:sparkline>
              <xm:f>'GF Balance Trends By Agency'!D359:K359</xm:f>
              <xm:sqref>L359</xm:sqref>
            </x14:sparkline>
            <x14:sparkline>
              <xm:f>'GF Balance Trends By Agency'!D360:K360</xm:f>
              <xm:sqref>L360</xm:sqref>
            </x14:sparkline>
            <x14:sparkline>
              <xm:f>'GF Balance Trends By Agency'!D361:K361</xm:f>
              <xm:sqref>L361</xm:sqref>
            </x14:sparkline>
            <x14:sparkline>
              <xm:f>'GF Balance Trends By Agency'!D362:K362</xm:f>
              <xm:sqref>L362</xm:sqref>
            </x14:sparkline>
            <x14:sparkline>
              <xm:f>'GF Balance Trends By Agency'!D363:K363</xm:f>
              <xm:sqref>L363</xm:sqref>
            </x14:sparkline>
            <x14:sparkline>
              <xm:f>'GF Balance Trends By Agency'!D364:K364</xm:f>
              <xm:sqref>L364</xm:sqref>
            </x14:sparkline>
            <x14:sparkline>
              <xm:f>'GF Balance Trends By Agency'!D365:K365</xm:f>
              <xm:sqref>L365</xm:sqref>
            </x14:sparkline>
            <x14:sparkline>
              <xm:f>'GF Balance Trends By Agency'!D366:K366</xm:f>
              <xm:sqref>L366</xm:sqref>
            </x14:sparkline>
            <x14:sparkline>
              <xm:f>'GF Balance Trends By Agency'!D367:K367</xm:f>
              <xm:sqref>L367</xm:sqref>
            </x14:sparkline>
            <x14:sparkline>
              <xm:f>'GF Balance Trends By Agency'!D368:K368</xm:f>
              <xm:sqref>L368</xm:sqref>
            </x14:sparkline>
            <x14:sparkline>
              <xm:f>'GF Balance Trends By Agency'!D369:K369</xm:f>
              <xm:sqref>L369</xm:sqref>
            </x14:sparkline>
            <x14:sparkline>
              <xm:f>'GF Balance Trends By Agency'!D370:K370</xm:f>
              <xm:sqref>L370</xm:sqref>
            </x14:sparkline>
            <x14:sparkline>
              <xm:f>'GF Balance Trends By Agency'!D371:K371</xm:f>
              <xm:sqref>L371</xm:sqref>
            </x14:sparkline>
            <x14:sparkline>
              <xm:f>'GF Balance Trends By Agency'!D372:K372</xm:f>
              <xm:sqref>L372</xm:sqref>
            </x14:sparkline>
            <x14:sparkline>
              <xm:f>'GF Balance Trends By Agency'!D373:K373</xm:f>
              <xm:sqref>L373</xm:sqref>
            </x14:sparkline>
            <x14:sparkline>
              <xm:f>'GF Balance Trends By Agency'!D374:K374</xm:f>
              <xm:sqref>L374</xm:sqref>
            </x14:sparkline>
            <x14:sparkline>
              <xm:f>'GF Balance Trends By Agency'!D375:K375</xm:f>
              <xm:sqref>L375</xm:sqref>
            </x14:sparkline>
            <x14:sparkline>
              <xm:f>'GF Balance Trends By Agency'!D376:K376</xm:f>
              <xm:sqref>L376</xm:sqref>
            </x14:sparkline>
            <x14:sparkline>
              <xm:f>'GF Balance Trends By Agency'!D377:K377</xm:f>
              <xm:sqref>L377</xm:sqref>
            </x14:sparkline>
            <x14:sparkline>
              <xm:f>'GF Balance Trends By Agency'!D378:K378</xm:f>
              <xm:sqref>L378</xm:sqref>
            </x14:sparkline>
            <x14:sparkline>
              <xm:f>'GF Balance Trends By Agency'!D379:K379</xm:f>
              <xm:sqref>L379</xm:sqref>
            </x14:sparkline>
            <x14:sparkline>
              <xm:f>'GF Balance Trends By Agency'!D380:K380</xm:f>
              <xm:sqref>L380</xm:sqref>
            </x14:sparkline>
            <x14:sparkline>
              <xm:f>'GF Balance Trends By Agency'!D381:K381</xm:f>
              <xm:sqref>L381</xm:sqref>
            </x14:sparkline>
            <x14:sparkline>
              <xm:f>'GF Balance Trends By Agency'!D382:K382</xm:f>
              <xm:sqref>L382</xm:sqref>
            </x14:sparkline>
            <x14:sparkline>
              <xm:f>'GF Balance Trends By Agency'!D383:K383</xm:f>
              <xm:sqref>L383</xm:sqref>
            </x14:sparkline>
            <x14:sparkline>
              <xm:f>'GF Balance Trends By Agency'!D384:K384</xm:f>
              <xm:sqref>L384</xm:sqref>
            </x14:sparkline>
            <x14:sparkline>
              <xm:f>'GF Balance Trends By Agency'!D385:K385</xm:f>
              <xm:sqref>L385</xm:sqref>
            </x14:sparkline>
            <x14:sparkline>
              <xm:f>'GF Balance Trends By Agency'!D386:K386</xm:f>
              <xm:sqref>L386</xm:sqref>
            </x14:sparkline>
            <x14:sparkline>
              <xm:f>'GF Balance Trends By Agency'!D387:K387</xm:f>
              <xm:sqref>L387</xm:sqref>
            </x14:sparkline>
            <x14:sparkline>
              <xm:f>'GF Balance Trends By Agency'!D388:K388</xm:f>
              <xm:sqref>L388</xm:sqref>
            </x14:sparkline>
            <x14:sparkline>
              <xm:f>'GF Balance Trends By Agency'!D389:K389</xm:f>
              <xm:sqref>L389</xm:sqref>
            </x14:sparkline>
            <x14:sparkline>
              <xm:f>'GF Balance Trends By Agency'!D390:K390</xm:f>
              <xm:sqref>L390</xm:sqref>
            </x14:sparkline>
            <x14:sparkline>
              <xm:f>'GF Balance Trends By Agency'!D391:K391</xm:f>
              <xm:sqref>L391</xm:sqref>
            </x14:sparkline>
            <x14:sparkline>
              <xm:f>'GF Balance Trends By Agency'!D392:K392</xm:f>
              <xm:sqref>L392</xm:sqref>
            </x14:sparkline>
            <x14:sparkline>
              <xm:f>'GF Balance Trends By Agency'!D393:K393</xm:f>
              <xm:sqref>L393</xm:sqref>
            </x14:sparkline>
            <x14:sparkline>
              <xm:f>'GF Balance Trends By Agency'!D394:K394</xm:f>
              <xm:sqref>L394</xm:sqref>
            </x14:sparkline>
            <x14:sparkline>
              <xm:f>'GF Balance Trends By Agency'!D395:K395</xm:f>
              <xm:sqref>L395</xm:sqref>
            </x14:sparkline>
            <x14:sparkline>
              <xm:f>'GF Balance Trends By Agency'!D396:K396</xm:f>
              <xm:sqref>L396</xm:sqref>
            </x14:sparkline>
            <x14:sparkline>
              <xm:f>'GF Balance Trends By Agency'!D397:K397</xm:f>
              <xm:sqref>L397</xm:sqref>
            </x14:sparkline>
            <x14:sparkline>
              <xm:f>'GF Balance Trends By Agency'!D398:K398</xm:f>
              <xm:sqref>L398</xm:sqref>
            </x14:sparkline>
            <x14:sparkline>
              <xm:f>'GF Balance Trends By Agency'!D399:K399</xm:f>
              <xm:sqref>L399</xm:sqref>
            </x14:sparkline>
            <x14:sparkline>
              <xm:f>'GF Balance Trends By Agency'!D400:K400</xm:f>
              <xm:sqref>L400</xm:sqref>
            </x14:sparkline>
            <x14:sparkline>
              <xm:f>'GF Balance Trends By Agency'!D401:K401</xm:f>
              <xm:sqref>L401</xm:sqref>
            </x14:sparkline>
            <x14:sparkline>
              <xm:f>'GF Balance Trends By Agency'!D402:K402</xm:f>
              <xm:sqref>L402</xm:sqref>
            </x14:sparkline>
            <x14:sparkline>
              <xm:f>'GF Balance Trends By Agency'!D403:K403</xm:f>
              <xm:sqref>L403</xm:sqref>
            </x14:sparkline>
            <x14:sparkline>
              <xm:f>'GF Balance Trends By Agency'!D404:K404</xm:f>
              <xm:sqref>L404</xm:sqref>
            </x14:sparkline>
            <x14:sparkline>
              <xm:f>'GF Balance Trends By Agency'!D405:K405</xm:f>
              <xm:sqref>L405</xm:sqref>
            </x14:sparkline>
            <x14:sparkline>
              <xm:f>'GF Balance Trends By Agency'!D406:K406</xm:f>
              <xm:sqref>L406</xm:sqref>
            </x14:sparkline>
            <x14:sparkline>
              <xm:f>'GF Balance Trends By Agency'!D407:K407</xm:f>
              <xm:sqref>L407</xm:sqref>
            </x14:sparkline>
            <x14:sparkline>
              <xm:f>'GF Balance Trends By Agency'!D408:K408</xm:f>
              <xm:sqref>L408</xm:sqref>
            </x14:sparkline>
            <x14:sparkline>
              <xm:f>'GF Balance Trends By Agency'!D409:K409</xm:f>
              <xm:sqref>L409</xm:sqref>
            </x14:sparkline>
            <x14:sparkline>
              <xm:f>'GF Balance Trends By Agency'!D410:K410</xm:f>
              <xm:sqref>L410</xm:sqref>
            </x14:sparkline>
            <x14:sparkline>
              <xm:f>'GF Balance Trends By Agency'!D411:K411</xm:f>
              <xm:sqref>L411</xm:sqref>
            </x14:sparkline>
            <x14:sparkline>
              <xm:f>'GF Balance Trends By Agency'!D412:K412</xm:f>
              <xm:sqref>L412</xm:sqref>
            </x14:sparkline>
            <x14:sparkline>
              <xm:f>'GF Balance Trends By Agency'!D413:K413</xm:f>
              <xm:sqref>L413</xm:sqref>
            </x14:sparkline>
            <x14:sparkline>
              <xm:f>'GF Balance Trends By Agency'!D414:K414</xm:f>
              <xm:sqref>L414</xm:sqref>
            </x14:sparkline>
            <x14:sparkline>
              <xm:f>'GF Balance Trends By Agency'!D415:K415</xm:f>
              <xm:sqref>L415</xm:sqref>
            </x14:sparkline>
            <x14:sparkline>
              <xm:f>'GF Balance Trends By Agency'!D416:K416</xm:f>
              <xm:sqref>L416</xm:sqref>
            </x14:sparkline>
            <x14:sparkline>
              <xm:f>'GF Balance Trends By Agency'!D417:K417</xm:f>
              <xm:sqref>L417</xm:sqref>
            </x14:sparkline>
            <x14:sparkline>
              <xm:f>'GF Balance Trends By Agency'!D418:K418</xm:f>
              <xm:sqref>L418</xm:sqref>
            </x14:sparkline>
            <x14:sparkline>
              <xm:f>'GF Balance Trends By Agency'!D419:K419</xm:f>
              <xm:sqref>L419</xm:sqref>
            </x14:sparkline>
            <x14:sparkline>
              <xm:f>'GF Balance Trends By Agency'!D420:K420</xm:f>
              <xm:sqref>L420</xm:sqref>
            </x14:sparkline>
            <x14:sparkline>
              <xm:f>'GF Balance Trends By Agency'!D421:K421</xm:f>
              <xm:sqref>L421</xm:sqref>
            </x14:sparkline>
            <x14:sparkline>
              <xm:f>'GF Balance Trends By Agency'!D422:K422</xm:f>
              <xm:sqref>L422</xm:sqref>
            </x14:sparkline>
            <x14:sparkline>
              <xm:f>'GF Balance Trends By Agency'!D423:K423</xm:f>
              <xm:sqref>L423</xm:sqref>
            </x14:sparkline>
            <x14:sparkline>
              <xm:f>'GF Balance Trends By Agency'!D424:K424</xm:f>
              <xm:sqref>L424</xm:sqref>
            </x14:sparkline>
            <x14:sparkline>
              <xm:f>'GF Balance Trends By Agency'!D425:K425</xm:f>
              <xm:sqref>L425</xm:sqref>
            </x14:sparkline>
            <x14:sparkline>
              <xm:f>'GF Balance Trends By Agency'!D426:K426</xm:f>
              <xm:sqref>L426</xm:sqref>
            </x14:sparkline>
            <x14:sparkline>
              <xm:f>'GF Balance Trends By Agency'!D427:K427</xm:f>
              <xm:sqref>L427</xm:sqref>
            </x14:sparkline>
            <x14:sparkline>
              <xm:f>'GF Balance Trends By Agency'!D428:K428</xm:f>
              <xm:sqref>L428</xm:sqref>
            </x14:sparkline>
            <x14:sparkline>
              <xm:f>'GF Balance Trends By Agency'!D429:K429</xm:f>
              <xm:sqref>L429</xm:sqref>
            </x14:sparkline>
            <x14:sparkline>
              <xm:f>'GF Balance Trends By Agency'!D430:K430</xm:f>
              <xm:sqref>L430</xm:sqref>
            </x14:sparkline>
            <x14:sparkline>
              <xm:f>'GF Balance Trends By Agency'!D431:K431</xm:f>
              <xm:sqref>L431</xm:sqref>
            </x14:sparkline>
            <x14:sparkline>
              <xm:f>'GF Balance Trends By Agency'!D432:K432</xm:f>
              <xm:sqref>L432</xm:sqref>
            </x14:sparkline>
            <x14:sparkline>
              <xm:f>'GF Balance Trends By Agency'!D433:K433</xm:f>
              <xm:sqref>L433</xm:sqref>
            </x14:sparkline>
            <x14:sparkline>
              <xm:f>'GF Balance Trends By Agency'!D434:K434</xm:f>
              <xm:sqref>L434</xm:sqref>
            </x14:sparkline>
            <x14:sparkline>
              <xm:f>'GF Balance Trends By Agency'!D435:K435</xm:f>
              <xm:sqref>L435</xm:sqref>
            </x14:sparkline>
            <x14:sparkline>
              <xm:f>'GF Balance Trends By Agency'!D436:K436</xm:f>
              <xm:sqref>L436</xm:sqref>
            </x14:sparkline>
            <x14:sparkline>
              <xm:f>'GF Balance Trends By Agency'!D437:K437</xm:f>
              <xm:sqref>L437</xm:sqref>
            </x14:sparkline>
            <x14:sparkline>
              <xm:f>'GF Balance Trends By Agency'!D438:K438</xm:f>
              <xm:sqref>L438</xm:sqref>
            </x14:sparkline>
            <x14:sparkline>
              <xm:f>'GF Balance Trends By Agency'!D439:K439</xm:f>
              <xm:sqref>L439</xm:sqref>
            </x14:sparkline>
            <x14:sparkline>
              <xm:f>'GF Balance Trends By Agency'!D440:K440</xm:f>
              <xm:sqref>L440</xm:sqref>
            </x14:sparkline>
            <x14:sparkline>
              <xm:f>'GF Balance Trends By Agency'!D441:K441</xm:f>
              <xm:sqref>L441</xm:sqref>
            </x14:sparkline>
            <x14:sparkline>
              <xm:f>'GF Balance Trends By Agency'!D442:K442</xm:f>
              <xm:sqref>L442</xm:sqref>
            </x14:sparkline>
            <x14:sparkline>
              <xm:f>'GF Balance Trends By Agency'!D443:K443</xm:f>
              <xm:sqref>L443</xm:sqref>
            </x14:sparkline>
            <x14:sparkline>
              <xm:f>'GF Balance Trends By Agency'!D444:K444</xm:f>
              <xm:sqref>L444</xm:sqref>
            </x14:sparkline>
            <x14:sparkline>
              <xm:f>'GF Balance Trends By Agency'!D445:K445</xm:f>
              <xm:sqref>L445</xm:sqref>
            </x14:sparkline>
            <x14:sparkline>
              <xm:f>'GF Balance Trends By Agency'!D446:K446</xm:f>
              <xm:sqref>L446</xm:sqref>
            </x14:sparkline>
            <x14:sparkline>
              <xm:f>'GF Balance Trends By Agency'!D447:K447</xm:f>
              <xm:sqref>L447</xm:sqref>
            </x14:sparkline>
            <x14:sparkline>
              <xm:f>'GF Balance Trends By Agency'!D448:K448</xm:f>
              <xm:sqref>L448</xm:sqref>
            </x14:sparkline>
            <x14:sparkline>
              <xm:f>'GF Balance Trends By Agency'!D449:K449</xm:f>
              <xm:sqref>L449</xm:sqref>
            </x14:sparkline>
            <x14:sparkline>
              <xm:f>'GF Balance Trends By Agency'!D450:K450</xm:f>
              <xm:sqref>L450</xm:sqref>
            </x14:sparkline>
            <x14:sparkline>
              <xm:f>'GF Balance Trends By Agency'!D451:K451</xm:f>
              <xm:sqref>L451</xm:sqref>
            </x14:sparkline>
            <x14:sparkline>
              <xm:f>'GF Balance Trends By Agency'!D452:K452</xm:f>
              <xm:sqref>L452</xm:sqref>
            </x14:sparkline>
            <x14:sparkline>
              <xm:f>'GF Balance Trends By Agency'!D453:K453</xm:f>
              <xm:sqref>L453</xm:sqref>
            </x14:sparkline>
            <x14:sparkline>
              <xm:f>'GF Balance Trends By Agency'!D454:K454</xm:f>
              <xm:sqref>L454</xm:sqref>
            </x14:sparkline>
            <x14:sparkline>
              <xm:f>'GF Balance Trends By Agency'!D455:K455</xm:f>
              <xm:sqref>L455</xm:sqref>
            </x14:sparkline>
            <x14:sparkline>
              <xm:f>'GF Balance Trends By Agency'!D456:K456</xm:f>
              <xm:sqref>L456</xm:sqref>
            </x14:sparkline>
            <x14:sparkline>
              <xm:f>'GF Balance Trends By Agency'!D457:K457</xm:f>
              <xm:sqref>L457</xm:sqref>
            </x14:sparkline>
            <x14:sparkline>
              <xm:f>'GF Balance Trends By Agency'!D458:K458</xm:f>
              <xm:sqref>L458</xm:sqref>
            </x14:sparkline>
            <x14:sparkline>
              <xm:f>'GF Balance Trends By Agency'!D459:K459</xm:f>
              <xm:sqref>L459</xm:sqref>
            </x14:sparkline>
            <x14:sparkline>
              <xm:f>'GF Balance Trends By Agency'!D460:K460</xm:f>
              <xm:sqref>L460</xm:sqref>
            </x14:sparkline>
            <x14:sparkline>
              <xm:f>'GF Balance Trends By Agency'!D461:K461</xm:f>
              <xm:sqref>L461</xm:sqref>
            </x14:sparkline>
            <x14:sparkline>
              <xm:f>'GF Balance Trends By Agency'!D462:K462</xm:f>
              <xm:sqref>L462</xm:sqref>
            </x14:sparkline>
            <x14:sparkline>
              <xm:f>'GF Balance Trends By Agency'!D463:K463</xm:f>
              <xm:sqref>L463</xm:sqref>
            </x14:sparkline>
            <x14:sparkline>
              <xm:f>'GF Balance Trends By Agency'!D464:K464</xm:f>
              <xm:sqref>L464</xm:sqref>
            </x14:sparkline>
            <x14:sparkline>
              <xm:f>'GF Balance Trends By Agency'!D465:K465</xm:f>
              <xm:sqref>L465</xm:sqref>
            </x14:sparkline>
            <x14:sparkline>
              <xm:f>'GF Balance Trends By Agency'!D466:K466</xm:f>
              <xm:sqref>L466</xm:sqref>
            </x14:sparkline>
            <x14:sparkline>
              <xm:f>'GF Balance Trends By Agency'!D467:K467</xm:f>
              <xm:sqref>L467</xm:sqref>
            </x14:sparkline>
            <x14:sparkline>
              <xm:f>'GF Balance Trends By Agency'!D468:K468</xm:f>
              <xm:sqref>L468</xm:sqref>
            </x14:sparkline>
            <x14:sparkline>
              <xm:f>'GF Balance Trends By Agency'!D469:K469</xm:f>
              <xm:sqref>L469</xm:sqref>
            </x14:sparkline>
            <x14:sparkline>
              <xm:f>'GF Balance Trends By Agency'!D470:K470</xm:f>
              <xm:sqref>L470</xm:sqref>
            </x14:sparkline>
            <x14:sparkline>
              <xm:f>'GF Balance Trends By Agency'!D471:K471</xm:f>
              <xm:sqref>L471</xm:sqref>
            </x14:sparkline>
            <x14:sparkline>
              <xm:f>'GF Balance Trends By Agency'!D472:K472</xm:f>
              <xm:sqref>L472</xm:sqref>
            </x14:sparkline>
            <x14:sparkline>
              <xm:f>'GF Balance Trends By Agency'!D473:K473</xm:f>
              <xm:sqref>L473</xm:sqref>
            </x14:sparkline>
            <x14:sparkline>
              <xm:f>'GF Balance Trends By Agency'!D474:K474</xm:f>
              <xm:sqref>L474</xm:sqref>
            </x14:sparkline>
            <x14:sparkline>
              <xm:f>'GF Balance Trends By Agency'!D475:K475</xm:f>
              <xm:sqref>L475</xm:sqref>
            </x14:sparkline>
            <x14:sparkline>
              <xm:f>'GF Balance Trends By Agency'!D476:K476</xm:f>
              <xm:sqref>L476</xm:sqref>
            </x14:sparkline>
            <x14:sparkline>
              <xm:f>'GF Balance Trends By Agency'!D477:K477</xm:f>
              <xm:sqref>L477</xm:sqref>
            </x14:sparkline>
            <x14:sparkline>
              <xm:f>'GF Balance Trends By Agency'!D478:K478</xm:f>
              <xm:sqref>L478</xm:sqref>
            </x14:sparkline>
            <x14:sparkline>
              <xm:f>'GF Balance Trends By Agency'!D479:K479</xm:f>
              <xm:sqref>L479</xm:sqref>
            </x14:sparkline>
            <x14:sparkline>
              <xm:f>'GF Balance Trends By Agency'!D480:K480</xm:f>
              <xm:sqref>L480</xm:sqref>
            </x14:sparkline>
            <x14:sparkline>
              <xm:f>'GF Balance Trends By Agency'!D481:K481</xm:f>
              <xm:sqref>L481</xm:sqref>
            </x14:sparkline>
            <x14:sparkline>
              <xm:f>'GF Balance Trends By Agency'!D482:K482</xm:f>
              <xm:sqref>L482</xm:sqref>
            </x14:sparkline>
            <x14:sparkline>
              <xm:f>'GF Balance Trends By Agency'!D483:K483</xm:f>
              <xm:sqref>L483</xm:sqref>
            </x14:sparkline>
            <x14:sparkline>
              <xm:f>'GF Balance Trends By Agency'!D484:K484</xm:f>
              <xm:sqref>L484</xm:sqref>
            </x14:sparkline>
            <x14:sparkline>
              <xm:f>'GF Balance Trends By Agency'!D485:K485</xm:f>
              <xm:sqref>L485</xm:sqref>
            </x14:sparkline>
            <x14:sparkline>
              <xm:f>'GF Balance Trends By Agency'!D486:K486</xm:f>
              <xm:sqref>L486</xm:sqref>
            </x14:sparkline>
            <x14:sparkline>
              <xm:f>'GF Balance Trends By Agency'!D487:K487</xm:f>
              <xm:sqref>L487</xm:sqref>
            </x14:sparkline>
            <x14:sparkline>
              <xm:f>'GF Balance Trends By Agency'!D488:K488</xm:f>
              <xm:sqref>L488</xm:sqref>
            </x14:sparkline>
            <x14:sparkline>
              <xm:f>'GF Balance Trends By Agency'!D489:K489</xm:f>
              <xm:sqref>L489</xm:sqref>
            </x14:sparkline>
            <x14:sparkline>
              <xm:f>'GF Balance Trends By Agency'!D490:K490</xm:f>
              <xm:sqref>L490</xm:sqref>
            </x14:sparkline>
            <x14:sparkline>
              <xm:f>'GF Balance Trends By Agency'!D491:K491</xm:f>
              <xm:sqref>L491</xm:sqref>
            </x14:sparkline>
            <x14:sparkline>
              <xm:f>'GF Balance Trends By Agency'!D492:K492</xm:f>
              <xm:sqref>L492</xm:sqref>
            </x14:sparkline>
            <x14:sparkline>
              <xm:f>'GF Balance Trends By Agency'!D493:K493</xm:f>
              <xm:sqref>L493</xm:sqref>
            </x14:sparkline>
            <x14:sparkline>
              <xm:f>'GF Balance Trends By Agency'!D494:K494</xm:f>
              <xm:sqref>L494</xm:sqref>
            </x14:sparkline>
            <x14:sparkline>
              <xm:f>'GF Balance Trends By Agency'!D495:K495</xm:f>
              <xm:sqref>L495</xm:sqref>
            </x14:sparkline>
            <x14:sparkline>
              <xm:f>'GF Balance Trends By Agency'!D496:K496</xm:f>
              <xm:sqref>L496</xm:sqref>
            </x14:sparkline>
            <x14:sparkline>
              <xm:f>'GF Balance Trends By Agency'!D497:K497</xm:f>
              <xm:sqref>L497</xm:sqref>
            </x14:sparkline>
            <x14:sparkline>
              <xm:f>'GF Balance Trends By Agency'!D498:K498</xm:f>
              <xm:sqref>L498</xm:sqref>
            </x14:sparkline>
            <x14:sparkline>
              <xm:f>'GF Balance Trends By Agency'!D499:K499</xm:f>
              <xm:sqref>L499</xm:sqref>
            </x14:sparkline>
            <x14:sparkline>
              <xm:f>'GF Balance Trends By Agency'!D500:K500</xm:f>
              <xm:sqref>L500</xm:sqref>
            </x14:sparkline>
            <x14:sparkline>
              <xm:f>'GF Balance Trends By Agency'!D501:K501</xm:f>
              <xm:sqref>L501</xm:sqref>
            </x14:sparkline>
            <x14:sparkline>
              <xm:f>'GF Balance Trends By Agency'!D502:K502</xm:f>
              <xm:sqref>L502</xm:sqref>
            </x14:sparkline>
            <x14:sparkline>
              <xm:f>'GF Balance Trends By Agency'!D503:K503</xm:f>
              <xm:sqref>L503</xm:sqref>
            </x14:sparkline>
            <x14:sparkline>
              <xm:f>'GF Balance Trends By Agency'!D504:K504</xm:f>
              <xm:sqref>L504</xm:sqref>
            </x14:sparkline>
            <x14:sparkline>
              <xm:f>'GF Balance Trends By Agency'!D505:K505</xm:f>
              <xm:sqref>L505</xm:sqref>
            </x14:sparkline>
            <x14:sparkline>
              <xm:f>'GF Balance Trends By Agency'!D506:K506</xm:f>
              <xm:sqref>L506</xm:sqref>
            </x14:sparkline>
            <x14:sparkline>
              <xm:f>'GF Balance Trends By Agency'!D507:K507</xm:f>
              <xm:sqref>L507</xm:sqref>
            </x14:sparkline>
            <x14:sparkline>
              <xm:f>'GF Balance Trends By Agency'!D508:K508</xm:f>
              <xm:sqref>L508</xm:sqref>
            </x14:sparkline>
            <x14:sparkline>
              <xm:f>'GF Balance Trends By Agency'!D509:K509</xm:f>
              <xm:sqref>L509</xm:sqref>
            </x14:sparkline>
            <x14:sparkline>
              <xm:f>'GF Balance Trends By Agency'!D510:K510</xm:f>
              <xm:sqref>L510</xm:sqref>
            </x14:sparkline>
            <x14:sparkline>
              <xm:f>'GF Balance Trends By Agency'!D511:K511</xm:f>
              <xm:sqref>L511</xm:sqref>
            </x14:sparkline>
            <x14:sparkline>
              <xm:f>'GF Balance Trends By Agency'!D512:K512</xm:f>
              <xm:sqref>L512</xm:sqref>
            </x14:sparkline>
            <x14:sparkline>
              <xm:f>'GF Balance Trends By Agency'!D513:K513</xm:f>
              <xm:sqref>L513</xm:sqref>
            </x14:sparkline>
            <x14:sparkline>
              <xm:f>'GF Balance Trends By Agency'!D514:K514</xm:f>
              <xm:sqref>L514</xm:sqref>
            </x14:sparkline>
            <x14:sparkline>
              <xm:f>'GF Balance Trends By Agency'!D515:K515</xm:f>
              <xm:sqref>L515</xm:sqref>
            </x14:sparkline>
            <x14:sparkline>
              <xm:f>'GF Balance Trends By Agency'!D516:K516</xm:f>
              <xm:sqref>L516</xm:sqref>
            </x14:sparkline>
            <x14:sparkline>
              <xm:f>'GF Balance Trends By Agency'!D517:K517</xm:f>
              <xm:sqref>L517</xm:sqref>
            </x14:sparkline>
            <x14:sparkline>
              <xm:f>'GF Balance Trends By Agency'!D518:K518</xm:f>
              <xm:sqref>L518</xm:sqref>
            </x14:sparkline>
            <x14:sparkline>
              <xm:f>'GF Balance Trends By Agency'!D519:K519</xm:f>
              <xm:sqref>L519</xm:sqref>
            </x14:sparkline>
            <x14:sparkline>
              <xm:f>'GF Balance Trends By Agency'!D520:K520</xm:f>
              <xm:sqref>L520</xm:sqref>
            </x14:sparkline>
            <x14:sparkline>
              <xm:f>'GF Balance Trends By Agency'!D521:K521</xm:f>
              <xm:sqref>L521</xm:sqref>
            </x14:sparkline>
            <x14:sparkline>
              <xm:f>'GF Balance Trends By Agency'!D522:K522</xm:f>
              <xm:sqref>L522</xm:sqref>
            </x14:sparkline>
            <x14:sparkline>
              <xm:f>'GF Balance Trends By Agency'!D523:K523</xm:f>
              <xm:sqref>L523</xm:sqref>
            </x14:sparkline>
            <x14:sparkline>
              <xm:f>'GF Balance Trends By Agency'!D524:K524</xm:f>
              <xm:sqref>L524</xm:sqref>
            </x14:sparkline>
            <x14:sparkline>
              <xm:f>'GF Balance Trends By Agency'!D525:K525</xm:f>
              <xm:sqref>L525</xm:sqref>
            </x14:sparkline>
            <x14:sparkline>
              <xm:f>'GF Balance Trends By Agency'!D526:K526</xm:f>
              <xm:sqref>L526</xm:sqref>
            </x14:sparkline>
            <x14:sparkline>
              <xm:f>'GF Balance Trends By Agency'!D527:K527</xm:f>
              <xm:sqref>L527</xm:sqref>
            </x14:sparkline>
            <x14:sparkline>
              <xm:f>'GF Balance Trends By Agency'!D528:K528</xm:f>
              <xm:sqref>L528</xm:sqref>
            </x14:sparkline>
            <x14:sparkline>
              <xm:f>'GF Balance Trends By Agency'!D529:K529</xm:f>
              <xm:sqref>L529</xm:sqref>
            </x14:sparkline>
            <x14:sparkline>
              <xm:f>'GF Balance Trends By Agency'!D530:K530</xm:f>
              <xm:sqref>L530</xm:sqref>
            </x14:sparkline>
            <x14:sparkline>
              <xm:f>'GF Balance Trends By Agency'!D531:K531</xm:f>
              <xm:sqref>L531</xm:sqref>
            </x14:sparkline>
            <x14:sparkline>
              <xm:f>'GF Balance Trends By Agency'!D532:K532</xm:f>
              <xm:sqref>L532</xm:sqref>
            </x14:sparkline>
            <x14:sparkline>
              <xm:f>'GF Balance Trends By Agency'!D533:K533</xm:f>
              <xm:sqref>L533</xm:sqref>
            </x14:sparkline>
            <x14:sparkline>
              <xm:f>'GF Balance Trends By Agency'!D534:K534</xm:f>
              <xm:sqref>L534</xm:sqref>
            </x14:sparkline>
            <x14:sparkline>
              <xm:f>'GF Balance Trends By Agency'!D535:K535</xm:f>
              <xm:sqref>L535</xm:sqref>
            </x14:sparkline>
            <x14:sparkline>
              <xm:f>'GF Balance Trends By Agency'!D536:K536</xm:f>
              <xm:sqref>L536</xm:sqref>
            </x14:sparkline>
            <x14:sparkline>
              <xm:f>'GF Balance Trends By Agency'!D537:K537</xm:f>
              <xm:sqref>L537</xm:sqref>
            </x14:sparkline>
            <x14:sparkline>
              <xm:f>'GF Balance Trends By Agency'!D538:K538</xm:f>
              <xm:sqref>L538</xm:sqref>
            </x14:sparkline>
            <x14:sparkline>
              <xm:f>'GF Balance Trends By Agency'!D539:K539</xm:f>
              <xm:sqref>L539</xm:sqref>
            </x14:sparkline>
            <x14:sparkline>
              <xm:f>'GF Balance Trends By Agency'!D540:K540</xm:f>
              <xm:sqref>L540</xm:sqref>
            </x14:sparkline>
            <x14:sparkline>
              <xm:f>'GF Balance Trends By Agency'!D541:K541</xm:f>
              <xm:sqref>L541</xm:sqref>
            </x14:sparkline>
            <x14:sparkline>
              <xm:f>'GF Balance Trends By Agency'!D542:K542</xm:f>
              <xm:sqref>L542</xm:sqref>
            </x14:sparkline>
            <x14:sparkline>
              <xm:f>'GF Balance Trends By Agency'!D543:K543</xm:f>
              <xm:sqref>L543</xm:sqref>
            </x14:sparkline>
            <x14:sparkline>
              <xm:f>'GF Balance Trends By Agency'!D544:K544</xm:f>
              <xm:sqref>L544</xm:sqref>
            </x14:sparkline>
            <x14:sparkline>
              <xm:f>'GF Balance Trends By Agency'!D545:K545</xm:f>
              <xm:sqref>L545</xm:sqref>
            </x14:sparkline>
            <x14:sparkline>
              <xm:f>'GF Balance Trends By Agency'!D546:K546</xm:f>
              <xm:sqref>L546</xm:sqref>
            </x14:sparkline>
            <x14:sparkline>
              <xm:f>'GF Balance Trends By Agency'!D547:K547</xm:f>
              <xm:sqref>L547</xm:sqref>
            </x14:sparkline>
            <x14:sparkline>
              <xm:f>'GF Balance Trends By Agency'!D548:K548</xm:f>
              <xm:sqref>L548</xm:sqref>
            </x14:sparkline>
            <x14:sparkline>
              <xm:f>'GF Balance Trends By Agency'!D549:K549</xm:f>
              <xm:sqref>L549</xm:sqref>
            </x14:sparkline>
            <x14:sparkline>
              <xm:f>'GF Balance Trends By Agency'!D550:K550</xm:f>
              <xm:sqref>L550</xm:sqref>
            </x14:sparkline>
            <x14:sparkline>
              <xm:f>'GF Balance Trends By Agency'!D551:K551</xm:f>
              <xm:sqref>L551</xm:sqref>
            </x14:sparkline>
            <x14:sparkline>
              <xm:f>'GF Balance Trends By Agency'!D552:K552</xm:f>
              <xm:sqref>L552</xm:sqref>
            </x14:sparkline>
            <x14:sparkline>
              <xm:f>'GF Balance Trends By Agency'!D553:K553</xm:f>
              <xm:sqref>L553</xm:sqref>
            </x14:sparkline>
            <x14:sparkline>
              <xm:f>'GF Balance Trends By Agency'!D554:K554</xm:f>
              <xm:sqref>L554</xm:sqref>
            </x14:sparkline>
            <x14:sparkline>
              <xm:f>'GF Balance Trends By Agency'!D555:K555</xm:f>
              <xm:sqref>L555</xm:sqref>
            </x14:sparkline>
            <x14:sparkline>
              <xm:f>'GF Balance Trends By Agency'!D556:K556</xm:f>
              <xm:sqref>L556</xm:sqref>
            </x14:sparkline>
            <x14:sparkline>
              <xm:f>'GF Balance Trends By Agency'!D557:K557</xm:f>
              <xm:sqref>L557</xm:sqref>
            </x14:sparkline>
            <x14:sparkline>
              <xm:f>'GF Balance Trends By Agency'!D558:K558</xm:f>
              <xm:sqref>L558</xm:sqref>
            </x14:sparkline>
            <x14:sparkline>
              <xm:f>'GF Balance Trends By Agency'!D559:K559</xm:f>
              <xm:sqref>L559</xm:sqref>
            </x14:sparkline>
            <x14:sparkline>
              <xm:f>'GF Balance Trends By Agency'!D560:K560</xm:f>
              <xm:sqref>L560</xm:sqref>
            </x14:sparkline>
            <x14:sparkline>
              <xm:f>'GF Balance Trends By Agency'!D561:K561</xm:f>
              <xm:sqref>L561</xm:sqref>
            </x14:sparkline>
            <x14:sparkline>
              <xm:f>'GF Balance Trends By Agency'!D562:K562</xm:f>
              <xm:sqref>L562</xm:sqref>
            </x14:sparkline>
            <x14:sparkline>
              <xm:f>'GF Balance Trends By Agency'!D563:K563</xm:f>
              <xm:sqref>L563</xm:sqref>
            </x14:sparkline>
            <x14:sparkline>
              <xm:f>'GF Balance Trends By Agency'!D564:K564</xm:f>
              <xm:sqref>L564</xm:sqref>
            </x14:sparkline>
            <x14:sparkline>
              <xm:f>'GF Balance Trends By Agency'!D565:K565</xm:f>
              <xm:sqref>L565</xm:sqref>
            </x14:sparkline>
            <x14:sparkline>
              <xm:f>'GF Balance Trends By Agency'!D566:K566</xm:f>
              <xm:sqref>L566</xm:sqref>
            </x14:sparkline>
            <x14:sparkline>
              <xm:f>'GF Balance Trends By Agency'!D567:K567</xm:f>
              <xm:sqref>L567</xm:sqref>
            </x14:sparkline>
            <x14:sparkline>
              <xm:f>'GF Balance Trends By Agency'!D568:K568</xm:f>
              <xm:sqref>L568</xm:sqref>
            </x14:sparkline>
            <x14:sparkline>
              <xm:f>'GF Balance Trends By Agency'!D569:K569</xm:f>
              <xm:sqref>L569</xm:sqref>
            </x14:sparkline>
            <x14:sparkline>
              <xm:f>'GF Balance Trends By Agency'!D570:K570</xm:f>
              <xm:sqref>L570</xm:sqref>
            </x14:sparkline>
            <x14:sparkline>
              <xm:f>'GF Balance Trends By Agency'!D571:K571</xm:f>
              <xm:sqref>L571</xm:sqref>
            </x14:sparkline>
            <x14:sparkline>
              <xm:f>'GF Balance Trends By Agency'!D572:K572</xm:f>
              <xm:sqref>L572</xm:sqref>
            </x14:sparkline>
            <x14:sparkline>
              <xm:f>'GF Balance Trends By Agency'!D573:K573</xm:f>
              <xm:sqref>L573</xm:sqref>
            </x14:sparkline>
            <x14:sparkline>
              <xm:f>'GF Balance Trends By Agency'!D574:K574</xm:f>
              <xm:sqref>L574</xm:sqref>
            </x14:sparkline>
            <x14:sparkline>
              <xm:f>'GF Balance Trends By Agency'!D575:K575</xm:f>
              <xm:sqref>L575</xm:sqref>
            </x14:sparkline>
            <x14:sparkline>
              <xm:f>'GF Balance Trends By Agency'!D576:K576</xm:f>
              <xm:sqref>L576</xm:sqref>
            </x14:sparkline>
            <x14:sparkline>
              <xm:f>'GF Balance Trends By Agency'!D577:K577</xm:f>
              <xm:sqref>L577</xm:sqref>
            </x14:sparkline>
            <x14:sparkline>
              <xm:f>'GF Balance Trends By Agency'!D578:K578</xm:f>
              <xm:sqref>L578</xm:sqref>
            </x14:sparkline>
            <x14:sparkline>
              <xm:f>'GF Balance Trends By Agency'!D579:K579</xm:f>
              <xm:sqref>L579</xm:sqref>
            </x14:sparkline>
            <x14:sparkline>
              <xm:f>'GF Balance Trends By Agency'!D580:K580</xm:f>
              <xm:sqref>L580</xm:sqref>
            </x14:sparkline>
            <x14:sparkline>
              <xm:f>'GF Balance Trends By Agency'!D581:K581</xm:f>
              <xm:sqref>L581</xm:sqref>
            </x14:sparkline>
            <x14:sparkline>
              <xm:f>'GF Balance Trends By Agency'!D582:K582</xm:f>
              <xm:sqref>L582</xm:sqref>
            </x14:sparkline>
            <x14:sparkline>
              <xm:f>'GF Balance Trends By Agency'!D583:K583</xm:f>
              <xm:sqref>L583</xm:sqref>
            </x14:sparkline>
            <x14:sparkline>
              <xm:f>'GF Balance Trends By Agency'!D584:K584</xm:f>
              <xm:sqref>L584</xm:sqref>
            </x14:sparkline>
            <x14:sparkline>
              <xm:f>'GF Balance Trends By Agency'!D585:K585</xm:f>
              <xm:sqref>L585</xm:sqref>
            </x14:sparkline>
            <x14:sparkline>
              <xm:f>'GF Balance Trends By Agency'!D586:K586</xm:f>
              <xm:sqref>L586</xm:sqref>
            </x14:sparkline>
            <x14:sparkline>
              <xm:f>'GF Balance Trends By Agency'!D587:K587</xm:f>
              <xm:sqref>L587</xm:sqref>
            </x14:sparkline>
            <x14:sparkline>
              <xm:f>'GF Balance Trends By Agency'!D588:K588</xm:f>
              <xm:sqref>L588</xm:sqref>
            </x14:sparkline>
            <x14:sparkline>
              <xm:f>'GF Balance Trends By Agency'!D589:K589</xm:f>
              <xm:sqref>L589</xm:sqref>
            </x14:sparkline>
            <x14:sparkline>
              <xm:f>'GF Balance Trends By Agency'!D590:K590</xm:f>
              <xm:sqref>L590</xm:sqref>
            </x14:sparkline>
            <x14:sparkline>
              <xm:f>'GF Balance Trends By Agency'!D591:K591</xm:f>
              <xm:sqref>L591</xm:sqref>
            </x14:sparkline>
            <x14:sparkline>
              <xm:f>'GF Balance Trends By Agency'!D592:K592</xm:f>
              <xm:sqref>L592</xm:sqref>
            </x14:sparkline>
            <x14:sparkline>
              <xm:f>'GF Balance Trends By Agency'!D593:K593</xm:f>
              <xm:sqref>L593</xm:sqref>
            </x14:sparkline>
            <x14:sparkline>
              <xm:f>'GF Balance Trends By Agency'!D594:K594</xm:f>
              <xm:sqref>L594</xm:sqref>
            </x14:sparkline>
            <x14:sparkline>
              <xm:f>'GF Balance Trends By Agency'!D595:K595</xm:f>
              <xm:sqref>L595</xm:sqref>
            </x14:sparkline>
            <x14:sparkline>
              <xm:f>'GF Balance Trends By Agency'!D596:K596</xm:f>
              <xm:sqref>L596</xm:sqref>
            </x14:sparkline>
            <x14:sparkline>
              <xm:f>'GF Balance Trends By Agency'!D597:K597</xm:f>
              <xm:sqref>L597</xm:sqref>
            </x14:sparkline>
            <x14:sparkline>
              <xm:f>'GF Balance Trends By Agency'!D598:K598</xm:f>
              <xm:sqref>L598</xm:sqref>
            </x14:sparkline>
            <x14:sparkline>
              <xm:f>'GF Balance Trends By Agency'!D599:K599</xm:f>
              <xm:sqref>L599</xm:sqref>
            </x14:sparkline>
            <x14:sparkline>
              <xm:f>'GF Balance Trends By Agency'!D600:K600</xm:f>
              <xm:sqref>L600</xm:sqref>
            </x14:sparkline>
            <x14:sparkline>
              <xm:f>'GF Balance Trends By Agency'!D601:K601</xm:f>
              <xm:sqref>L601</xm:sqref>
            </x14:sparkline>
            <x14:sparkline>
              <xm:f>'GF Balance Trends By Agency'!D602:K602</xm:f>
              <xm:sqref>L602</xm:sqref>
            </x14:sparkline>
            <x14:sparkline>
              <xm:f>'GF Balance Trends By Agency'!D603:K603</xm:f>
              <xm:sqref>L603</xm:sqref>
            </x14:sparkline>
            <x14:sparkline>
              <xm:f>'GF Balance Trends By Agency'!D604:K604</xm:f>
              <xm:sqref>L604</xm:sqref>
            </x14:sparkline>
            <x14:sparkline>
              <xm:f>'GF Balance Trends By Agency'!D605:K605</xm:f>
              <xm:sqref>L605</xm:sqref>
            </x14:sparkline>
            <x14:sparkline>
              <xm:f>'GF Balance Trends By Agency'!D606:K606</xm:f>
              <xm:sqref>L606</xm:sqref>
            </x14:sparkline>
            <x14:sparkline>
              <xm:f>'GF Balance Trends By Agency'!D607:K607</xm:f>
              <xm:sqref>L607</xm:sqref>
            </x14:sparkline>
            <x14:sparkline>
              <xm:f>'GF Balance Trends By Agency'!D608:K608</xm:f>
              <xm:sqref>L608</xm:sqref>
            </x14:sparkline>
            <x14:sparkline>
              <xm:f>'GF Balance Trends By Agency'!D609:K609</xm:f>
              <xm:sqref>L609</xm:sqref>
            </x14:sparkline>
            <x14:sparkline>
              <xm:f>'GF Balance Trends By Agency'!D610:K610</xm:f>
              <xm:sqref>L610</xm:sqref>
            </x14:sparkline>
            <x14:sparkline>
              <xm:f>'GF Balance Trends By Agency'!D611:K611</xm:f>
              <xm:sqref>L611</xm:sqref>
            </x14:sparkline>
            <x14:sparkline>
              <xm:f>'GF Balance Trends By Agency'!D612:K612</xm:f>
              <xm:sqref>L612</xm:sqref>
            </x14:sparkline>
            <x14:sparkline>
              <xm:f>'GF Balance Trends By Agency'!D613:K613</xm:f>
              <xm:sqref>L613</xm:sqref>
            </x14:sparkline>
            <x14:sparkline>
              <xm:f>'GF Balance Trends By Agency'!D614:K614</xm:f>
              <xm:sqref>L614</xm:sqref>
            </x14:sparkline>
            <x14:sparkline>
              <xm:f>'GF Balance Trends By Agency'!D615:K615</xm:f>
              <xm:sqref>L615</xm:sqref>
            </x14:sparkline>
            <x14:sparkline>
              <xm:f>'GF Balance Trends By Agency'!D616:K616</xm:f>
              <xm:sqref>L616</xm:sqref>
            </x14:sparkline>
            <x14:sparkline>
              <xm:f>'GF Balance Trends By Agency'!D617:K617</xm:f>
              <xm:sqref>L617</xm:sqref>
            </x14:sparkline>
            <x14:sparkline>
              <xm:f>'GF Balance Trends By Agency'!D618:K618</xm:f>
              <xm:sqref>L618</xm:sqref>
            </x14:sparkline>
            <x14:sparkline>
              <xm:f>'GF Balance Trends By Agency'!D619:K619</xm:f>
              <xm:sqref>L619</xm:sqref>
            </x14:sparkline>
            <x14:sparkline>
              <xm:f>'GF Balance Trends By Agency'!D620:K620</xm:f>
              <xm:sqref>L620</xm:sqref>
            </x14:sparkline>
            <x14:sparkline>
              <xm:f>'GF Balance Trends By Agency'!D621:K621</xm:f>
              <xm:sqref>L621</xm:sqref>
            </x14:sparkline>
            <x14:sparkline>
              <xm:f>'GF Balance Trends By Agency'!D622:K622</xm:f>
              <xm:sqref>L622</xm:sqref>
            </x14:sparkline>
            <x14:sparkline>
              <xm:f>'GF Balance Trends By Agency'!D623:K623</xm:f>
              <xm:sqref>L623</xm:sqref>
            </x14:sparkline>
            <x14:sparkline>
              <xm:f>'GF Balance Trends By Agency'!D624:K624</xm:f>
              <xm:sqref>L624</xm:sqref>
            </x14:sparkline>
            <x14:sparkline>
              <xm:f>'GF Balance Trends By Agency'!D625:K625</xm:f>
              <xm:sqref>L625</xm:sqref>
            </x14:sparkline>
            <x14:sparkline>
              <xm:f>'GF Balance Trends By Agency'!D626:K626</xm:f>
              <xm:sqref>L626</xm:sqref>
            </x14:sparkline>
            <x14:sparkline>
              <xm:f>'GF Balance Trends By Agency'!D627:K627</xm:f>
              <xm:sqref>L627</xm:sqref>
            </x14:sparkline>
            <x14:sparkline>
              <xm:f>'GF Balance Trends By Agency'!D628:K628</xm:f>
              <xm:sqref>L628</xm:sqref>
            </x14:sparkline>
            <x14:sparkline>
              <xm:f>'GF Balance Trends By Agency'!D629:K629</xm:f>
              <xm:sqref>L629</xm:sqref>
            </x14:sparkline>
            <x14:sparkline>
              <xm:f>'GF Balance Trends By Agency'!D630:K630</xm:f>
              <xm:sqref>L630</xm:sqref>
            </x14:sparkline>
            <x14:sparkline>
              <xm:f>'GF Balance Trends By Agency'!D631:K631</xm:f>
              <xm:sqref>L631</xm:sqref>
            </x14:sparkline>
            <x14:sparkline>
              <xm:f>'GF Balance Trends By Agency'!D632:K632</xm:f>
              <xm:sqref>L632</xm:sqref>
            </x14:sparkline>
            <x14:sparkline>
              <xm:f>'GF Balance Trends By Agency'!D633:K633</xm:f>
              <xm:sqref>L633</xm:sqref>
            </x14:sparkline>
            <x14:sparkline>
              <xm:f>'GF Balance Trends By Agency'!D634:K634</xm:f>
              <xm:sqref>L634</xm:sqref>
            </x14:sparkline>
            <x14:sparkline>
              <xm:f>'GF Balance Trends By Agency'!D635:K635</xm:f>
              <xm:sqref>L635</xm:sqref>
            </x14:sparkline>
            <x14:sparkline>
              <xm:f>'GF Balance Trends By Agency'!D636:K636</xm:f>
              <xm:sqref>L636</xm:sqref>
            </x14:sparkline>
            <x14:sparkline>
              <xm:f>'GF Balance Trends By Agency'!D637:K637</xm:f>
              <xm:sqref>L637</xm:sqref>
            </x14:sparkline>
            <x14:sparkline>
              <xm:f>'GF Balance Trends By Agency'!D638:K638</xm:f>
              <xm:sqref>L638</xm:sqref>
            </x14:sparkline>
            <x14:sparkline>
              <xm:f>'GF Balance Trends By Agency'!D639:K639</xm:f>
              <xm:sqref>L639</xm:sqref>
            </x14:sparkline>
            <x14:sparkline>
              <xm:f>'GF Balance Trends By Agency'!D640:K640</xm:f>
              <xm:sqref>L640</xm:sqref>
            </x14:sparkline>
            <x14:sparkline>
              <xm:f>'GF Balance Trends By Agency'!D641:K641</xm:f>
              <xm:sqref>L641</xm:sqref>
            </x14:sparkline>
            <x14:sparkline>
              <xm:f>'GF Balance Trends By Agency'!D642:K642</xm:f>
              <xm:sqref>L642</xm:sqref>
            </x14:sparkline>
            <x14:sparkline>
              <xm:f>'GF Balance Trends By Agency'!D643:K643</xm:f>
              <xm:sqref>L643</xm:sqref>
            </x14:sparkline>
            <x14:sparkline>
              <xm:f>'GF Balance Trends By Agency'!D644:K644</xm:f>
              <xm:sqref>L644</xm:sqref>
            </x14:sparkline>
            <x14:sparkline>
              <xm:f>'GF Balance Trends By Agency'!D645:K645</xm:f>
              <xm:sqref>L645</xm:sqref>
            </x14:sparkline>
            <x14:sparkline>
              <xm:f>'GF Balance Trends By Agency'!D646:K646</xm:f>
              <xm:sqref>L646</xm:sqref>
            </x14:sparkline>
            <x14:sparkline>
              <xm:f>'GF Balance Trends By Agency'!D647:K647</xm:f>
              <xm:sqref>L647</xm:sqref>
            </x14:sparkline>
            <x14:sparkline>
              <xm:f>'GF Balance Trends By Agency'!D648:K648</xm:f>
              <xm:sqref>L648</xm:sqref>
            </x14:sparkline>
            <x14:sparkline>
              <xm:f>'GF Balance Trends By Agency'!D649:K649</xm:f>
              <xm:sqref>L649</xm:sqref>
            </x14:sparkline>
            <x14:sparkline>
              <xm:f>'GF Balance Trends By Agency'!D650:K650</xm:f>
              <xm:sqref>L650</xm:sqref>
            </x14:sparkline>
            <x14:sparkline>
              <xm:f>'GF Balance Trends By Agency'!D651:K651</xm:f>
              <xm:sqref>L651</xm:sqref>
            </x14:sparkline>
            <x14:sparkline>
              <xm:f>'GF Balance Trends By Agency'!D652:K652</xm:f>
              <xm:sqref>L652</xm:sqref>
            </x14:sparkline>
            <x14:sparkline>
              <xm:f>'GF Balance Trends By Agency'!D653:K653</xm:f>
              <xm:sqref>L653</xm:sqref>
            </x14:sparkline>
            <x14:sparkline>
              <xm:f>'GF Balance Trends By Agency'!D654:K654</xm:f>
              <xm:sqref>L654</xm:sqref>
            </x14:sparkline>
            <x14:sparkline>
              <xm:f>'GF Balance Trends By Agency'!D655:K655</xm:f>
              <xm:sqref>L655</xm:sqref>
            </x14:sparkline>
            <x14:sparkline>
              <xm:f>'GF Balance Trends By Agency'!D656:K656</xm:f>
              <xm:sqref>L656</xm:sqref>
            </x14:sparkline>
            <x14:sparkline>
              <xm:f>'GF Balance Trends By Agency'!D657:K657</xm:f>
              <xm:sqref>L657</xm:sqref>
            </x14:sparkline>
            <x14:sparkline>
              <xm:f>'GF Balance Trends By Agency'!D658:K658</xm:f>
              <xm:sqref>L658</xm:sqref>
            </x14:sparkline>
            <x14:sparkline>
              <xm:f>'GF Balance Trends By Agency'!D659:K659</xm:f>
              <xm:sqref>L659</xm:sqref>
            </x14:sparkline>
            <x14:sparkline>
              <xm:f>'GF Balance Trends By Agency'!D660:K660</xm:f>
              <xm:sqref>L660</xm:sqref>
            </x14:sparkline>
            <x14:sparkline>
              <xm:f>'GF Balance Trends By Agency'!D661:K661</xm:f>
              <xm:sqref>L661</xm:sqref>
            </x14:sparkline>
            <x14:sparkline>
              <xm:f>'GF Balance Trends By Agency'!D662:K662</xm:f>
              <xm:sqref>L662</xm:sqref>
            </x14:sparkline>
            <x14:sparkline>
              <xm:f>'GF Balance Trends By Agency'!D663:K663</xm:f>
              <xm:sqref>L663</xm:sqref>
            </x14:sparkline>
            <x14:sparkline>
              <xm:f>'GF Balance Trends By Agency'!D664:K664</xm:f>
              <xm:sqref>L664</xm:sqref>
            </x14:sparkline>
            <x14:sparkline>
              <xm:f>'GF Balance Trends By Agency'!D665:K665</xm:f>
              <xm:sqref>L665</xm:sqref>
            </x14:sparkline>
            <x14:sparkline>
              <xm:f>'GF Balance Trends By Agency'!D666:K666</xm:f>
              <xm:sqref>L666</xm:sqref>
            </x14:sparkline>
            <x14:sparkline>
              <xm:f>'GF Balance Trends By Agency'!D667:K667</xm:f>
              <xm:sqref>L667</xm:sqref>
            </x14:sparkline>
            <x14:sparkline>
              <xm:f>'GF Balance Trends By Agency'!D668:K668</xm:f>
              <xm:sqref>L668</xm:sqref>
            </x14:sparkline>
            <x14:sparkline>
              <xm:f>'GF Balance Trends By Agency'!D669:K669</xm:f>
              <xm:sqref>L669</xm:sqref>
            </x14:sparkline>
            <x14:sparkline>
              <xm:f>'GF Balance Trends By Agency'!D670:K670</xm:f>
              <xm:sqref>L670</xm:sqref>
            </x14:sparkline>
            <x14:sparkline>
              <xm:f>'GF Balance Trends By Agency'!D671:K671</xm:f>
              <xm:sqref>L671</xm:sqref>
            </x14:sparkline>
            <x14:sparkline>
              <xm:f>'GF Balance Trends By Agency'!D672:K672</xm:f>
              <xm:sqref>L672</xm:sqref>
            </x14:sparkline>
            <x14:sparkline>
              <xm:f>'GF Balance Trends By Agency'!D673:K673</xm:f>
              <xm:sqref>L673</xm:sqref>
            </x14:sparkline>
            <x14:sparkline>
              <xm:f>'GF Balance Trends By Agency'!D674:K674</xm:f>
              <xm:sqref>L674</xm:sqref>
            </x14:sparkline>
            <x14:sparkline>
              <xm:f>'GF Balance Trends By Agency'!D675:K675</xm:f>
              <xm:sqref>L675</xm:sqref>
            </x14:sparkline>
            <x14:sparkline>
              <xm:f>'GF Balance Trends By Agency'!D676:K676</xm:f>
              <xm:sqref>L676</xm:sqref>
            </x14:sparkline>
            <x14:sparkline>
              <xm:f>'GF Balance Trends By Agency'!D677:K677</xm:f>
              <xm:sqref>L677</xm:sqref>
            </x14:sparkline>
            <x14:sparkline>
              <xm:f>'GF Balance Trends By Agency'!D678:K678</xm:f>
              <xm:sqref>L678</xm:sqref>
            </x14:sparkline>
            <x14:sparkline>
              <xm:f>'GF Balance Trends By Agency'!D679:K679</xm:f>
              <xm:sqref>L679</xm:sqref>
            </x14:sparkline>
            <x14:sparkline>
              <xm:f>'GF Balance Trends By Agency'!D680:K680</xm:f>
              <xm:sqref>L680</xm:sqref>
            </x14:sparkline>
            <x14:sparkline>
              <xm:f>'GF Balance Trends By Agency'!D681:K681</xm:f>
              <xm:sqref>L681</xm:sqref>
            </x14:sparkline>
            <x14:sparkline>
              <xm:f>'GF Balance Trends By Agency'!D682:K682</xm:f>
              <xm:sqref>L682</xm:sqref>
            </x14:sparkline>
            <x14:sparkline>
              <xm:f>'GF Balance Trends By Agency'!D683:K683</xm:f>
              <xm:sqref>L683</xm:sqref>
            </x14:sparkline>
            <x14:sparkline>
              <xm:f>'GF Balance Trends By Agency'!D684:K684</xm:f>
              <xm:sqref>L684</xm:sqref>
            </x14:sparkline>
            <x14:sparkline>
              <xm:f>'GF Balance Trends By Agency'!D685:K685</xm:f>
              <xm:sqref>L685</xm:sqref>
            </x14:sparkline>
            <x14:sparkline>
              <xm:f>'GF Balance Trends By Agency'!D686:K686</xm:f>
              <xm:sqref>L686</xm:sqref>
            </x14:sparkline>
            <x14:sparkline>
              <xm:f>'GF Balance Trends By Agency'!D687:K687</xm:f>
              <xm:sqref>L687</xm:sqref>
            </x14:sparkline>
            <x14:sparkline>
              <xm:f>'GF Balance Trends By Agency'!D688:K688</xm:f>
              <xm:sqref>L688</xm:sqref>
            </x14:sparkline>
            <x14:sparkline>
              <xm:f>'GF Balance Trends By Agency'!D689:K689</xm:f>
              <xm:sqref>L689</xm:sqref>
            </x14:sparkline>
            <x14:sparkline>
              <xm:f>'GF Balance Trends By Agency'!D690:K690</xm:f>
              <xm:sqref>L690</xm:sqref>
            </x14:sparkline>
            <x14:sparkline>
              <xm:f>'GF Balance Trends By Agency'!D691:K691</xm:f>
              <xm:sqref>L691</xm:sqref>
            </x14:sparkline>
            <x14:sparkline>
              <xm:f>'GF Balance Trends By Agency'!D692:K692</xm:f>
              <xm:sqref>L692</xm:sqref>
            </x14:sparkline>
            <x14:sparkline>
              <xm:f>'GF Balance Trends By Agency'!D693:K693</xm:f>
              <xm:sqref>L693</xm:sqref>
            </x14:sparkline>
            <x14:sparkline>
              <xm:f>'GF Balance Trends By Agency'!D694:K694</xm:f>
              <xm:sqref>L694</xm:sqref>
            </x14:sparkline>
            <x14:sparkline>
              <xm:f>'GF Balance Trends By Agency'!D695:K695</xm:f>
              <xm:sqref>L695</xm:sqref>
            </x14:sparkline>
            <x14:sparkline>
              <xm:f>'GF Balance Trends By Agency'!D696:K696</xm:f>
              <xm:sqref>L696</xm:sqref>
            </x14:sparkline>
            <x14:sparkline>
              <xm:f>'GF Balance Trends By Agency'!D697:K697</xm:f>
              <xm:sqref>L697</xm:sqref>
            </x14:sparkline>
            <x14:sparkline>
              <xm:f>'GF Balance Trends By Agency'!D698:K698</xm:f>
              <xm:sqref>L698</xm:sqref>
            </x14:sparkline>
            <x14:sparkline>
              <xm:f>'GF Balance Trends By Agency'!D699:K699</xm:f>
              <xm:sqref>L699</xm:sqref>
            </x14:sparkline>
            <x14:sparkline>
              <xm:f>'GF Balance Trends By Agency'!D700:K700</xm:f>
              <xm:sqref>L700</xm:sqref>
            </x14:sparkline>
            <x14:sparkline>
              <xm:f>'GF Balance Trends By Agency'!D701:K701</xm:f>
              <xm:sqref>L701</xm:sqref>
            </x14:sparkline>
            <x14:sparkline>
              <xm:f>'GF Balance Trends By Agency'!D702:K702</xm:f>
              <xm:sqref>L702</xm:sqref>
            </x14:sparkline>
            <x14:sparkline>
              <xm:f>'GF Balance Trends By Agency'!D703:K703</xm:f>
              <xm:sqref>L703</xm:sqref>
            </x14:sparkline>
            <x14:sparkline>
              <xm:f>'GF Balance Trends By Agency'!D704:K704</xm:f>
              <xm:sqref>L704</xm:sqref>
            </x14:sparkline>
            <x14:sparkline>
              <xm:f>'GF Balance Trends By Agency'!D705:K705</xm:f>
              <xm:sqref>L705</xm:sqref>
            </x14:sparkline>
            <x14:sparkline>
              <xm:f>'GF Balance Trends By Agency'!D706:K706</xm:f>
              <xm:sqref>L706</xm:sqref>
            </x14:sparkline>
            <x14:sparkline>
              <xm:f>'GF Balance Trends By Agency'!D707:K707</xm:f>
              <xm:sqref>L707</xm:sqref>
            </x14:sparkline>
            <x14:sparkline>
              <xm:f>'GF Balance Trends By Agency'!D708:K708</xm:f>
              <xm:sqref>L708</xm:sqref>
            </x14:sparkline>
            <x14:sparkline>
              <xm:f>'GF Balance Trends By Agency'!D709:K709</xm:f>
              <xm:sqref>L709</xm:sqref>
            </x14:sparkline>
            <x14:sparkline>
              <xm:f>'GF Balance Trends By Agency'!D710:K710</xm:f>
              <xm:sqref>L710</xm:sqref>
            </x14:sparkline>
            <x14:sparkline>
              <xm:f>'GF Balance Trends By Agency'!D711:K711</xm:f>
              <xm:sqref>L711</xm:sqref>
            </x14:sparkline>
            <x14:sparkline>
              <xm:f>'GF Balance Trends By Agency'!D712:K712</xm:f>
              <xm:sqref>L712</xm:sqref>
            </x14:sparkline>
            <x14:sparkline>
              <xm:f>'GF Balance Trends By Agency'!D713:K713</xm:f>
              <xm:sqref>L713</xm:sqref>
            </x14:sparkline>
            <x14:sparkline>
              <xm:f>'GF Balance Trends By Agency'!D714:K714</xm:f>
              <xm:sqref>L714</xm:sqref>
            </x14:sparkline>
            <x14:sparkline>
              <xm:f>'GF Balance Trends By Agency'!D715:K715</xm:f>
              <xm:sqref>L715</xm:sqref>
            </x14:sparkline>
            <x14:sparkline>
              <xm:f>'GF Balance Trends By Agency'!D716:K716</xm:f>
              <xm:sqref>L716</xm:sqref>
            </x14:sparkline>
            <x14:sparkline>
              <xm:f>'GF Balance Trends By Agency'!D717:K717</xm:f>
              <xm:sqref>L717</xm:sqref>
            </x14:sparkline>
            <x14:sparkline>
              <xm:f>'GF Balance Trends By Agency'!D718:K718</xm:f>
              <xm:sqref>L718</xm:sqref>
            </x14:sparkline>
            <x14:sparkline>
              <xm:f>'GF Balance Trends By Agency'!D719:K719</xm:f>
              <xm:sqref>L719</xm:sqref>
            </x14:sparkline>
            <x14:sparkline>
              <xm:f>'GF Balance Trends By Agency'!D720:K720</xm:f>
              <xm:sqref>L720</xm:sqref>
            </x14:sparkline>
            <x14:sparkline>
              <xm:f>'GF Balance Trends By Agency'!D721:K721</xm:f>
              <xm:sqref>L721</xm:sqref>
            </x14:sparkline>
            <x14:sparkline>
              <xm:f>'GF Balance Trends By Agency'!D722:K722</xm:f>
              <xm:sqref>L722</xm:sqref>
            </x14:sparkline>
            <x14:sparkline>
              <xm:f>'GF Balance Trends By Agency'!D723:K723</xm:f>
              <xm:sqref>L723</xm:sqref>
            </x14:sparkline>
            <x14:sparkline>
              <xm:f>'GF Balance Trends By Agency'!D724:K724</xm:f>
              <xm:sqref>L724</xm:sqref>
            </x14:sparkline>
            <x14:sparkline>
              <xm:f>'GF Balance Trends By Agency'!D725:K725</xm:f>
              <xm:sqref>L725</xm:sqref>
            </x14:sparkline>
            <x14:sparkline>
              <xm:f>'GF Balance Trends By Agency'!D726:K726</xm:f>
              <xm:sqref>L726</xm:sqref>
            </x14:sparkline>
            <x14:sparkline>
              <xm:f>'GF Balance Trends By Agency'!D727:K727</xm:f>
              <xm:sqref>L727</xm:sqref>
            </x14:sparkline>
            <x14:sparkline>
              <xm:f>'GF Balance Trends By Agency'!D728:K728</xm:f>
              <xm:sqref>L728</xm:sqref>
            </x14:sparkline>
            <x14:sparkline>
              <xm:f>'GF Balance Trends By Agency'!D729:K729</xm:f>
              <xm:sqref>L729</xm:sqref>
            </x14:sparkline>
            <x14:sparkline>
              <xm:f>'GF Balance Trends By Agency'!D730:K730</xm:f>
              <xm:sqref>L730</xm:sqref>
            </x14:sparkline>
            <x14:sparkline>
              <xm:f>'GF Balance Trends By Agency'!D731:K731</xm:f>
              <xm:sqref>L731</xm:sqref>
            </x14:sparkline>
            <x14:sparkline>
              <xm:f>'GF Balance Trends By Agency'!D732:K732</xm:f>
              <xm:sqref>L732</xm:sqref>
            </x14:sparkline>
            <x14:sparkline>
              <xm:f>'GF Balance Trends By Agency'!D733:K733</xm:f>
              <xm:sqref>L733</xm:sqref>
            </x14:sparkline>
            <x14:sparkline>
              <xm:f>'GF Balance Trends By Agency'!D734:K734</xm:f>
              <xm:sqref>L734</xm:sqref>
            </x14:sparkline>
            <x14:sparkline>
              <xm:f>'GF Balance Trends By Agency'!D735:K735</xm:f>
              <xm:sqref>L735</xm:sqref>
            </x14:sparkline>
            <x14:sparkline>
              <xm:f>'GF Balance Trends By Agency'!D736:K736</xm:f>
              <xm:sqref>L736</xm:sqref>
            </x14:sparkline>
            <x14:sparkline>
              <xm:f>'GF Balance Trends By Agency'!D737:K737</xm:f>
              <xm:sqref>L737</xm:sqref>
            </x14:sparkline>
            <x14:sparkline>
              <xm:f>'GF Balance Trends By Agency'!D738:K738</xm:f>
              <xm:sqref>L738</xm:sqref>
            </x14:sparkline>
            <x14:sparkline>
              <xm:f>'GF Balance Trends By Agency'!D739:K739</xm:f>
              <xm:sqref>L739</xm:sqref>
            </x14:sparkline>
            <x14:sparkline>
              <xm:f>'GF Balance Trends By Agency'!D740:K740</xm:f>
              <xm:sqref>L740</xm:sqref>
            </x14:sparkline>
            <x14:sparkline>
              <xm:f>'GF Balance Trends By Agency'!D741:K741</xm:f>
              <xm:sqref>L741</xm:sqref>
            </x14:sparkline>
            <x14:sparkline>
              <xm:f>'GF Balance Trends By Agency'!D742:K742</xm:f>
              <xm:sqref>L742</xm:sqref>
            </x14:sparkline>
            <x14:sparkline>
              <xm:f>'GF Balance Trends By Agency'!D743:K743</xm:f>
              <xm:sqref>L743</xm:sqref>
            </x14:sparkline>
            <x14:sparkline>
              <xm:f>'GF Balance Trends By Agency'!D744:K744</xm:f>
              <xm:sqref>L744</xm:sqref>
            </x14:sparkline>
            <x14:sparkline>
              <xm:f>'GF Balance Trends By Agency'!D745:K745</xm:f>
              <xm:sqref>L745</xm:sqref>
            </x14:sparkline>
            <x14:sparkline>
              <xm:f>'GF Balance Trends By Agency'!D746:K746</xm:f>
              <xm:sqref>L746</xm:sqref>
            </x14:sparkline>
            <x14:sparkline>
              <xm:f>'GF Balance Trends By Agency'!D747:K747</xm:f>
              <xm:sqref>L747</xm:sqref>
            </x14:sparkline>
            <x14:sparkline>
              <xm:f>'GF Balance Trends By Agency'!D748:K748</xm:f>
              <xm:sqref>L748</xm:sqref>
            </x14:sparkline>
            <x14:sparkline>
              <xm:f>'GF Balance Trends By Agency'!D749:K749</xm:f>
              <xm:sqref>L749</xm:sqref>
            </x14:sparkline>
            <x14:sparkline>
              <xm:f>'GF Balance Trends By Agency'!D750:K750</xm:f>
              <xm:sqref>L750</xm:sqref>
            </x14:sparkline>
            <x14:sparkline>
              <xm:f>'GF Balance Trends By Agency'!D751:K751</xm:f>
              <xm:sqref>L751</xm:sqref>
            </x14:sparkline>
            <x14:sparkline>
              <xm:f>'GF Balance Trends By Agency'!D752:K752</xm:f>
              <xm:sqref>L752</xm:sqref>
            </x14:sparkline>
            <x14:sparkline>
              <xm:f>'GF Balance Trends By Agency'!D753:K753</xm:f>
              <xm:sqref>L753</xm:sqref>
            </x14:sparkline>
            <x14:sparkline>
              <xm:f>'GF Balance Trends By Agency'!D754:K754</xm:f>
              <xm:sqref>L754</xm:sqref>
            </x14:sparkline>
            <x14:sparkline>
              <xm:f>'GF Balance Trends By Agency'!D755:K755</xm:f>
              <xm:sqref>L755</xm:sqref>
            </x14:sparkline>
            <x14:sparkline>
              <xm:f>'GF Balance Trends By Agency'!D756:K756</xm:f>
              <xm:sqref>L756</xm:sqref>
            </x14:sparkline>
            <x14:sparkline>
              <xm:f>'GF Balance Trends By Agency'!D757:K757</xm:f>
              <xm:sqref>L757</xm:sqref>
            </x14:sparkline>
            <x14:sparkline>
              <xm:f>'GF Balance Trends By Agency'!D758:K758</xm:f>
              <xm:sqref>L758</xm:sqref>
            </x14:sparkline>
            <x14:sparkline>
              <xm:f>'GF Balance Trends By Agency'!D759:K759</xm:f>
              <xm:sqref>L759</xm:sqref>
            </x14:sparkline>
            <x14:sparkline>
              <xm:f>'GF Balance Trends By Agency'!D760:K760</xm:f>
              <xm:sqref>L760</xm:sqref>
            </x14:sparkline>
            <x14:sparkline>
              <xm:f>'GF Balance Trends By Agency'!D761:K761</xm:f>
              <xm:sqref>L761</xm:sqref>
            </x14:sparkline>
            <x14:sparkline>
              <xm:f>'GF Balance Trends By Agency'!D762:K762</xm:f>
              <xm:sqref>L762</xm:sqref>
            </x14:sparkline>
            <x14:sparkline>
              <xm:f>'GF Balance Trends By Agency'!D763:K763</xm:f>
              <xm:sqref>L763</xm:sqref>
            </x14:sparkline>
            <x14:sparkline>
              <xm:f>'GF Balance Trends By Agency'!D764:K764</xm:f>
              <xm:sqref>L764</xm:sqref>
            </x14:sparkline>
            <x14:sparkline>
              <xm:f>'GF Balance Trends By Agency'!D765:K765</xm:f>
              <xm:sqref>L765</xm:sqref>
            </x14:sparkline>
            <x14:sparkline>
              <xm:f>'GF Balance Trends By Agency'!D766:K766</xm:f>
              <xm:sqref>L766</xm:sqref>
            </x14:sparkline>
            <x14:sparkline>
              <xm:f>'GF Balance Trends By Agency'!D767:K767</xm:f>
              <xm:sqref>L767</xm:sqref>
            </x14:sparkline>
            <x14:sparkline>
              <xm:f>'GF Balance Trends By Agency'!D768:K768</xm:f>
              <xm:sqref>L768</xm:sqref>
            </x14:sparkline>
            <x14:sparkline>
              <xm:f>'GF Balance Trends By Agency'!D769:K769</xm:f>
              <xm:sqref>L769</xm:sqref>
            </x14:sparkline>
            <x14:sparkline>
              <xm:f>'GF Balance Trends By Agency'!D770:K770</xm:f>
              <xm:sqref>L770</xm:sqref>
            </x14:sparkline>
            <x14:sparkline>
              <xm:f>'GF Balance Trends By Agency'!D771:K771</xm:f>
              <xm:sqref>L771</xm:sqref>
            </x14:sparkline>
            <x14:sparkline>
              <xm:f>'GF Balance Trends By Agency'!D772:K772</xm:f>
              <xm:sqref>L772</xm:sqref>
            </x14:sparkline>
            <x14:sparkline>
              <xm:f>'GF Balance Trends By Agency'!D773:K773</xm:f>
              <xm:sqref>L773</xm:sqref>
            </x14:sparkline>
            <x14:sparkline>
              <xm:f>'GF Balance Trends By Agency'!D774:K774</xm:f>
              <xm:sqref>L774</xm:sqref>
            </x14:sparkline>
            <x14:sparkline>
              <xm:f>'GF Balance Trends By Agency'!D775:K775</xm:f>
              <xm:sqref>L775</xm:sqref>
            </x14:sparkline>
            <x14:sparkline>
              <xm:f>'GF Balance Trends By Agency'!D776:K776</xm:f>
              <xm:sqref>L776</xm:sqref>
            </x14:sparkline>
            <x14:sparkline>
              <xm:f>'GF Balance Trends By Agency'!D777:K777</xm:f>
              <xm:sqref>L777</xm:sqref>
            </x14:sparkline>
            <x14:sparkline>
              <xm:f>'GF Balance Trends By Agency'!D778:K778</xm:f>
              <xm:sqref>L778</xm:sqref>
            </x14:sparkline>
            <x14:sparkline>
              <xm:f>'GF Balance Trends By Agency'!D779:K779</xm:f>
              <xm:sqref>L779</xm:sqref>
            </x14:sparkline>
            <x14:sparkline>
              <xm:f>'GF Balance Trends By Agency'!D780:K780</xm:f>
              <xm:sqref>L780</xm:sqref>
            </x14:sparkline>
            <x14:sparkline>
              <xm:f>'GF Balance Trends By Agency'!D781:K781</xm:f>
              <xm:sqref>L781</xm:sqref>
            </x14:sparkline>
            <x14:sparkline>
              <xm:f>'GF Balance Trends By Agency'!D782:K782</xm:f>
              <xm:sqref>L782</xm:sqref>
            </x14:sparkline>
            <x14:sparkline>
              <xm:f>'GF Balance Trends By Agency'!D783:K783</xm:f>
              <xm:sqref>L783</xm:sqref>
            </x14:sparkline>
            <x14:sparkline>
              <xm:f>'GF Balance Trends By Agency'!D784:K784</xm:f>
              <xm:sqref>L784</xm:sqref>
            </x14:sparkline>
            <x14:sparkline>
              <xm:f>'GF Balance Trends By Agency'!D785:K785</xm:f>
              <xm:sqref>L785</xm:sqref>
            </x14:sparkline>
            <x14:sparkline>
              <xm:f>'GF Balance Trends By Agency'!D786:K786</xm:f>
              <xm:sqref>L786</xm:sqref>
            </x14:sparkline>
            <x14:sparkline>
              <xm:f>'GF Balance Trends By Agency'!D787:K787</xm:f>
              <xm:sqref>L787</xm:sqref>
            </x14:sparkline>
            <x14:sparkline>
              <xm:f>'GF Balance Trends By Agency'!D788:K788</xm:f>
              <xm:sqref>L788</xm:sqref>
            </x14:sparkline>
            <x14:sparkline>
              <xm:f>'GF Balance Trends By Agency'!D789:K789</xm:f>
              <xm:sqref>L789</xm:sqref>
            </x14:sparkline>
            <x14:sparkline>
              <xm:f>'GF Balance Trends By Agency'!D790:K790</xm:f>
              <xm:sqref>L790</xm:sqref>
            </x14:sparkline>
            <x14:sparkline>
              <xm:f>'GF Balance Trends By Agency'!D791:K791</xm:f>
              <xm:sqref>L791</xm:sqref>
            </x14:sparkline>
            <x14:sparkline>
              <xm:f>'GF Balance Trends By Agency'!D792:K792</xm:f>
              <xm:sqref>L792</xm:sqref>
            </x14:sparkline>
            <x14:sparkline>
              <xm:f>'GF Balance Trends By Agency'!D793:K793</xm:f>
              <xm:sqref>L793</xm:sqref>
            </x14:sparkline>
            <x14:sparkline>
              <xm:f>'GF Balance Trends By Agency'!D794:K794</xm:f>
              <xm:sqref>L794</xm:sqref>
            </x14:sparkline>
            <x14:sparkline>
              <xm:f>'GF Balance Trends By Agency'!D795:K795</xm:f>
              <xm:sqref>L795</xm:sqref>
            </x14:sparkline>
            <x14:sparkline>
              <xm:f>'GF Balance Trends By Agency'!D796:K796</xm:f>
              <xm:sqref>L796</xm:sqref>
            </x14:sparkline>
            <x14:sparkline>
              <xm:f>'GF Balance Trends By Agency'!D797:K797</xm:f>
              <xm:sqref>L797</xm:sqref>
            </x14:sparkline>
            <x14:sparkline>
              <xm:f>'GF Balance Trends By Agency'!D798:K798</xm:f>
              <xm:sqref>L798</xm:sqref>
            </x14:sparkline>
            <x14:sparkline>
              <xm:f>'GF Balance Trends By Agency'!D799:K799</xm:f>
              <xm:sqref>L799</xm:sqref>
            </x14:sparkline>
            <x14:sparkline>
              <xm:f>'GF Balance Trends By Agency'!D800:K800</xm:f>
              <xm:sqref>L800</xm:sqref>
            </x14:sparkline>
            <x14:sparkline>
              <xm:f>'GF Balance Trends By Agency'!D801:K801</xm:f>
              <xm:sqref>L801</xm:sqref>
            </x14:sparkline>
            <x14:sparkline>
              <xm:f>'GF Balance Trends By Agency'!D802:K802</xm:f>
              <xm:sqref>L802</xm:sqref>
            </x14:sparkline>
            <x14:sparkline>
              <xm:f>'GF Balance Trends By Agency'!D803:K803</xm:f>
              <xm:sqref>L803</xm:sqref>
            </x14:sparkline>
            <x14:sparkline>
              <xm:f>'GF Balance Trends By Agency'!D804:K804</xm:f>
              <xm:sqref>L804</xm:sqref>
            </x14:sparkline>
            <x14:sparkline>
              <xm:f>'GF Balance Trends By Agency'!D805:K805</xm:f>
              <xm:sqref>L805</xm:sqref>
            </x14:sparkline>
            <x14:sparkline>
              <xm:f>'GF Balance Trends By Agency'!D806:K806</xm:f>
              <xm:sqref>L806</xm:sqref>
            </x14:sparkline>
            <x14:sparkline>
              <xm:f>'GF Balance Trends By Agency'!D807:K807</xm:f>
              <xm:sqref>L807</xm:sqref>
            </x14:sparkline>
            <x14:sparkline>
              <xm:f>'GF Balance Trends By Agency'!D808:K808</xm:f>
              <xm:sqref>L808</xm:sqref>
            </x14:sparkline>
            <x14:sparkline>
              <xm:f>'GF Balance Trends By Agency'!D809:K809</xm:f>
              <xm:sqref>L809</xm:sqref>
            </x14:sparkline>
            <x14:sparkline>
              <xm:f>'GF Balance Trends By Agency'!D810:K810</xm:f>
              <xm:sqref>L810</xm:sqref>
            </x14:sparkline>
            <x14:sparkline>
              <xm:f>'GF Balance Trends By Agency'!D811:K811</xm:f>
              <xm:sqref>L811</xm:sqref>
            </x14:sparkline>
            <x14:sparkline>
              <xm:f>'GF Balance Trends By Agency'!D812:K812</xm:f>
              <xm:sqref>L812</xm:sqref>
            </x14:sparkline>
            <x14:sparkline>
              <xm:f>'GF Balance Trends By Agency'!D813:K813</xm:f>
              <xm:sqref>L813</xm:sqref>
            </x14:sparkline>
            <x14:sparkline>
              <xm:f>'GF Balance Trends By Agency'!D814:K814</xm:f>
              <xm:sqref>L814</xm:sqref>
            </x14:sparkline>
            <x14:sparkline>
              <xm:f>'GF Balance Trends By Agency'!D815:K815</xm:f>
              <xm:sqref>L815</xm:sqref>
            </x14:sparkline>
            <x14:sparkline>
              <xm:f>'GF Balance Trends By Agency'!D816:K816</xm:f>
              <xm:sqref>L816</xm:sqref>
            </x14:sparkline>
            <x14:sparkline>
              <xm:f>'GF Balance Trends By Agency'!D817:K817</xm:f>
              <xm:sqref>L817</xm:sqref>
            </x14:sparkline>
            <x14:sparkline>
              <xm:f>'GF Balance Trends By Agency'!D818:K818</xm:f>
              <xm:sqref>L818</xm:sqref>
            </x14:sparkline>
            <x14:sparkline>
              <xm:f>'GF Balance Trends By Agency'!D819:K819</xm:f>
              <xm:sqref>L819</xm:sqref>
            </x14:sparkline>
            <x14:sparkline>
              <xm:f>'GF Balance Trends By Agency'!D820:K820</xm:f>
              <xm:sqref>L820</xm:sqref>
            </x14:sparkline>
            <x14:sparkline>
              <xm:f>'GF Balance Trends By Agency'!D821:K821</xm:f>
              <xm:sqref>L821</xm:sqref>
            </x14:sparkline>
            <x14:sparkline>
              <xm:f>'GF Balance Trends By Agency'!D822:K822</xm:f>
              <xm:sqref>L822</xm:sqref>
            </x14:sparkline>
            <x14:sparkline>
              <xm:f>'GF Balance Trends By Agency'!D823:K823</xm:f>
              <xm:sqref>L823</xm:sqref>
            </x14:sparkline>
            <x14:sparkline>
              <xm:f>'GF Balance Trends By Agency'!D824:K824</xm:f>
              <xm:sqref>L824</xm:sqref>
            </x14:sparkline>
            <x14:sparkline>
              <xm:f>'GF Balance Trends By Agency'!D825:K825</xm:f>
              <xm:sqref>L825</xm:sqref>
            </x14:sparkline>
            <x14:sparkline>
              <xm:f>'GF Balance Trends By Agency'!D826:K826</xm:f>
              <xm:sqref>L826</xm:sqref>
            </x14:sparkline>
            <x14:sparkline>
              <xm:f>'GF Balance Trends By Agency'!D827:K827</xm:f>
              <xm:sqref>L827</xm:sqref>
            </x14:sparkline>
            <x14:sparkline>
              <xm:f>'GF Balance Trends By Agency'!D828:K828</xm:f>
              <xm:sqref>L828</xm:sqref>
            </x14:sparkline>
            <x14:sparkline>
              <xm:f>'GF Balance Trends By Agency'!D829:K829</xm:f>
              <xm:sqref>L829</xm:sqref>
            </x14:sparkline>
            <x14:sparkline>
              <xm:f>'GF Balance Trends By Agency'!D830:K830</xm:f>
              <xm:sqref>L830</xm:sqref>
            </x14:sparkline>
            <x14:sparkline>
              <xm:f>'GF Balance Trends By Agency'!D831:K831</xm:f>
              <xm:sqref>L831</xm:sqref>
            </x14:sparkline>
            <x14:sparkline>
              <xm:f>'GF Balance Trends By Agency'!D832:K832</xm:f>
              <xm:sqref>L832</xm:sqref>
            </x14:sparkline>
            <x14:sparkline>
              <xm:f>'GF Balance Trends By Agency'!D833:K833</xm:f>
              <xm:sqref>L833</xm:sqref>
            </x14:sparkline>
            <x14:sparkline>
              <xm:f>'GF Balance Trends By Agency'!D834:K834</xm:f>
              <xm:sqref>L834</xm:sqref>
            </x14:sparkline>
            <x14:sparkline>
              <xm:f>'GF Balance Trends By Agency'!D835:K835</xm:f>
              <xm:sqref>L835</xm:sqref>
            </x14:sparkline>
            <x14:sparkline>
              <xm:f>'GF Balance Trends By Agency'!D836:K836</xm:f>
              <xm:sqref>L836</xm:sqref>
            </x14:sparkline>
            <x14:sparkline>
              <xm:f>'GF Balance Trends By Agency'!D837:K837</xm:f>
              <xm:sqref>L837</xm:sqref>
            </x14:sparkline>
            <x14:sparkline>
              <xm:f>'GF Balance Trends By Agency'!D838:K838</xm:f>
              <xm:sqref>L838</xm:sqref>
            </x14:sparkline>
            <x14:sparkline>
              <xm:f>'GF Balance Trends By Agency'!D839:K839</xm:f>
              <xm:sqref>L839</xm:sqref>
            </x14:sparkline>
            <x14:sparkline>
              <xm:f>'GF Balance Trends By Agency'!D840:K840</xm:f>
              <xm:sqref>L840</xm:sqref>
            </x14:sparkline>
            <x14:sparkline>
              <xm:f>'GF Balance Trends By Agency'!D841:K841</xm:f>
              <xm:sqref>L841</xm:sqref>
            </x14:sparkline>
            <x14:sparkline>
              <xm:f>'GF Balance Trends By Agency'!D842:K842</xm:f>
              <xm:sqref>L842</xm:sqref>
            </x14:sparkline>
            <x14:sparkline>
              <xm:f>'GF Balance Trends By Agency'!D843:K843</xm:f>
              <xm:sqref>L843</xm:sqref>
            </x14:sparkline>
            <x14:sparkline>
              <xm:f>'GF Balance Trends By Agency'!D844:K844</xm:f>
              <xm:sqref>L844</xm:sqref>
            </x14:sparkline>
            <x14:sparkline>
              <xm:f>'GF Balance Trends By Agency'!D845:K845</xm:f>
              <xm:sqref>L845</xm:sqref>
            </x14:sparkline>
            <x14:sparkline>
              <xm:f>'GF Balance Trends By Agency'!D846:K846</xm:f>
              <xm:sqref>L846</xm:sqref>
            </x14:sparkline>
            <x14:sparkline>
              <xm:f>'GF Balance Trends By Agency'!D847:K847</xm:f>
              <xm:sqref>L847</xm:sqref>
            </x14:sparkline>
            <x14:sparkline>
              <xm:f>'GF Balance Trends By Agency'!D848:K848</xm:f>
              <xm:sqref>L848</xm:sqref>
            </x14:sparkline>
            <x14:sparkline>
              <xm:f>'GF Balance Trends By Agency'!D849:K849</xm:f>
              <xm:sqref>L849</xm:sqref>
            </x14:sparkline>
            <x14:sparkline>
              <xm:f>'GF Balance Trends By Agency'!D850:K850</xm:f>
              <xm:sqref>L850</xm:sqref>
            </x14:sparkline>
            <x14:sparkline>
              <xm:f>'GF Balance Trends By Agency'!D851:K851</xm:f>
              <xm:sqref>L851</xm:sqref>
            </x14:sparkline>
            <x14:sparkline>
              <xm:f>'GF Balance Trends By Agency'!D852:K852</xm:f>
              <xm:sqref>L852</xm:sqref>
            </x14:sparkline>
            <x14:sparkline>
              <xm:f>'GF Balance Trends By Agency'!D853:K853</xm:f>
              <xm:sqref>L853</xm:sqref>
            </x14:sparkline>
            <x14:sparkline>
              <xm:f>'GF Balance Trends By Agency'!D854:K854</xm:f>
              <xm:sqref>L854</xm:sqref>
            </x14:sparkline>
            <x14:sparkline>
              <xm:f>'GF Balance Trends By Agency'!D855:K855</xm:f>
              <xm:sqref>L855</xm:sqref>
            </x14:sparkline>
            <x14:sparkline>
              <xm:f>'GF Balance Trends By Agency'!D856:K856</xm:f>
              <xm:sqref>L856</xm:sqref>
            </x14:sparkline>
            <x14:sparkline>
              <xm:f>'GF Balance Trends By Agency'!D857:K857</xm:f>
              <xm:sqref>L857</xm:sqref>
            </x14:sparkline>
            <x14:sparkline>
              <xm:f>'GF Balance Trends By Agency'!D858:K858</xm:f>
              <xm:sqref>L858</xm:sqref>
            </x14:sparkline>
            <x14:sparkline>
              <xm:f>'GF Balance Trends By Agency'!D859:K859</xm:f>
              <xm:sqref>L859</xm:sqref>
            </x14:sparkline>
            <x14:sparkline>
              <xm:f>'GF Balance Trends By Agency'!D860:K860</xm:f>
              <xm:sqref>L860</xm:sqref>
            </x14:sparkline>
            <x14:sparkline>
              <xm:f>'GF Balance Trends By Agency'!D861:K861</xm:f>
              <xm:sqref>L861</xm:sqref>
            </x14:sparkline>
            <x14:sparkline>
              <xm:f>'GF Balance Trends By Agency'!D862:K862</xm:f>
              <xm:sqref>L862</xm:sqref>
            </x14:sparkline>
            <x14:sparkline>
              <xm:f>'GF Balance Trends By Agency'!D863:K863</xm:f>
              <xm:sqref>L863</xm:sqref>
            </x14:sparkline>
            <x14:sparkline>
              <xm:f>'GF Balance Trends By Agency'!D864:K864</xm:f>
              <xm:sqref>L864</xm:sqref>
            </x14:sparkline>
            <x14:sparkline>
              <xm:f>'GF Balance Trends By Agency'!D865:K865</xm:f>
              <xm:sqref>L865</xm:sqref>
            </x14:sparkline>
            <x14:sparkline>
              <xm:f>'GF Balance Trends By Agency'!D866:K866</xm:f>
              <xm:sqref>L866</xm:sqref>
            </x14:sparkline>
            <x14:sparkline>
              <xm:f>'GF Balance Trends By Agency'!D867:K867</xm:f>
              <xm:sqref>L867</xm:sqref>
            </x14:sparkline>
            <x14:sparkline>
              <xm:f>'GF Balance Trends By Agency'!D868:K868</xm:f>
              <xm:sqref>L868</xm:sqref>
            </x14:sparkline>
            <x14:sparkline>
              <xm:f>'GF Balance Trends By Agency'!D869:K869</xm:f>
              <xm:sqref>L869</xm:sqref>
            </x14:sparkline>
            <x14:sparkline>
              <xm:f>'GF Balance Trends By Agency'!D870:K870</xm:f>
              <xm:sqref>L870</xm:sqref>
            </x14:sparkline>
            <x14:sparkline>
              <xm:f>'GF Balance Trends By Agency'!D871:K871</xm:f>
              <xm:sqref>L871</xm:sqref>
            </x14:sparkline>
            <x14:sparkline>
              <xm:f>'GF Balance Trends By Agency'!D872:K872</xm:f>
              <xm:sqref>L872</xm:sqref>
            </x14:sparkline>
            <x14:sparkline>
              <xm:f>'GF Balance Trends By Agency'!D873:K873</xm:f>
              <xm:sqref>L873</xm:sqref>
            </x14:sparkline>
            <x14:sparkline>
              <xm:f>'GF Balance Trends By Agency'!D874:K874</xm:f>
              <xm:sqref>L874</xm:sqref>
            </x14:sparkline>
            <x14:sparkline>
              <xm:f>'GF Balance Trends By Agency'!D875:K875</xm:f>
              <xm:sqref>L875</xm:sqref>
            </x14:sparkline>
            <x14:sparkline>
              <xm:f>'GF Balance Trends By Agency'!D876:K876</xm:f>
              <xm:sqref>L876</xm:sqref>
            </x14:sparkline>
            <x14:sparkline>
              <xm:f>'GF Balance Trends By Agency'!D877:K877</xm:f>
              <xm:sqref>L877</xm:sqref>
            </x14:sparkline>
            <x14:sparkline>
              <xm:f>'GF Balance Trends By Agency'!D878:K878</xm:f>
              <xm:sqref>L878</xm:sqref>
            </x14:sparkline>
            <x14:sparkline>
              <xm:f>'GF Balance Trends By Agency'!D879:K879</xm:f>
              <xm:sqref>L879</xm:sqref>
            </x14:sparkline>
            <x14:sparkline>
              <xm:f>'GF Balance Trends By Agency'!D880:K880</xm:f>
              <xm:sqref>L880</xm:sqref>
            </x14:sparkline>
            <x14:sparkline>
              <xm:f>'GF Balance Trends By Agency'!D881:K881</xm:f>
              <xm:sqref>L881</xm:sqref>
            </x14:sparkline>
            <x14:sparkline>
              <xm:f>'GF Balance Trends By Agency'!D882:K882</xm:f>
              <xm:sqref>L882</xm:sqref>
            </x14:sparkline>
            <x14:sparkline>
              <xm:f>'GF Balance Trends By Agency'!D883:K883</xm:f>
              <xm:sqref>L883</xm:sqref>
            </x14:sparkline>
            <x14:sparkline>
              <xm:f>'GF Balance Trends By Agency'!D884:K884</xm:f>
              <xm:sqref>L884</xm:sqref>
            </x14:sparkline>
            <x14:sparkline>
              <xm:f>'GF Balance Trends By Agency'!D885:K885</xm:f>
              <xm:sqref>L885</xm:sqref>
            </x14:sparkline>
            <x14:sparkline>
              <xm:f>'GF Balance Trends By Agency'!D886:K886</xm:f>
              <xm:sqref>L886</xm:sqref>
            </x14:sparkline>
            <x14:sparkline>
              <xm:f>'GF Balance Trends By Agency'!D887:K887</xm:f>
              <xm:sqref>L887</xm:sqref>
            </x14:sparkline>
            <x14:sparkline>
              <xm:f>'GF Balance Trends By Agency'!D888:K888</xm:f>
              <xm:sqref>L888</xm:sqref>
            </x14:sparkline>
            <x14:sparkline>
              <xm:f>'GF Balance Trends By Agency'!D889:K889</xm:f>
              <xm:sqref>L889</xm:sqref>
            </x14:sparkline>
            <x14:sparkline>
              <xm:f>'GF Balance Trends By Agency'!D890:K890</xm:f>
              <xm:sqref>L890</xm:sqref>
            </x14:sparkline>
            <x14:sparkline>
              <xm:f>'GF Balance Trends By Agency'!D891:K891</xm:f>
              <xm:sqref>L891</xm:sqref>
            </x14:sparkline>
            <x14:sparkline>
              <xm:f>'GF Balance Trends By Agency'!D892:K892</xm:f>
              <xm:sqref>L892</xm:sqref>
            </x14:sparkline>
            <x14:sparkline>
              <xm:f>'GF Balance Trends By Agency'!D893:K893</xm:f>
              <xm:sqref>L893</xm:sqref>
            </x14:sparkline>
            <x14:sparkline>
              <xm:f>'GF Balance Trends By Agency'!D894:K894</xm:f>
              <xm:sqref>L894</xm:sqref>
            </x14:sparkline>
            <x14:sparkline>
              <xm:f>'GF Balance Trends By Agency'!D895:K895</xm:f>
              <xm:sqref>L895</xm:sqref>
            </x14:sparkline>
            <x14:sparkline>
              <xm:f>'GF Balance Trends By Agency'!D896:K896</xm:f>
              <xm:sqref>L896</xm:sqref>
            </x14:sparkline>
            <x14:sparkline>
              <xm:f>'GF Balance Trends By Agency'!D897:K897</xm:f>
              <xm:sqref>L897</xm:sqref>
            </x14:sparkline>
            <x14:sparkline>
              <xm:f>'GF Balance Trends By Agency'!D898:K898</xm:f>
              <xm:sqref>L898</xm:sqref>
            </x14:sparkline>
            <x14:sparkline>
              <xm:f>'GF Balance Trends By Agency'!D899:K899</xm:f>
              <xm:sqref>L899</xm:sqref>
            </x14:sparkline>
            <x14:sparkline>
              <xm:f>'GF Balance Trends By Agency'!D900:K900</xm:f>
              <xm:sqref>L900</xm:sqref>
            </x14:sparkline>
            <x14:sparkline>
              <xm:f>'GF Balance Trends By Agency'!D901:K901</xm:f>
              <xm:sqref>L901</xm:sqref>
            </x14:sparkline>
            <x14:sparkline>
              <xm:f>'GF Balance Trends By Agency'!D902:K902</xm:f>
              <xm:sqref>L902</xm:sqref>
            </x14:sparkline>
            <x14:sparkline>
              <xm:f>'GF Balance Trends By Agency'!D903:K903</xm:f>
              <xm:sqref>L903</xm:sqref>
            </x14:sparkline>
            <x14:sparkline>
              <xm:f>'GF Balance Trends By Agency'!D904:K904</xm:f>
              <xm:sqref>L904</xm:sqref>
            </x14:sparkline>
            <x14:sparkline>
              <xm:f>'GF Balance Trends By Agency'!D905:K905</xm:f>
              <xm:sqref>L905</xm:sqref>
            </x14:sparkline>
            <x14:sparkline>
              <xm:f>'GF Balance Trends By Agency'!D906:K906</xm:f>
              <xm:sqref>L906</xm:sqref>
            </x14:sparkline>
            <x14:sparkline>
              <xm:f>'GF Balance Trends By Agency'!D907:K907</xm:f>
              <xm:sqref>L907</xm:sqref>
            </x14:sparkline>
            <x14:sparkline>
              <xm:f>'GF Balance Trends By Agency'!D908:K908</xm:f>
              <xm:sqref>L908</xm:sqref>
            </x14:sparkline>
            <x14:sparkline>
              <xm:f>'GF Balance Trends By Agency'!D909:K909</xm:f>
              <xm:sqref>L909</xm:sqref>
            </x14:sparkline>
            <x14:sparkline>
              <xm:f>'GF Balance Trends By Agency'!D910:K910</xm:f>
              <xm:sqref>L910</xm:sqref>
            </x14:sparkline>
            <x14:sparkline>
              <xm:f>'GF Balance Trends By Agency'!D911:K911</xm:f>
              <xm:sqref>L911</xm:sqref>
            </x14:sparkline>
            <x14:sparkline>
              <xm:f>'GF Balance Trends By Agency'!D912:K912</xm:f>
              <xm:sqref>L912</xm:sqref>
            </x14:sparkline>
            <x14:sparkline>
              <xm:f>'GF Balance Trends By Agency'!D913:K913</xm:f>
              <xm:sqref>L913</xm:sqref>
            </x14:sparkline>
            <x14:sparkline>
              <xm:f>'GF Balance Trends By Agency'!D914:K914</xm:f>
              <xm:sqref>L914</xm:sqref>
            </x14:sparkline>
            <x14:sparkline>
              <xm:f>'GF Balance Trends By Agency'!D915:K915</xm:f>
              <xm:sqref>L915</xm:sqref>
            </x14:sparkline>
            <x14:sparkline>
              <xm:f>'GF Balance Trends By Agency'!D916:K916</xm:f>
              <xm:sqref>L916</xm:sqref>
            </x14:sparkline>
            <x14:sparkline>
              <xm:f>'GF Balance Trends By Agency'!D917:K917</xm:f>
              <xm:sqref>L917</xm:sqref>
            </x14:sparkline>
            <x14:sparkline>
              <xm:f>'GF Balance Trends By Agency'!D918:K918</xm:f>
              <xm:sqref>L918</xm:sqref>
            </x14:sparkline>
            <x14:sparkline>
              <xm:f>'GF Balance Trends By Agency'!D919:K919</xm:f>
              <xm:sqref>L919</xm:sqref>
            </x14:sparkline>
            <x14:sparkline>
              <xm:f>'GF Balance Trends By Agency'!D920:K920</xm:f>
              <xm:sqref>L920</xm:sqref>
            </x14:sparkline>
            <x14:sparkline>
              <xm:f>'GF Balance Trends By Agency'!D921:K921</xm:f>
              <xm:sqref>L921</xm:sqref>
            </x14:sparkline>
            <x14:sparkline>
              <xm:f>'GF Balance Trends By Agency'!D922:K922</xm:f>
              <xm:sqref>L922</xm:sqref>
            </x14:sparkline>
            <x14:sparkline>
              <xm:f>'GF Balance Trends By Agency'!D923:K923</xm:f>
              <xm:sqref>L923</xm:sqref>
            </x14:sparkline>
            <x14:sparkline>
              <xm:f>'GF Balance Trends By Agency'!D924:K924</xm:f>
              <xm:sqref>L924</xm:sqref>
            </x14:sparkline>
            <x14:sparkline>
              <xm:f>'GF Balance Trends By Agency'!D925:K925</xm:f>
              <xm:sqref>L925</xm:sqref>
            </x14:sparkline>
            <x14:sparkline>
              <xm:f>'GF Balance Trends By Agency'!D926:K926</xm:f>
              <xm:sqref>L926</xm:sqref>
            </x14:sparkline>
            <x14:sparkline>
              <xm:f>'GF Balance Trends By Agency'!D927:K927</xm:f>
              <xm:sqref>L927</xm:sqref>
            </x14:sparkline>
            <x14:sparkline>
              <xm:f>'GF Balance Trends By Agency'!D928:K928</xm:f>
              <xm:sqref>L928</xm:sqref>
            </x14:sparkline>
            <x14:sparkline>
              <xm:f>'GF Balance Trends By Agency'!D929:K929</xm:f>
              <xm:sqref>L929</xm:sqref>
            </x14:sparkline>
            <x14:sparkline>
              <xm:f>'GF Balance Trends By Agency'!D930:K930</xm:f>
              <xm:sqref>L930</xm:sqref>
            </x14:sparkline>
            <x14:sparkline>
              <xm:f>'GF Balance Trends By Agency'!D931:K931</xm:f>
              <xm:sqref>L931</xm:sqref>
            </x14:sparkline>
            <x14:sparkline>
              <xm:f>'GF Balance Trends By Agency'!D932:K932</xm:f>
              <xm:sqref>L932</xm:sqref>
            </x14:sparkline>
            <x14:sparkline>
              <xm:f>'GF Balance Trends By Agency'!D933:K933</xm:f>
              <xm:sqref>L933</xm:sqref>
            </x14:sparkline>
            <x14:sparkline>
              <xm:f>'GF Balance Trends By Agency'!D934:K934</xm:f>
              <xm:sqref>L934</xm:sqref>
            </x14:sparkline>
            <x14:sparkline>
              <xm:f>'GF Balance Trends By Agency'!D935:K935</xm:f>
              <xm:sqref>L935</xm:sqref>
            </x14:sparkline>
            <x14:sparkline>
              <xm:f>'GF Balance Trends By Agency'!D936:K936</xm:f>
              <xm:sqref>L936</xm:sqref>
            </x14:sparkline>
            <x14:sparkline>
              <xm:f>'GF Balance Trends By Agency'!D937:K937</xm:f>
              <xm:sqref>L937</xm:sqref>
            </x14:sparkline>
            <x14:sparkline>
              <xm:f>'GF Balance Trends By Agency'!D938:K938</xm:f>
              <xm:sqref>L938</xm:sqref>
            </x14:sparkline>
            <x14:sparkline>
              <xm:f>'GF Balance Trends By Agency'!D939:K939</xm:f>
              <xm:sqref>L939</xm:sqref>
            </x14:sparkline>
            <x14:sparkline>
              <xm:f>'GF Balance Trends By Agency'!D940:K940</xm:f>
              <xm:sqref>L940</xm:sqref>
            </x14:sparkline>
            <x14:sparkline>
              <xm:f>'GF Balance Trends By Agency'!D941:K941</xm:f>
              <xm:sqref>L941</xm:sqref>
            </x14:sparkline>
            <x14:sparkline>
              <xm:f>'GF Balance Trends By Agency'!D942:K942</xm:f>
              <xm:sqref>L942</xm:sqref>
            </x14:sparkline>
            <x14:sparkline>
              <xm:f>'GF Balance Trends By Agency'!D943:K943</xm:f>
              <xm:sqref>L943</xm:sqref>
            </x14:sparkline>
            <x14:sparkline>
              <xm:f>'GF Balance Trends By Agency'!D944:K944</xm:f>
              <xm:sqref>L944</xm:sqref>
            </x14:sparkline>
            <x14:sparkline>
              <xm:f>'GF Balance Trends By Agency'!D945:K945</xm:f>
              <xm:sqref>L945</xm:sqref>
            </x14:sparkline>
            <x14:sparkline>
              <xm:f>'GF Balance Trends By Agency'!D946:K946</xm:f>
              <xm:sqref>L946</xm:sqref>
            </x14:sparkline>
            <x14:sparkline>
              <xm:f>'GF Balance Trends By Agency'!D947:K947</xm:f>
              <xm:sqref>L947</xm:sqref>
            </x14:sparkline>
            <x14:sparkline>
              <xm:f>'GF Balance Trends By Agency'!D948:K948</xm:f>
              <xm:sqref>L948</xm:sqref>
            </x14:sparkline>
            <x14:sparkline>
              <xm:f>'GF Balance Trends By Agency'!D949:K949</xm:f>
              <xm:sqref>L949</xm:sqref>
            </x14:sparkline>
            <x14:sparkline>
              <xm:f>'GF Balance Trends By Agency'!D950:K950</xm:f>
              <xm:sqref>L950</xm:sqref>
            </x14:sparkline>
            <x14:sparkline>
              <xm:f>'GF Balance Trends By Agency'!D951:K951</xm:f>
              <xm:sqref>L951</xm:sqref>
            </x14:sparkline>
            <x14:sparkline>
              <xm:f>'GF Balance Trends By Agency'!D952:K952</xm:f>
              <xm:sqref>L952</xm:sqref>
            </x14:sparkline>
            <x14:sparkline>
              <xm:f>'GF Balance Trends By Agency'!D953:K953</xm:f>
              <xm:sqref>L953</xm:sqref>
            </x14:sparkline>
            <x14:sparkline>
              <xm:f>'GF Balance Trends By Agency'!D954:K954</xm:f>
              <xm:sqref>L954</xm:sqref>
            </x14:sparkline>
            <x14:sparkline>
              <xm:f>'GF Balance Trends By Agency'!D955:K955</xm:f>
              <xm:sqref>L955</xm:sqref>
            </x14:sparkline>
            <x14:sparkline>
              <xm:f>'GF Balance Trends By Agency'!D956:K956</xm:f>
              <xm:sqref>L956</xm:sqref>
            </x14:sparkline>
            <x14:sparkline>
              <xm:f>'GF Balance Trends By Agency'!D957:K957</xm:f>
              <xm:sqref>L957</xm:sqref>
            </x14:sparkline>
            <x14:sparkline>
              <xm:f>'GF Balance Trends By Agency'!D958:K958</xm:f>
              <xm:sqref>L958</xm:sqref>
            </x14:sparkline>
            <x14:sparkline>
              <xm:f>'GF Balance Trends By Agency'!D959:K959</xm:f>
              <xm:sqref>L959</xm:sqref>
            </x14:sparkline>
            <x14:sparkline>
              <xm:f>'GF Balance Trends By Agency'!D960:K960</xm:f>
              <xm:sqref>L960</xm:sqref>
            </x14:sparkline>
            <x14:sparkline>
              <xm:f>'GF Balance Trends By Agency'!D961:K961</xm:f>
              <xm:sqref>L961</xm:sqref>
            </x14:sparkline>
            <x14:sparkline>
              <xm:f>'GF Balance Trends By Agency'!D962:K962</xm:f>
              <xm:sqref>L962</xm:sqref>
            </x14:sparkline>
            <x14:sparkline>
              <xm:f>'GF Balance Trends By Agency'!D963:K963</xm:f>
              <xm:sqref>L963</xm:sqref>
            </x14:sparkline>
            <x14:sparkline>
              <xm:f>'GF Balance Trends By Agency'!D964:K964</xm:f>
              <xm:sqref>L964</xm:sqref>
            </x14:sparkline>
            <x14:sparkline>
              <xm:f>'GF Balance Trends By Agency'!D965:K965</xm:f>
              <xm:sqref>L965</xm:sqref>
            </x14:sparkline>
            <x14:sparkline>
              <xm:f>'GF Balance Trends By Agency'!D966:K966</xm:f>
              <xm:sqref>L966</xm:sqref>
            </x14:sparkline>
            <x14:sparkline>
              <xm:f>'GF Balance Trends By Agency'!D967:K967</xm:f>
              <xm:sqref>L967</xm:sqref>
            </x14:sparkline>
            <x14:sparkline>
              <xm:f>'GF Balance Trends By Agency'!D968:K968</xm:f>
              <xm:sqref>L968</xm:sqref>
            </x14:sparkline>
            <x14:sparkline>
              <xm:f>'GF Balance Trends By Agency'!D969:K969</xm:f>
              <xm:sqref>L969</xm:sqref>
            </x14:sparkline>
            <x14:sparkline>
              <xm:f>'GF Balance Trends By Agency'!D970:K970</xm:f>
              <xm:sqref>L970</xm:sqref>
            </x14:sparkline>
            <x14:sparkline>
              <xm:f>'GF Balance Trends By Agency'!D971:K971</xm:f>
              <xm:sqref>L971</xm:sqref>
            </x14:sparkline>
            <x14:sparkline>
              <xm:f>'GF Balance Trends By Agency'!D972:K972</xm:f>
              <xm:sqref>L972</xm:sqref>
            </x14:sparkline>
            <x14:sparkline>
              <xm:f>'GF Balance Trends By Agency'!D973:K973</xm:f>
              <xm:sqref>L973</xm:sqref>
            </x14:sparkline>
            <x14:sparkline>
              <xm:f>'GF Balance Trends By Agency'!D974:K974</xm:f>
              <xm:sqref>L974</xm:sqref>
            </x14:sparkline>
            <x14:sparkline>
              <xm:f>'GF Balance Trends By Agency'!D975:K975</xm:f>
              <xm:sqref>L975</xm:sqref>
            </x14:sparkline>
            <x14:sparkline>
              <xm:f>'GF Balance Trends By Agency'!D976:K976</xm:f>
              <xm:sqref>L976</xm:sqref>
            </x14:sparkline>
            <x14:sparkline>
              <xm:f>'GF Balance Trends By Agency'!D977:K977</xm:f>
              <xm:sqref>L977</xm:sqref>
            </x14:sparkline>
            <x14:sparkline>
              <xm:f>'GF Balance Trends By Agency'!D978:K978</xm:f>
              <xm:sqref>L978</xm:sqref>
            </x14:sparkline>
            <x14:sparkline>
              <xm:f>'GF Balance Trends By Agency'!D979:K979</xm:f>
              <xm:sqref>L979</xm:sqref>
            </x14:sparkline>
            <x14:sparkline>
              <xm:f>'GF Balance Trends By Agency'!D980:K980</xm:f>
              <xm:sqref>L980</xm:sqref>
            </x14:sparkline>
            <x14:sparkline>
              <xm:f>'GF Balance Trends By Agency'!D981:K981</xm:f>
              <xm:sqref>L981</xm:sqref>
            </x14:sparkline>
            <x14:sparkline>
              <xm:f>'GF Balance Trends By Agency'!D982:K982</xm:f>
              <xm:sqref>L982</xm:sqref>
            </x14:sparkline>
            <x14:sparkline>
              <xm:f>'GF Balance Trends By Agency'!D983:K983</xm:f>
              <xm:sqref>L983</xm:sqref>
            </x14:sparkline>
            <x14:sparkline>
              <xm:f>'GF Balance Trends By Agency'!D984:K984</xm:f>
              <xm:sqref>L984</xm:sqref>
            </x14:sparkline>
            <x14:sparkline>
              <xm:f>'GF Balance Trends By Agency'!D985:K985</xm:f>
              <xm:sqref>L985</xm:sqref>
            </x14:sparkline>
            <x14:sparkline>
              <xm:f>'GF Balance Trends By Agency'!D986:K986</xm:f>
              <xm:sqref>L986</xm:sqref>
            </x14:sparkline>
            <x14:sparkline>
              <xm:f>'GF Balance Trends By Agency'!D987:K987</xm:f>
              <xm:sqref>L987</xm:sqref>
            </x14:sparkline>
            <x14:sparkline>
              <xm:f>'GF Balance Trends By Agency'!D988:K988</xm:f>
              <xm:sqref>L988</xm:sqref>
            </x14:sparkline>
            <x14:sparkline>
              <xm:f>'GF Balance Trends By Agency'!D989:K989</xm:f>
              <xm:sqref>L989</xm:sqref>
            </x14:sparkline>
            <x14:sparkline>
              <xm:f>'GF Balance Trends By Agency'!D990:K990</xm:f>
              <xm:sqref>L990</xm:sqref>
            </x14:sparkline>
            <x14:sparkline>
              <xm:f>'GF Balance Trends By Agency'!D991:K991</xm:f>
              <xm:sqref>L991</xm:sqref>
            </x14:sparkline>
            <x14:sparkline>
              <xm:f>'GF Balance Trends By Agency'!D992:K992</xm:f>
              <xm:sqref>L992</xm:sqref>
            </x14:sparkline>
            <x14:sparkline>
              <xm:f>'GF Balance Trends By Agency'!D993:K993</xm:f>
              <xm:sqref>L993</xm:sqref>
            </x14:sparkline>
            <x14:sparkline>
              <xm:f>'GF Balance Trends By Agency'!D994:K994</xm:f>
              <xm:sqref>L994</xm:sqref>
            </x14:sparkline>
            <x14:sparkline>
              <xm:f>'GF Balance Trends By Agency'!D995:K995</xm:f>
              <xm:sqref>L995</xm:sqref>
            </x14:sparkline>
            <x14:sparkline>
              <xm:f>'GF Balance Trends By Agency'!D996:K996</xm:f>
              <xm:sqref>L996</xm:sqref>
            </x14:sparkline>
            <x14:sparkline>
              <xm:f>'GF Balance Trends By Agency'!D997:K997</xm:f>
              <xm:sqref>L997</xm:sqref>
            </x14:sparkline>
            <x14:sparkline>
              <xm:f>'GF Balance Trends By Agency'!D998:K998</xm:f>
              <xm:sqref>L998</xm:sqref>
            </x14:sparkline>
            <x14:sparkline>
              <xm:f>'GF Balance Trends By Agency'!D999:K999</xm:f>
              <xm:sqref>L999</xm:sqref>
            </x14:sparkline>
            <x14:sparkline>
              <xm:f>'GF Balance Trends By Agency'!D1000:K1000</xm:f>
              <xm:sqref>L1000</xm:sqref>
            </x14:sparkline>
            <x14:sparkline>
              <xm:f>'GF Balance Trends By Agency'!D1001:K1001</xm:f>
              <xm:sqref>L1001</xm:sqref>
            </x14:sparkline>
            <x14:sparkline>
              <xm:f>'GF Balance Trends By Agency'!D1002:K1002</xm:f>
              <xm:sqref>L1002</xm:sqref>
            </x14:sparkline>
            <x14:sparkline>
              <xm:f>'GF Balance Trends By Agency'!D1003:K1003</xm:f>
              <xm:sqref>L1003</xm:sqref>
            </x14:sparkline>
            <x14:sparkline>
              <xm:f>'GF Balance Trends By Agency'!D1004:K1004</xm:f>
              <xm:sqref>L1004</xm:sqref>
            </x14:sparkline>
            <x14:sparkline>
              <xm:f>'GF Balance Trends By Agency'!D1005:K1005</xm:f>
              <xm:sqref>L1005</xm:sqref>
            </x14:sparkline>
            <x14:sparkline>
              <xm:f>'GF Balance Trends By Agency'!D1006:K1006</xm:f>
              <xm:sqref>L1006</xm:sqref>
            </x14:sparkline>
            <x14:sparkline>
              <xm:f>'GF Balance Trends By Agency'!D1007:K1007</xm:f>
              <xm:sqref>L1007</xm:sqref>
            </x14:sparkline>
            <x14:sparkline>
              <xm:f>'GF Balance Trends By Agency'!D1008:K1008</xm:f>
              <xm:sqref>L1008</xm:sqref>
            </x14:sparkline>
            <x14:sparkline>
              <xm:f>'GF Balance Trends By Agency'!D1009:K1009</xm:f>
              <xm:sqref>L1009</xm:sqref>
            </x14:sparkline>
            <x14:sparkline>
              <xm:f>'GF Balance Trends By Agency'!D1010:K1010</xm:f>
              <xm:sqref>L1010</xm:sqref>
            </x14:sparkline>
            <x14:sparkline>
              <xm:f>'GF Balance Trends By Agency'!D1011:K1011</xm:f>
              <xm:sqref>L1011</xm:sqref>
            </x14:sparkline>
            <x14:sparkline>
              <xm:f>'GF Balance Trends By Agency'!D1012:K1012</xm:f>
              <xm:sqref>L1012</xm:sqref>
            </x14:sparkline>
            <x14:sparkline>
              <xm:f>'GF Balance Trends By Agency'!D1013:K1013</xm:f>
              <xm:sqref>L1013</xm:sqref>
            </x14:sparkline>
            <x14:sparkline>
              <xm:f>'GF Balance Trends By Agency'!D1014:K1014</xm:f>
              <xm:sqref>L1014</xm:sqref>
            </x14:sparkline>
            <x14:sparkline>
              <xm:f>'GF Balance Trends By Agency'!D1015:K1015</xm:f>
              <xm:sqref>L1015</xm:sqref>
            </x14:sparkline>
            <x14:sparkline>
              <xm:f>'GF Balance Trends By Agency'!D1016:K1016</xm:f>
              <xm:sqref>L1016</xm:sqref>
            </x14:sparkline>
            <x14:sparkline>
              <xm:f>'GF Balance Trends By Agency'!D1017:K1017</xm:f>
              <xm:sqref>L1017</xm:sqref>
            </x14:sparkline>
            <x14:sparkline>
              <xm:f>'GF Balance Trends By Agency'!D1018:K1018</xm:f>
              <xm:sqref>L1018</xm:sqref>
            </x14:sparkline>
            <x14:sparkline>
              <xm:f>'GF Balance Trends By Agency'!D1019:K1019</xm:f>
              <xm:sqref>L1019</xm:sqref>
            </x14:sparkline>
            <x14:sparkline>
              <xm:f>'GF Balance Trends By Agency'!D1020:K1020</xm:f>
              <xm:sqref>L1020</xm:sqref>
            </x14:sparkline>
            <x14:sparkline>
              <xm:f>'GF Balance Trends By Agency'!D1021:K1021</xm:f>
              <xm:sqref>L1021</xm:sqref>
            </x14:sparkline>
            <x14:sparkline>
              <xm:f>'GF Balance Trends By Agency'!D1022:K1022</xm:f>
              <xm:sqref>L1022</xm:sqref>
            </x14:sparkline>
            <x14:sparkline>
              <xm:f>'GF Balance Trends By Agency'!D1023:K1023</xm:f>
              <xm:sqref>L1023</xm:sqref>
            </x14:sparkline>
            <x14:sparkline>
              <xm:f>'GF Balance Trends By Agency'!D1024:K1024</xm:f>
              <xm:sqref>L1024</xm:sqref>
            </x14:sparkline>
            <x14:sparkline>
              <xm:f>'GF Balance Trends By Agency'!D1025:K1025</xm:f>
              <xm:sqref>L1025</xm:sqref>
            </x14:sparkline>
            <x14:sparkline>
              <xm:f>'GF Balance Trends By Agency'!D1026:K1026</xm:f>
              <xm:sqref>L1026</xm:sqref>
            </x14:sparkline>
            <x14:sparkline>
              <xm:f>'GF Balance Trends By Agency'!D1027:K1027</xm:f>
              <xm:sqref>L1027</xm:sqref>
            </x14:sparkline>
            <x14:sparkline>
              <xm:f>'GF Balance Trends By Agency'!D1028:K1028</xm:f>
              <xm:sqref>L1028</xm:sqref>
            </x14:sparkline>
            <x14:sparkline>
              <xm:f>'GF Balance Trends By Agency'!D1029:K1029</xm:f>
              <xm:sqref>L1029</xm:sqref>
            </x14:sparkline>
            <x14:sparkline>
              <xm:f>'GF Balance Trends By Agency'!D1030:K1030</xm:f>
              <xm:sqref>L1030</xm:sqref>
            </x14:sparkline>
            <x14:sparkline>
              <xm:f>'GF Balance Trends By Agency'!D1031:K1031</xm:f>
              <xm:sqref>L1031</xm:sqref>
            </x14:sparkline>
            <x14:sparkline>
              <xm:f>'GF Balance Trends By Agency'!D1032:K1032</xm:f>
              <xm:sqref>L1032</xm:sqref>
            </x14:sparkline>
            <x14:sparkline>
              <xm:f>'GF Balance Trends By Agency'!D1033:K1033</xm:f>
              <xm:sqref>L1033</xm:sqref>
            </x14:sparkline>
            <x14:sparkline>
              <xm:f>'GF Balance Trends By Agency'!D1034:K1034</xm:f>
              <xm:sqref>L1034</xm:sqref>
            </x14:sparkline>
            <x14:sparkline>
              <xm:f>'GF Balance Trends By Agency'!D1035:K1035</xm:f>
              <xm:sqref>L1035</xm:sqref>
            </x14:sparkline>
            <x14:sparkline>
              <xm:f>'GF Balance Trends By Agency'!D1036:K1036</xm:f>
              <xm:sqref>L1036</xm:sqref>
            </x14:sparkline>
            <x14:sparkline>
              <xm:f>'GF Balance Trends By Agency'!D1037:K1037</xm:f>
              <xm:sqref>L1037</xm:sqref>
            </x14:sparkline>
            <x14:sparkline>
              <xm:f>'GF Balance Trends By Agency'!D1038:K1038</xm:f>
              <xm:sqref>L1038</xm:sqref>
            </x14:sparkline>
            <x14:sparkline>
              <xm:f>'GF Balance Trends By Agency'!D1039:K1039</xm:f>
              <xm:sqref>L1039</xm:sqref>
            </x14:sparkline>
            <x14:sparkline>
              <xm:f>'GF Balance Trends By Agency'!D1040:K1040</xm:f>
              <xm:sqref>L1040</xm:sqref>
            </x14:sparkline>
            <x14:sparkline>
              <xm:f>'GF Balance Trends By Agency'!D1041:K1041</xm:f>
              <xm:sqref>L1041</xm:sqref>
            </x14:sparkline>
            <x14:sparkline>
              <xm:f>'GF Balance Trends By Agency'!D1042:K1042</xm:f>
              <xm:sqref>L1042</xm:sqref>
            </x14:sparkline>
            <x14:sparkline>
              <xm:f>'GF Balance Trends By Agency'!D1043:K1043</xm:f>
              <xm:sqref>L1043</xm:sqref>
            </x14:sparkline>
            <x14:sparkline>
              <xm:f>'GF Balance Trends By Agency'!D1044:K1044</xm:f>
              <xm:sqref>L1044</xm:sqref>
            </x14:sparkline>
            <x14:sparkline>
              <xm:f>'GF Balance Trends By Agency'!D1045:K1045</xm:f>
              <xm:sqref>L1045</xm:sqref>
            </x14:sparkline>
            <x14:sparkline>
              <xm:f>'GF Balance Trends By Agency'!D1046:K1046</xm:f>
              <xm:sqref>L1046</xm:sqref>
            </x14:sparkline>
            <x14:sparkline>
              <xm:f>'GF Balance Trends By Agency'!D1047:K1047</xm:f>
              <xm:sqref>L1047</xm:sqref>
            </x14:sparkline>
            <x14:sparkline>
              <xm:f>'GF Balance Trends By Agency'!D1048:K1048</xm:f>
              <xm:sqref>L1048</xm:sqref>
            </x14:sparkline>
            <x14:sparkline>
              <xm:f>'GF Balance Trends By Agency'!D1049:K1049</xm:f>
              <xm:sqref>L1049</xm:sqref>
            </x14:sparkline>
            <x14:sparkline>
              <xm:f>'GF Balance Trends By Agency'!D1050:K1050</xm:f>
              <xm:sqref>L1050</xm:sqref>
            </x14:sparkline>
            <x14:sparkline>
              <xm:f>'GF Balance Trends By Agency'!D1051:K1051</xm:f>
              <xm:sqref>L1051</xm:sqref>
            </x14:sparkline>
            <x14:sparkline>
              <xm:f>'GF Balance Trends By Agency'!D1052:K1052</xm:f>
              <xm:sqref>L1052</xm:sqref>
            </x14:sparkline>
            <x14:sparkline>
              <xm:f>'GF Balance Trends By Agency'!D1053:K1053</xm:f>
              <xm:sqref>L1053</xm:sqref>
            </x14:sparkline>
            <x14:sparkline>
              <xm:f>'GF Balance Trends By Agency'!D1054:K1054</xm:f>
              <xm:sqref>L1054</xm:sqref>
            </x14:sparkline>
            <x14:sparkline>
              <xm:f>'GF Balance Trends By Agency'!D1055:K1055</xm:f>
              <xm:sqref>L1055</xm:sqref>
            </x14:sparkline>
            <x14:sparkline>
              <xm:f>'GF Balance Trends By Agency'!D1056:K1056</xm:f>
              <xm:sqref>L1056</xm:sqref>
            </x14:sparkline>
            <x14:sparkline>
              <xm:f>'GF Balance Trends By Agency'!D1057:K1057</xm:f>
              <xm:sqref>L1057</xm:sqref>
            </x14:sparkline>
          </x14:sparklines>
        </x14:sparklineGroup>
      </x14:sparklineGroups>
    </ext>
    <ext xmlns:x14="http://schemas.microsoft.com/office/spreadsheetml/2009/9/main" uri="{A8765BA9-456A-4dab-B4F3-ACF838C121DE}">
      <x14:slicerList>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BF0BB7-958F-41C3-BA1E-FB20B9D7DE5D}">
  <sheetPr>
    <tabColor theme="4" tint="-0.249977111117893"/>
    <pageSetUpPr fitToPage="1"/>
  </sheetPr>
  <dimension ref="A1:M2651"/>
  <sheetViews>
    <sheetView showGridLines="0" workbookViewId="0">
      <pane ySplit="14" topLeftCell="A15" activePane="bottomLeft" state="frozen"/>
      <selection pane="bottomLeft" activeCell="B18" sqref="B18"/>
    </sheetView>
  </sheetViews>
  <sheetFormatPr defaultColWidth="0" defaultRowHeight="15" outlineLevelRow="1" x14ac:dyDescent="0.25"/>
  <cols>
    <col min="1" max="1" width="1.140625" customWidth="1"/>
    <col min="2" max="2" width="72.28515625" customWidth="1"/>
    <col min="3" max="3" width="8.85546875" hidden="1" customWidth="1"/>
    <col min="4" max="9" width="14.5703125" bestFit="1" customWidth="1"/>
    <col min="10" max="11" width="14.5703125" customWidth="1"/>
    <col min="12" max="12" width="13.140625" customWidth="1"/>
    <col min="13" max="13" width="1.42578125" customWidth="1"/>
    <col min="14" max="16384" width="8.7109375" hidden="1"/>
  </cols>
  <sheetData>
    <row r="1" spans="2:12" outlineLevel="1" x14ac:dyDescent="0.25"/>
    <row r="2" spans="2:12" outlineLevel="1" x14ac:dyDescent="0.25"/>
    <row r="3" spans="2:12" outlineLevel="1" x14ac:dyDescent="0.25"/>
    <row r="4" spans="2:12" outlineLevel="1" x14ac:dyDescent="0.25"/>
    <row r="5" spans="2:12" outlineLevel="1" x14ac:dyDescent="0.25"/>
    <row r="6" spans="2:12" outlineLevel="1" x14ac:dyDescent="0.25"/>
    <row r="7" spans="2:12" outlineLevel="1" x14ac:dyDescent="0.25"/>
    <row r="8" spans="2:12" outlineLevel="1" x14ac:dyDescent="0.25"/>
    <row r="9" spans="2:12" outlineLevel="1" x14ac:dyDescent="0.25"/>
    <row r="10" spans="2:12" outlineLevel="1" x14ac:dyDescent="0.25"/>
    <row r="11" spans="2:12" x14ac:dyDescent="0.25">
      <c r="B11" s="11" t="s">
        <v>0</v>
      </c>
    </row>
    <row r="12" spans="2:12" ht="18.75" x14ac:dyDescent="0.3">
      <c r="B12" s="10" t="s">
        <v>13</v>
      </c>
    </row>
    <row r="13" spans="2:12" ht="6.75" customHeight="1" x14ac:dyDescent="0.25"/>
    <row r="14" spans="2:12" x14ac:dyDescent="0.25">
      <c r="B14" s="9" t="s">
        <v>2</v>
      </c>
      <c r="C14" s="2" t="s">
        <v>3</v>
      </c>
      <c r="D14" s="2" t="s">
        <v>4</v>
      </c>
      <c r="E14" s="2" t="s">
        <v>5</v>
      </c>
      <c r="F14" s="2" t="s">
        <v>6</v>
      </c>
      <c r="G14" s="2" t="s">
        <v>7</v>
      </c>
      <c r="H14" s="2" t="s">
        <v>8</v>
      </c>
      <c r="I14" s="2" t="s">
        <v>907</v>
      </c>
      <c r="J14" s="2" t="s">
        <v>918</v>
      </c>
      <c r="K14" s="2" t="s">
        <v>925</v>
      </c>
      <c r="L14" s="15" t="s">
        <v>9</v>
      </c>
    </row>
    <row r="15" spans="2:12" x14ac:dyDescent="0.25">
      <c r="B15" s="33" t="s">
        <v>242</v>
      </c>
      <c r="C15" s="33"/>
      <c r="D15" s="33"/>
      <c r="E15" s="33"/>
      <c r="F15" s="33"/>
      <c r="G15" s="33"/>
      <c r="H15" s="33"/>
      <c r="I15" s="33"/>
      <c r="J15" s="33"/>
      <c r="K15" s="33"/>
      <c r="L15" s="16"/>
    </row>
    <row r="16" spans="2:12" ht="16.5" thickTop="1" thickBot="1" x14ac:dyDescent="0.3">
      <c r="B16" s="5" t="s">
        <v>278</v>
      </c>
      <c r="C16" s="32"/>
      <c r="D16" s="1"/>
      <c r="E16" s="1"/>
      <c r="F16" s="1"/>
      <c r="G16" s="1"/>
      <c r="H16" s="1"/>
      <c r="I16" s="1"/>
      <c r="J16" s="1"/>
      <c r="K16" s="32"/>
    </row>
    <row r="17" spans="2:12" ht="16.5" thickTop="1" thickBot="1" x14ac:dyDescent="0.3">
      <c r="B17" s="6" t="s">
        <v>125</v>
      </c>
      <c r="C17" s="32"/>
      <c r="D17" s="1"/>
      <c r="E17" s="1"/>
      <c r="F17" s="1"/>
      <c r="G17" s="1"/>
      <c r="H17" s="1"/>
      <c r="I17" s="1"/>
      <c r="J17" s="1"/>
      <c r="K17" s="1"/>
      <c r="L17" s="14"/>
    </row>
    <row r="18" spans="2:12" ht="16.5" thickTop="1" thickBot="1" x14ac:dyDescent="0.3">
      <c r="B18" s="7" t="s">
        <v>47</v>
      </c>
      <c r="C18" s="32">
        <v>10</v>
      </c>
      <c r="D18" s="1">
        <v>5583315</v>
      </c>
      <c r="E18" s="1">
        <v>6045336</v>
      </c>
      <c r="F18" s="1">
        <v>5185618</v>
      </c>
      <c r="G18" s="1">
        <v>6713816</v>
      </c>
      <c r="H18" s="1">
        <v>8734196</v>
      </c>
      <c r="I18" s="1">
        <v>8317359.1500000004</v>
      </c>
      <c r="J18" s="1">
        <v>8419686</v>
      </c>
      <c r="K18" s="1">
        <v>8705949</v>
      </c>
      <c r="L18" s="14"/>
    </row>
    <row r="19" spans="2:12" ht="16.5" thickTop="1" thickBot="1" x14ac:dyDescent="0.3">
      <c r="B19" s="7" t="s">
        <v>48</v>
      </c>
      <c r="C19" s="32">
        <v>20</v>
      </c>
      <c r="D19" s="1">
        <v>5583228.4199999999</v>
      </c>
      <c r="E19" s="1">
        <v>6041802.9100000001</v>
      </c>
      <c r="F19" s="1">
        <v>5185618</v>
      </c>
      <c r="G19" s="1">
        <v>5709246.4000000004</v>
      </c>
      <c r="H19" s="1">
        <v>8270859.3200000003</v>
      </c>
      <c r="I19" s="1">
        <v>8304131.0999999996</v>
      </c>
      <c r="J19" s="1">
        <v>8247206.2199999997</v>
      </c>
      <c r="K19" s="1">
        <v>8671025.5600000005</v>
      </c>
      <c r="L19" s="14"/>
    </row>
    <row r="20" spans="2:12" ht="16.5" thickTop="1" thickBot="1" x14ac:dyDescent="0.3">
      <c r="B20" s="7" t="s">
        <v>49</v>
      </c>
      <c r="C20" s="32">
        <v>30</v>
      </c>
      <c r="D20" s="1">
        <v>86.58</v>
      </c>
      <c r="E20" s="1">
        <v>3533.09</v>
      </c>
      <c r="F20" s="1">
        <v>0</v>
      </c>
      <c r="G20" s="1">
        <v>1004569.6</v>
      </c>
      <c r="H20" s="1">
        <v>463336.68</v>
      </c>
      <c r="I20" s="1">
        <v>13228.05</v>
      </c>
      <c r="J20" s="1">
        <v>172479.78</v>
      </c>
      <c r="K20" s="1">
        <v>34923.440000000002</v>
      </c>
      <c r="L20" s="14"/>
    </row>
    <row r="21" spans="2:12" ht="16.5" thickTop="1" thickBot="1" x14ac:dyDescent="0.3">
      <c r="B21" s="7" t="s">
        <v>12</v>
      </c>
      <c r="C21" s="32">
        <v>40</v>
      </c>
      <c r="D21" s="1">
        <v>0</v>
      </c>
      <c r="E21" s="1">
        <v>0</v>
      </c>
      <c r="F21" s="1">
        <v>0</v>
      </c>
      <c r="G21" s="1">
        <v>0</v>
      </c>
      <c r="H21" s="1">
        <v>0</v>
      </c>
      <c r="I21" s="1">
        <v>0</v>
      </c>
      <c r="J21" s="1">
        <v>0</v>
      </c>
      <c r="K21" s="1">
        <v>0</v>
      </c>
      <c r="L21" s="14"/>
    </row>
    <row r="22" spans="2:12" ht="16.5" thickTop="1" thickBot="1" x14ac:dyDescent="0.3">
      <c r="B22" s="7" t="s">
        <v>50</v>
      </c>
      <c r="C22" s="32">
        <v>50</v>
      </c>
      <c r="D22" s="1">
        <v>86.58</v>
      </c>
      <c r="E22" s="1">
        <v>3533.09</v>
      </c>
      <c r="F22" s="1">
        <v>0</v>
      </c>
      <c r="G22" s="1">
        <v>1004569.6</v>
      </c>
      <c r="H22" s="1">
        <v>463336.68</v>
      </c>
      <c r="I22" s="1">
        <v>13228.05</v>
      </c>
      <c r="J22" s="1">
        <v>172479.78</v>
      </c>
      <c r="K22" s="1">
        <v>34923.440000000002</v>
      </c>
      <c r="L22" s="14"/>
    </row>
    <row r="23" spans="2:12" ht="16.5" thickTop="1" thickBot="1" x14ac:dyDescent="0.3">
      <c r="B23" s="5" t="s">
        <v>284</v>
      </c>
      <c r="C23" s="32"/>
      <c r="D23" s="1"/>
      <c r="E23" s="1"/>
      <c r="F23" s="1"/>
      <c r="G23" s="1"/>
      <c r="H23" s="1"/>
      <c r="I23" s="1"/>
      <c r="J23" s="1"/>
      <c r="K23" s="1"/>
      <c r="L23" s="14"/>
    </row>
    <row r="24" spans="2:12" ht="16.5" thickTop="1" thickBot="1" x14ac:dyDescent="0.3">
      <c r="B24" s="6" t="s">
        <v>286</v>
      </c>
      <c r="C24" s="32"/>
      <c r="D24" s="1"/>
      <c r="E24" s="1"/>
      <c r="F24" s="1"/>
      <c r="G24" s="1"/>
      <c r="H24" s="1"/>
      <c r="I24" s="1"/>
      <c r="J24" s="1"/>
      <c r="K24" s="1"/>
      <c r="L24" s="14"/>
    </row>
    <row r="25" spans="2:12" ht="16.5" thickTop="1" thickBot="1" x14ac:dyDescent="0.3">
      <c r="B25" s="7" t="s">
        <v>47</v>
      </c>
      <c r="C25" s="32">
        <v>10</v>
      </c>
      <c r="D25" s="1">
        <v>13416318</v>
      </c>
      <c r="E25" s="1">
        <v>18457271.57</v>
      </c>
      <c r="F25" s="1">
        <v>36627167</v>
      </c>
      <c r="G25" s="1">
        <v>33909820.170000002</v>
      </c>
      <c r="H25" s="1">
        <v>40310172</v>
      </c>
      <c r="I25" s="1">
        <v>43800212.469999999</v>
      </c>
      <c r="J25" s="1">
        <v>35698054.450000003</v>
      </c>
      <c r="K25" s="1">
        <v>31304376.420000002</v>
      </c>
      <c r="L25" s="14"/>
    </row>
    <row r="26" spans="2:12" ht="16.5" thickTop="1" thickBot="1" x14ac:dyDescent="0.3">
      <c r="B26" s="7" t="s">
        <v>48</v>
      </c>
      <c r="C26" s="32">
        <v>20</v>
      </c>
      <c r="D26" s="1">
        <v>12796367.43</v>
      </c>
      <c r="E26" s="1">
        <v>17700331.82</v>
      </c>
      <c r="F26" s="1">
        <v>17304652.829999998</v>
      </c>
      <c r="G26" s="1">
        <v>13343361.880000001</v>
      </c>
      <c r="H26" s="1">
        <v>18158882.41</v>
      </c>
      <c r="I26" s="1">
        <v>26512214.02</v>
      </c>
      <c r="J26" s="1">
        <v>22557365.030000001</v>
      </c>
      <c r="K26" s="1">
        <v>25597620.469999999</v>
      </c>
      <c r="L26" s="14"/>
    </row>
    <row r="27" spans="2:12" ht="16.5" thickTop="1" thickBot="1" x14ac:dyDescent="0.3">
      <c r="B27" s="7" t="s">
        <v>49</v>
      </c>
      <c r="C27" s="32">
        <v>30</v>
      </c>
      <c r="D27" s="1">
        <v>619950.56999999995</v>
      </c>
      <c r="E27" s="1">
        <v>756939.75</v>
      </c>
      <c r="F27" s="1">
        <v>19322514.170000002</v>
      </c>
      <c r="G27" s="1">
        <v>20566458.289999999</v>
      </c>
      <c r="H27" s="1">
        <v>22151289.59</v>
      </c>
      <c r="I27" s="1">
        <v>17287998.449999999</v>
      </c>
      <c r="J27" s="1">
        <v>13140689.42</v>
      </c>
      <c r="K27" s="1">
        <v>5706755.9500000002</v>
      </c>
      <c r="L27" s="14"/>
    </row>
    <row r="28" spans="2:12" ht="16.5" thickTop="1" thickBot="1" x14ac:dyDescent="0.3">
      <c r="B28" s="7" t="s">
        <v>12</v>
      </c>
      <c r="C28" s="32">
        <v>40</v>
      </c>
      <c r="D28" s="1">
        <v>0</v>
      </c>
      <c r="E28" s="1">
        <v>0</v>
      </c>
      <c r="F28" s="1">
        <v>18770766</v>
      </c>
      <c r="G28" s="1">
        <v>18770766</v>
      </c>
      <c r="H28" s="1">
        <v>17797392.469999999</v>
      </c>
      <c r="I28" s="1">
        <v>16735624</v>
      </c>
      <c r="J28" s="1">
        <v>13140689.42</v>
      </c>
      <c r="K28" s="1">
        <v>5706755.9500000002</v>
      </c>
      <c r="L28" s="14"/>
    </row>
    <row r="29" spans="2:12" ht="16.5" thickTop="1" thickBot="1" x14ac:dyDescent="0.3">
      <c r="B29" s="7" t="s">
        <v>50</v>
      </c>
      <c r="C29" s="32">
        <v>50</v>
      </c>
      <c r="D29" s="1">
        <v>619950.56999999995</v>
      </c>
      <c r="E29" s="1">
        <v>756939.75</v>
      </c>
      <c r="F29" s="1">
        <v>551748.17000000004</v>
      </c>
      <c r="G29" s="1">
        <v>1795692.29</v>
      </c>
      <c r="H29" s="1">
        <v>4353897.12</v>
      </c>
      <c r="I29" s="1">
        <v>552374.44999999995</v>
      </c>
      <c r="J29" s="1">
        <v>0</v>
      </c>
      <c r="K29" s="1">
        <v>0</v>
      </c>
      <c r="L29" s="14"/>
    </row>
    <row r="30" spans="2:12" ht="16.5" thickTop="1" thickBot="1" x14ac:dyDescent="0.3">
      <c r="B30" s="6" t="s">
        <v>288</v>
      </c>
      <c r="C30" s="32"/>
      <c r="D30" s="1"/>
      <c r="E30" s="1"/>
      <c r="F30" s="1"/>
      <c r="G30" s="1"/>
      <c r="H30" s="1"/>
      <c r="I30" s="1"/>
      <c r="J30" s="1"/>
      <c r="K30" s="1"/>
      <c r="L30" s="14"/>
    </row>
    <row r="31" spans="2:12" ht="16.5" thickTop="1" thickBot="1" x14ac:dyDescent="0.3">
      <c r="B31" s="7" t="s">
        <v>47</v>
      </c>
      <c r="C31" s="32">
        <v>10</v>
      </c>
      <c r="D31" s="1">
        <v>0</v>
      </c>
      <c r="E31" s="1">
        <v>0</v>
      </c>
      <c r="F31" s="1">
        <v>2000000</v>
      </c>
      <c r="G31" s="1">
        <v>241799.14</v>
      </c>
      <c r="H31" s="1">
        <v>0</v>
      </c>
      <c r="I31" s="1">
        <v>0</v>
      </c>
      <c r="J31" s="1">
        <v>0</v>
      </c>
      <c r="K31" s="1">
        <v>5000000</v>
      </c>
      <c r="L31" s="14"/>
    </row>
    <row r="32" spans="2:12" ht="16.5" thickTop="1" thickBot="1" x14ac:dyDescent="0.3">
      <c r="B32" s="7" t="s">
        <v>48</v>
      </c>
      <c r="C32" s="32">
        <v>20</v>
      </c>
      <c r="D32" s="1">
        <v>0</v>
      </c>
      <c r="E32" s="1">
        <v>0</v>
      </c>
      <c r="F32" s="1">
        <v>658200.86</v>
      </c>
      <c r="G32" s="1">
        <v>232696.01</v>
      </c>
      <c r="H32" s="1">
        <v>0</v>
      </c>
      <c r="I32" s="1">
        <v>0</v>
      </c>
      <c r="J32" s="1">
        <v>0</v>
      </c>
      <c r="K32" s="1">
        <v>4999738.83</v>
      </c>
      <c r="L32" s="14"/>
    </row>
    <row r="33" spans="2:12" ht="16.5" thickTop="1" thickBot="1" x14ac:dyDescent="0.3">
      <c r="B33" s="7" t="s">
        <v>49</v>
      </c>
      <c r="C33" s="32">
        <v>30</v>
      </c>
      <c r="D33" s="1">
        <v>0</v>
      </c>
      <c r="E33" s="1">
        <v>0</v>
      </c>
      <c r="F33" s="1">
        <v>1341799.1399999999</v>
      </c>
      <c r="G33" s="1">
        <v>9103.1299999999992</v>
      </c>
      <c r="H33" s="1">
        <v>0</v>
      </c>
      <c r="I33" s="1">
        <v>0</v>
      </c>
      <c r="J33" s="1">
        <v>0</v>
      </c>
      <c r="K33" s="1">
        <v>261.17</v>
      </c>
      <c r="L33" s="14"/>
    </row>
    <row r="34" spans="2:12" ht="16.5" thickTop="1" thickBot="1" x14ac:dyDescent="0.3">
      <c r="B34" s="7" t="s">
        <v>12</v>
      </c>
      <c r="C34" s="32">
        <v>40</v>
      </c>
      <c r="D34" s="1">
        <v>0</v>
      </c>
      <c r="E34" s="1">
        <v>0</v>
      </c>
      <c r="F34" s="1">
        <v>1341799.1399999999</v>
      </c>
      <c r="G34" s="1">
        <v>0</v>
      </c>
      <c r="H34" s="1">
        <v>0</v>
      </c>
      <c r="I34" s="1">
        <v>0</v>
      </c>
      <c r="J34" s="1">
        <v>0</v>
      </c>
      <c r="K34" s="1">
        <v>0</v>
      </c>
      <c r="L34" s="14"/>
    </row>
    <row r="35" spans="2:12" ht="16.5" thickTop="1" thickBot="1" x14ac:dyDescent="0.3">
      <c r="B35" s="7" t="s">
        <v>50</v>
      </c>
      <c r="C35" s="32">
        <v>50</v>
      </c>
      <c r="D35" s="1">
        <v>0</v>
      </c>
      <c r="E35" s="1">
        <v>0</v>
      </c>
      <c r="F35" s="1">
        <v>0</v>
      </c>
      <c r="G35" s="1">
        <v>9103.1299999999992</v>
      </c>
      <c r="H35" s="1">
        <v>0</v>
      </c>
      <c r="I35" s="1">
        <v>0</v>
      </c>
      <c r="J35" s="1">
        <v>0</v>
      </c>
      <c r="K35" s="1">
        <v>261.17</v>
      </c>
      <c r="L35" s="14"/>
    </row>
    <row r="36" spans="2:12" ht="16.5" thickTop="1" thickBot="1" x14ac:dyDescent="0.3">
      <c r="B36" s="6" t="s">
        <v>290</v>
      </c>
      <c r="C36" s="32"/>
      <c r="D36" s="1"/>
      <c r="E36" s="1"/>
      <c r="F36" s="1"/>
      <c r="G36" s="1"/>
      <c r="H36" s="1"/>
      <c r="I36" s="1"/>
      <c r="J36" s="1"/>
      <c r="K36" s="1"/>
      <c r="L36" s="14"/>
    </row>
    <row r="37" spans="2:12" ht="16.5" thickTop="1" thickBot="1" x14ac:dyDescent="0.3">
      <c r="B37" s="7" t="s">
        <v>47</v>
      </c>
      <c r="C37" s="32">
        <v>10</v>
      </c>
      <c r="D37" s="1">
        <v>5957836</v>
      </c>
      <c r="E37" s="1">
        <v>6481013</v>
      </c>
      <c r="F37" s="1">
        <v>6275378</v>
      </c>
      <c r="G37" s="1">
        <v>10157879</v>
      </c>
      <c r="H37" s="1">
        <v>10545616</v>
      </c>
      <c r="I37" s="1">
        <v>11237305</v>
      </c>
      <c r="J37" s="1">
        <v>11658452</v>
      </c>
      <c r="K37" s="1">
        <v>12177556</v>
      </c>
      <c r="L37" s="14"/>
    </row>
    <row r="38" spans="2:12" ht="16.5" thickTop="1" thickBot="1" x14ac:dyDescent="0.3">
      <c r="B38" s="7" t="s">
        <v>48</v>
      </c>
      <c r="C38" s="32">
        <v>20</v>
      </c>
      <c r="D38" s="1">
        <v>5735403.29</v>
      </c>
      <c r="E38" s="1">
        <v>6470766.1600000001</v>
      </c>
      <c r="F38" s="1">
        <v>6189599.4000000004</v>
      </c>
      <c r="G38" s="1">
        <v>10144357.58</v>
      </c>
      <c r="H38" s="1">
        <v>10540400.369999999</v>
      </c>
      <c r="I38" s="1">
        <v>11235637.810000001</v>
      </c>
      <c r="J38" s="1">
        <v>11657496</v>
      </c>
      <c r="K38" s="1">
        <v>12140972</v>
      </c>
      <c r="L38" s="14"/>
    </row>
    <row r="39" spans="2:12" ht="16.5" thickTop="1" thickBot="1" x14ac:dyDescent="0.3">
      <c r="B39" s="7" t="s">
        <v>49</v>
      </c>
      <c r="C39" s="32">
        <v>30</v>
      </c>
      <c r="D39" s="1">
        <v>222432.71</v>
      </c>
      <c r="E39" s="1">
        <v>10246.84</v>
      </c>
      <c r="F39" s="1">
        <v>85778.6</v>
      </c>
      <c r="G39" s="1">
        <v>13521.42</v>
      </c>
      <c r="H39" s="1">
        <v>5215.63</v>
      </c>
      <c r="I39" s="1">
        <v>1667.19</v>
      </c>
      <c r="J39" s="1">
        <v>956</v>
      </c>
      <c r="K39" s="1">
        <v>36584</v>
      </c>
      <c r="L39" s="14"/>
    </row>
    <row r="40" spans="2:12" ht="16.5" thickTop="1" thickBot="1" x14ac:dyDescent="0.3">
      <c r="B40" s="7" t="s">
        <v>12</v>
      </c>
      <c r="C40" s="32">
        <v>40</v>
      </c>
      <c r="D40" s="1">
        <v>0</v>
      </c>
      <c r="E40" s="1">
        <v>0</v>
      </c>
      <c r="F40" s="1">
        <v>0</v>
      </c>
      <c r="G40" s="1">
        <v>0</v>
      </c>
      <c r="H40" s="1">
        <v>0</v>
      </c>
      <c r="I40" s="1">
        <v>0</v>
      </c>
      <c r="J40" s="1">
        <v>0</v>
      </c>
      <c r="K40" s="1">
        <v>0</v>
      </c>
      <c r="L40" s="14"/>
    </row>
    <row r="41" spans="2:12" ht="16.5" thickTop="1" thickBot="1" x14ac:dyDescent="0.3">
      <c r="B41" s="7" t="s">
        <v>50</v>
      </c>
      <c r="C41" s="32">
        <v>50</v>
      </c>
      <c r="D41" s="1">
        <v>222432.71</v>
      </c>
      <c r="E41" s="1">
        <v>10246.84</v>
      </c>
      <c r="F41" s="1">
        <v>85778.6</v>
      </c>
      <c r="G41" s="1">
        <v>13521.42</v>
      </c>
      <c r="H41" s="1">
        <v>5215.63</v>
      </c>
      <c r="I41" s="1">
        <v>1667.19</v>
      </c>
      <c r="J41" s="1">
        <v>956</v>
      </c>
      <c r="K41" s="1">
        <v>36584</v>
      </c>
      <c r="L41" s="14"/>
    </row>
    <row r="42" spans="2:12" ht="16.5" thickTop="1" thickBot="1" x14ac:dyDescent="0.3">
      <c r="B42" s="5" t="s">
        <v>293</v>
      </c>
      <c r="C42" s="32"/>
      <c r="D42" s="1"/>
      <c r="E42" s="1"/>
      <c r="F42" s="1"/>
      <c r="G42" s="1"/>
      <c r="H42" s="1"/>
      <c r="I42" s="1"/>
      <c r="J42" s="1"/>
      <c r="K42" s="1"/>
      <c r="L42" s="14"/>
    </row>
    <row r="43" spans="2:12" ht="16.5" thickTop="1" thickBot="1" x14ac:dyDescent="0.3">
      <c r="B43" s="6" t="s">
        <v>295</v>
      </c>
      <c r="C43" s="32"/>
      <c r="D43" s="1"/>
      <c r="E43" s="1"/>
      <c r="F43" s="1"/>
      <c r="G43" s="1"/>
      <c r="H43" s="1"/>
      <c r="I43" s="1"/>
      <c r="J43" s="1"/>
      <c r="K43" s="1"/>
      <c r="L43" s="14"/>
    </row>
    <row r="44" spans="2:12" ht="16.5" thickTop="1" thickBot="1" x14ac:dyDescent="0.3">
      <c r="B44" s="7" t="s">
        <v>47</v>
      </c>
      <c r="C44" s="32">
        <v>10</v>
      </c>
      <c r="D44" s="1">
        <v>0</v>
      </c>
      <c r="E44" s="1">
        <v>0</v>
      </c>
      <c r="F44" s="1">
        <v>0</v>
      </c>
      <c r="G44" s="1">
        <v>0</v>
      </c>
      <c r="H44" s="1">
        <v>0</v>
      </c>
      <c r="I44" s="1">
        <v>0</v>
      </c>
      <c r="J44" s="1">
        <v>0</v>
      </c>
      <c r="K44" s="1"/>
      <c r="L44" s="14"/>
    </row>
    <row r="45" spans="2:12" ht="16.5" thickTop="1" thickBot="1" x14ac:dyDescent="0.3">
      <c r="B45" s="7" t="s">
        <v>48</v>
      </c>
      <c r="C45" s="32">
        <v>20</v>
      </c>
      <c r="D45" s="1">
        <v>0</v>
      </c>
      <c r="E45" s="1">
        <v>0</v>
      </c>
      <c r="F45" s="1">
        <v>0</v>
      </c>
      <c r="G45" s="1">
        <v>0</v>
      </c>
      <c r="H45" s="1">
        <v>0</v>
      </c>
      <c r="I45" s="1">
        <v>0</v>
      </c>
      <c r="J45" s="1">
        <v>0</v>
      </c>
      <c r="K45" s="1"/>
      <c r="L45" s="14"/>
    </row>
    <row r="46" spans="2:12" ht="16.5" thickTop="1" thickBot="1" x14ac:dyDescent="0.3">
      <c r="B46" s="7" t="s">
        <v>49</v>
      </c>
      <c r="C46" s="32">
        <v>30</v>
      </c>
      <c r="D46" s="1">
        <v>0</v>
      </c>
      <c r="E46" s="1">
        <v>0</v>
      </c>
      <c r="F46" s="1">
        <v>0</v>
      </c>
      <c r="G46" s="1">
        <v>0</v>
      </c>
      <c r="H46" s="1">
        <v>0</v>
      </c>
      <c r="I46" s="1">
        <v>0</v>
      </c>
      <c r="J46" s="1">
        <v>0</v>
      </c>
      <c r="K46" s="1"/>
      <c r="L46" s="14"/>
    </row>
    <row r="47" spans="2:12" ht="16.5" thickTop="1" thickBot="1" x14ac:dyDescent="0.3">
      <c r="B47" s="7" t="s">
        <v>12</v>
      </c>
      <c r="C47" s="32">
        <v>40</v>
      </c>
      <c r="D47" s="1">
        <v>0</v>
      </c>
      <c r="E47" s="1">
        <v>0</v>
      </c>
      <c r="F47" s="1">
        <v>0</v>
      </c>
      <c r="G47" s="1">
        <v>0</v>
      </c>
      <c r="H47" s="1">
        <v>0</v>
      </c>
      <c r="I47" s="1">
        <v>0</v>
      </c>
      <c r="J47" s="1">
        <v>0</v>
      </c>
      <c r="K47" s="1"/>
      <c r="L47" s="14"/>
    </row>
    <row r="48" spans="2:12" ht="16.5" thickTop="1" thickBot="1" x14ac:dyDescent="0.3">
      <c r="B48" s="7" t="s">
        <v>50</v>
      </c>
      <c r="C48" s="32">
        <v>50</v>
      </c>
      <c r="D48" s="1">
        <v>0</v>
      </c>
      <c r="E48" s="1">
        <v>0</v>
      </c>
      <c r="F48" s="1">
        <v>0</v>
      </c>
      <c r="G48" s="1">
        <v>0</v>
      </c>
      <c r="H48" s="1">
        <v>0</v>
      </c>
      <c r="I48" s="1">
        <v>0</v>
      </c>
      <c r="J48" s="1">
        <v>0</v>
      </c>
      <c r="K48" s="1"/>
      <c r="L48" s="14"/>
    </row>
    <row r="49" spans="2:12" ht="16.5" thickTop="1" thickBot="1" x14ac:dyDescent="0.3">
      <c r="B49" s="6" t="s">
        <v>297</v>
      </c>
      <c r="C49" s="32"/>
      <c r="D49" s="1"/>
      <c r="E49" s="1"/>
      <c r="F49" s="1"/>
      <c r="G49" s="1"/>
      <c r="H49" s="1"/>
      <c r="I49" s="1"/>
      <c r="J49" s="1"/>
      <c r="K49" s="1"/>
      <c r="L49" s="14"/>
    </row>
    <row r="50" spans="2:12" ht="16.5" thickTop="1" thickBot="1" x14ac:dyDescent="0.3">
      <c r="B50" s="7" t="s">
        <v>47</v>
      </c>
      <c r="C50" s="32">
        <v>10</v>
      </c>
      <c r="D50" s="1">
        <v>424419</v>
      </c>
      <c r="E50" s="1">
        <v>429443</v>
      </c>
      <c r="F50" s="1">
        <v>279183</v>
      </c>
      <c r="G50" s="1">
        <v>290775</v>
      </c>
      <c r="H50" s="1">
        <v>8802184</v>
      </c>
      <c r="I50" s="1">
        <v>5289912.49</v>
      </c>
      <c r="J50" s="1">
        <v>2990193.04</v>
      </c>
      <c r="K50" s="1">
        <v>1881855</v>
      </c>
      <c r="L50" s="14"/>
    </row>
    <row r="51" spans="2:12" ht="16.5" thickTop="1" thickBot="1" x14ac:dyDescent="0.3">
      <c r="B51" s="7" t="s">
        <v>48</v>
      </c>
      <c r="C51" s="32">
        <v>20</v>
      </c>
      <c r="D51" s="1">
        <v>406789.2</v>
      </c>
      <c r="E51" s="1">
        <v>397033.8</v>
      </c>
      <c r="F51" s="1">
        <v>276993.38</v>
      </c>
      <c r="G51" s="1">
        <v>290775</v>
      </c>
      <c r="H51" s="1">
        <v>7759495.5</v>
      </c>
      <c r="I51" s="1">
        <v>2625104.4500000002</v>
      </c>
      <c r="J51" s="1">
        <v>1330634.7</v>
      </c>
      <c r="K51" s="1">
        <v>1485060.82</v>
      </c>
      <c r="L51" s="14"/>
    </row>
    <row r="52" spans="2:12" ht="16.5" thickTop="1" thickBot="1" x14ac:dyDescent="0.3">
      <c r="B52" s="7" t="s">
        <v>49</v>
      </c>
      <c r="C52" s="32">
        <v>30</v>
      </c>
      <c r="D52" s="1">
        <v>17629.8</v>
      </c>
      <c r="E52" s="1">
        <v>32409.200000000001</v>
      </c>
      <c r="F52" s="1">
        <v>2189.62</v>
      </c>
      <c r="G52" s="1">
        <v>0</v>
      </c>
      <c r="H52" s="1">
        <v>1042688.5</v>
      </c>
      <c r="I52" s="1">
        <v>2664808.04</v>
      </c>
      <c r="J52" s="1">
        <v>1659558.34</v>
      </c>
      <c r="K52" s="1">
        <v>396794.18</v>
      </c>
      <c r="L52" s="14"/>
    </row>
    <row r="53" spans="2:12" ht="16.5" thickTop="1" thickBot="1" x14ac:dyDescent="0.3">
      <c r="B53" s="7" t="s">
        <v>12</v>
      </c>
      <c r="C53" s="32">
        <v>40</v>
      </c>
      <c r="D53" s="1">
        <v>0</v>
      </c>
      <c r="E53" s="1">
        <v>0</v>
      </c>
      <c r="F53" s="1">
        <v>0</v>
      </c>
      <c r="G53" s="1">
        <v>0</v>
      </c>
      <c r="H53" s="1">
        <v>973684.49</v>
      </c>
      <c r="I53" s="1">
        <v>0</v>
      </c>
      <c r="J53" s="1">
        <v>0</v>
      </c>
      <c r="K53" s="1">
        <v>0</v>
      </c>
      <c r="L53" s="14"/>
    </row>
    <row r="54" spans="2:12" ht="16.5" thickTop="1" thickBot="1" x14ac:dyDescent="0.3">
      <c r="B54" s="7" t="s">
        <v>50</v>
      </c>
      <c r="C54" s="32">
        <v>50</v>
      </c>
      <c r="D54" s="1">
        <v>17629.8</v>
      </c>
      <c r="E54" s="1">
        <v>32409.200000000001</v>
      </c>
      <c r="F54" s="1">
        <v>2189.62</v>
      </c>
      <c r="G54" s="1">
        <v>0</v>
      </c>
      <c r="H54" s="1">
        <v>69004.009999999995</v>
      </c>
      <c r="I54" s="1">
        <v>2664808.04</v>
      </c>
      <c r="J54" s="1">
        <v>1659558.34</v>
      </c>
      <c r="K54" s="1">
        <v>396794.18</v>
      </c>
      <c r="L54" s="14"/>
    </row>
    <row r="55" spans="2:12" ht="16.5" thickTop="1" thickBot="1" x14ac:dyDescent="0.3">
      <c r="B55" s="6" t="s">
        <v>298</v>
      </c>
      <c r="C55" s="32"/>
      <c r="D55" s="1"/>
      <c r="E55" s="1"/>
      <c r="F55" s="1"/>
      <c r="G55" s="1"/>
      <c r="H55" s="1"/>
      <c r="I55" s="1"/>
      <c r="J55" s="1"/>
      <c r="K55" s="1"/>
      <c r="L55" s="14"/>
    </row>
    <row r="56" spans="2:12" ht="16.5" thickTop="1" thickBot="1" x14ac:dyDescent="0.3">
      <c r="B56" s="7" t="s">
        <v>47</v>
      </c>
      <c r="C56" s="32">
        <v>10</v>
      </c>
      <c r="D56" s="1">
        <v>0</v>
      </c>
      <c r="E56" s="1">
        <v>0</v>
      </c>
      <c r="F56" s="1">
        <v>0</v>
      </c>
      <c r="G56" s="1">
        <v>962783.7</v>
      </c>
      <c r="H56" s="1">
        <v>4921400</v>
      </c>
      <c r="I56" s="1">
        <v>7417393.8799999999</v>
      </c>
      <c r="J56" s="1">
        <v>10728289.539999999</v>
      </c>
      <c r="K56" s="1">
        <v>9589145</v>
      </c>
      <c r="L56" s="14"/>
    </row>
    <row r="57" spans="2:12" ht="16.5" thickTop="1" thickBot="1" x14ac:dyDescent="0.3">
      <c r="B57" s="7" t="s">
        <v>48</v>
      </c>
      <c r="C57" s="32">
        <v>20</v>
      </c>
      <c r="D57" s="1">
        <v>0</v>
      </c>
      <c r="E57" s="1">
        <v>0</v>
      </c>
      <c r="F57" s="1">
        <v>0</v>
      </c>
      <c r="G57" s="1">
        <v>888113.89</v>
      </c>
      <c r="H57" s="1">
        <v>4006.12</v>
      </c>
      <c r="I57" s="1">
        <v>0</v>
      </c>
      <c r="J57" s="1">
        <v>3213873.7</v>
      </c>
      <c r="K57" s="1">
        <v>6312698.3600000003</v>
      </c>
      <c r="L57" s="14"/>
    </row>
    <row r="58" spans="2:12" ht="16.5" thickTop="1" thickBot="1" x14ac:dyDescent="0.3">
      <c r="B58" s="7" t="s">
        <v>49</v>
      </c>
      <c r="C58" s="32">
        <v>30</v>
      </c>
      <c r="D58" s="1">
        <v>0</v>
      </c>
      <c r="E58" s="1">
        <v>0</v>
      </c>
      <c r="F58" s="1">
        <v>0</v>
      </c>
      <c r="G58" s="1">
        <v>74669.81</v>
      </c>
      <c r="H58" s="1">
        <v>4917393.88</v>
      </c>
      <c r="I58" s="1">
        <v>7417393.8799999999</v>
      </c>
      <c r="J58" s="1">
        <v>7514415.8399999999</v>
      </c>
      <c r="K58" s="1">
        <v>3276446.64</v>
      </c>
      <c r="L58" s="14"/>
    </row>
    <row r="59" spans="2:12" ht="16.5" thickTop="1" thickBot="1" x14ac:dyDescent="0.3">
      <c r="B59" s="7" t="s">
        <v>12</v>
      </c>
      <c r="C59" s="32">
        <v>40</v>
      </c>
      <c r="D59" s="1">
        <v>0</v>
      </c>
      <c r="E59" s="1">
        <v>0</v>
      </c>
      <c r="F59" s="1">
        <v>0</v>
      </c>
      <c r="G59" s="1">
        <v>0</v>
      </c>
      <c r="H59" s="1">
        <v>4917393.88</v>
      </c>
      <c r="I59" s="1">
        <v>7417393.8799999999</v>
      </c>
      <c r="J59" s="1">
        <v>7053195</v>
      </c>
      <c r="K59" s="1">
        <v>1814447</v>
      </c>
      <c r="L59" s="14"/>
    </row>
    <row r="60" spans="2:12" ht="16.5" thickTop="1" thickBot="1" x14ac:dyDescent="0.3">
      <c r="B60" s="7" t="s">
        <v>50</v>
      </c>
      <c r="C60" s="32">
        <v>50</v>
      </c>
      <c r="D60" s="1">
        <v>0</v>
      </c>
      <c r="E60" s="1">
        <v>0</v>
      </c>
      <c r="F60" s="1">
        <v>0</v>
      </c>
      <c r="G60" s="1">
        <v>74669.81</v>
      </c>
      <c r="H60" s="1">
        <v>0</v>
      </c>
      <c r="I60" s="1">
        <v>0</v>
      </c>
      <c r="J60" s="1">
        <v>461220.84</v>
      </c>
      <c r="K60" s="1">
        <v>1461999.6400000001</v>
      </c>
      <c r="L60" s="14"/>
    </row>
    <row r="61" spans="2:12" ht="16.5" thickTop="1" thickBot="1" x14ac:dyDescent="0.3">
      <c r="B61" s="5" t="s">
        <v>250</v>
      </c>
      <c r="C61" s="32"/>
      <c r="D61" s="1"/>
      <c r="E61" s="1"/>
      <c r="F61" s="1"/>
      <c r="G61" s="1"/>
      <c r="H61" s="1"/>
      <c r="I61" s="1"/>
      <c r="J61" s="1"/>
      <c r="K61" s="1"/>
      <c r="L61" s="14"/>
    </row>
    <row r="62" spans="2:12" ht="16.5" thickTop="1" thickBot="1" x14ac:dyDescent="0.3">
      <c r="B62" s="6" t="s">
        <v>252</v>
      </c>
      <c r="C62" s="32"/>
      <c r="D62" s="1"/>
      <c r="E62" s="1"/>
      <c r="F62" s="1"/>
      <c r="G62" s="1"/>
      <c r="H62" s="1"/>
      <c r="I62" s="1"/>
      <c r="J62" s="1"/>
      <c r="K62" s="1"/>
      <c r="L62" s="14"/>
    </row>
    <row r="63" spans="2:12" ht="16.5" thickTop="1" thickBot="1" x14ac:dyDescent="0.3">
      <c r="B63" s="7" t="s">
        <v>47</v>
      </c>
      <c r="C63" s="32">
        <v>10</v>
      </c>
      <c r="D63" s="1">
        <v>454340156.88999999</v>
      </c>
      <c r="E63" s="1">
        <v>469716781</v>
      </c>
      <c r="F63" s="1">
        <v>478772511</v>
      </c>
      <c r="G63" s="1">
        <v>502148984.45999998</v>
      </c>
      <c r="H63" s="1">
        <v>567949482.34000003</v>
      </c>
      <c r="I63" s="1">
        <v>623344128.59000003</v>
      </c>
      <c r="J63" s="1">
        <v>637611971.00999999</v>
      </c>
      <c r="K63" s="1">
        <v>668149548.08000004</v>
      </c>
      <c r="L63" s="14"/>
    </row>
    <row r="64" spans="2:12" ht="16.5" thickTop="1" thickBot="1" x14ac:dyDescent="0.3">
      <c r="B64" s="7" t="s">
        <v>48</v>
      </c>
      <c r="C64" s="32">
        <v>20</v>
      </c>
      <c r="D64" s="1">
        <v>446736898.06999999</v>
      </c>
      <c r="E64" s="1">
        <v>463716715.60000002</v>
      </c>
      <c r="F64" s="1">
        <v>468778142.56999999</v>
      </c>
      <c r="G64" s="1">
        <v>486704478.57999998</v>
      </c>
      <c r="H64" s="1">
        <v>548141541.90999997</v>
      </c>
      <c r="I64" s="1">
        <v>599987241.39999998</v>
      </c>
      <c r="J64" s="1">
        <v>631454861.52999997</v>
      </c>
      <c r="K64" s="1">
        <v>657656218.32000005</v>
      </c>
      <c r="L64" s="14"/>
    </row>
    <row r="65" spans="2:12" ht="16.5" thickTop="1" thickBot="1" x14ac:dyDescent="0.3">
      <c r="B65" s="7" t="s">
        <v>49</v>
      </c>
      <c r="C65" s="32">
        <v>30</v>
      </c>
      <c r="D65" s="1">
        <v>7603258.8200000003</v>
      </c>
      <c r="E65" s="1">
        <v>6000065.4500000002</v>
      </c>
      <c r="F65" s="1">
        <v>9994368.4299999997</v>
      </c>
      <c r="G65" s="1">
        <v>15444505.880000001</v>
      </c>
      <c r="H65" s="1">
        <v>19807940.43</v>
      </c>
      <c r="I65" s="1">
        <v>23356887.190000001</v>
      </c>
      <c r="J65" s="1">
        <v>6157109.4800000004</v>
      </c>
      <c r="K65" s="1">
        <v>10493329.76</v>
      </c>
      <c r="L65" s="14"/>
    </row>
    <row r="66" spans="2:12" ht="16.5" thickTop="1" thickBot="1" x14ac:dyDescent="0.3">
      <c r="B66" s="7" t="s">
        <v>12</v>
      </c>
      <c r="C66" s="32">
        <v>40</v>
      </c>
      <c r="D66" s="1">
        <v>0</v>
      </c>
      <c r="E66" s="1">
        <v>0</v>
      </c>
      <c r="F66" s="1">
        <v>0</v>
      </c>
      <c r="G66" s="1">
        <v>0</v>
      </c>
      <c r="H66" s="1">
        <v>0</v>
      </c>
      <c r="I66" s="1">
        <v>0</v>
      </c>
      <c r="J66" s="1">
        <v>0</v>
      </c>
      <c r="K66" s="1">
        <v>0</v>
      </c>
      <c r="L66" s="14"/>
    </row>
    <row r="67" spans="2:12" ht="16.5" thickTop="1" thickBot="1" x14ac:dyDescent="0.3">
      <c r="B67" s="7" t="s">
        <v>50</v>
      </c>
      <c r="C67" s="32">
        <v>50</v>
      </c>
      <c r="D67" s="1">
        <v>7603258.8200000003</v>
      </c>
      <c r="E67" s="1">
        <v>6000065.4500000002</v>
      </c>
      <c r="F67" s="1">
        <v>9994368.4299999997</v>
      </c>
      <c r="G67" s="1">
        <v>15444505.880000001</v>
      </c>
      <c r="H67" s="1">
        <v>19807940.43</v>
      </c>
      <c r="I67" s="1">
        <v>23356887.190000001</v>
      </c>
      <c r="J67" s="1">
        <v>6157109.4800000004</v>
      </c>
      <c r="K67" s="1">
        <v>10493329.76</v>
      </c>
      <c r="L67" s="14"/>
    </row>
    <row r="68" spans="2:12" ht="16.5" thickTop="1" thickBot="1" x14ac:dyDescent="0.3">
      <c r="B68" s="6" t="s">
        <v>254</v>
      </c>
      <c r="C68" s="32"/>
      <c r="D68" s="1"/>
      <c r="E68" s="1"/>
      <c r="F68" s="1"/>
      <c r="G68" s="1"/>
      <c r="H68" s="1"/>
      <c r="I68" s="1"/>
      <c r="J68" s="1"/>
      <c r="K68" s="1"/>
      <c r="L68" s="14"/>
    </row>
    <row r="69" spans="2:12" ht="16.5" thickTop="1" thickBot="1" x14ac:dyDescent="0.3">
      <c r="B69" s="7" t="s">
        <v>47</v>
      </c>
      <c r="C69" s="32">
        <v>10</v>
      </c>
      <c r="D69" s="1">
        <v>59590757</v>
      </c>
      <c r="E69" s="1">
        <v>59981447</v>
      </c>
      <c r="F69" s="1">
        <v>59182111</v>
      </c>
      <c r="G69" s="1">
        <v>56649386</v>
      </c>
      <c r="H69" s="1">
        <v>50841403</v>
      </c>
      <c r="I69" s="1">
        <v>39906489</v>
      </c>
      <c r="J69" s="1">
        <v>43714791</v>
      </c>
      <c r="K69" s="1">
        <v>43814791</v>
      </c>
      <c r="L69" s="14"/>
    </row>
    <row r="70" spans="2:12" ht="16.5" thickTop="1" thickBot="1" x14ac:dyDescent="0.3">
      <c r="B70" s="7" t="s">
        <v>48</v>
      </c>
      <c r="C70" s="32">
        <v>20</v>
      </c>
      <c r="D70" s="1">
        <v>54312826.359999999</v>
      </c>
      <c r="E70" s="1">
        <v>51336825.469999999</v>
      </c>
      <c r="F70" s="1">
        <v>48594115.219999999</v>
      </c>
      <c r="G70" s="1">
        <v>45507625.200000003</v>
      </c>
      <c r="H70" s="1">
        <v>35600273.590000004</v>
      </c>
      <c r="I70" s="1">
        <v>35210513.869999997</v>
      </c>
      <c r="J70" s="1">
        <v>42498682.280000001</v>
      </c>
      <c r="K70" s="1">
        <v>39987946.18</v>
      </c>
      <c r="L70" s="14"/>
    </row>
    <row r="71" spans="2:12" ht="16.5" thickTop="1" thickBot="1" x14ac:dyDescent="0.3">
      <c r="B71" s="7" t="s">
        <v>49</v>
      </c>
      <c r="C71" s="32">
        <v>30</v>
      </c>
      <c r="D71" s="1">
        <v>5277930.6399999997</v>
      </c>
      <c r="E71" s="1">
        <v>8644621.5299999993</v>
      </c>
      <c r="F71" s="1">
        <v>10587995.779999999</v>
      </c>
      <c r="G71" s="1">
        <v>11141760.800000001</v>
      </c>
      <c r="H71" s="1">
        <v>15241129.41</v>
      </c>
      <c r="I71" s="1">
        <v>4695975.13</v>
      </c>
      <c r="J71" s="1">
        <v>1216108.72</v>
      </c>
      <c r="K71" s="1">
        <v>3826844.82</v>
      </c>
      <c r="L71" s="14"/>
    </row>
    <row r="72" spans="2:12" ht="16.5" thickTop="1" thickBot="1" x14ac:dyDescent="0.3">
      <c r="B72" s="7" t="s">
        <v>12</v>
      </c>
      <c r="C72" s="32">
        <v>40</v>
      </c>
      <c r="D72" s="1">
        <v>0</v>
      </c>
      <c r="E72" s="1">
        <v>0</v>
      </c>
      <c r="F72" s="1">
        <v>0</v>
      </c>
      <c r="G72" s="1">
        <v>0</v>
      </c>
      <c r="H72" s="1">
        <v>0</v>
      </c>
      <c r="I72" s="1">
        <v>0</v>
      </c>
      <c r="J72" s="1">
        <v>0</v>
      </c>
      <c r="K72" s="1">
        <v>0</v>
      </c>
      <c r="L72" s="14"/>
    </row>
    <row r="73" spans="2:12" ht="16.5" thickTop="1" thickBot="1" x14ac:dyDescent="0.3">
      <c r="B73" s="7" t="s">
        <v>50</v>
      </c>
      <c r="C73" s="32">
        <v>50</v>
      </c>
      <c r="D73" s="1">
        <v>5277930.6399999997</v>
      </c>
      <c r="E73" s="1">
        <v>8644621.5299999993</v>
      </c>
      <c r="F73" s="1">
        <v>10587995.779999999</v>
      </c>
      <c r="G73" s="1">
        <v>11141760.800000001</v>
      </c>
      <c r="H73" s="1">
        <v>15241129.41</v>
      </c>
      <c r="I73" s="1">
        <v>4695975.13</v>
      </c>
      <c r="J73" s="1">
        <v>1216108.72</v>
      </c>
      <c r="K73" s="1">
        <v>3826844.82</v>
      </c>
      <c r="L73" s="14"/>
    </row>
    <row r="74" spans="2:12" ht="16.5" thickTop="1" thickBot="1" x14ac:dyDescent="0.3">
      <c r="B74" s="6" t="s">
        <v>256</v>
      </c>
      <c r="C74" s="32"/>
      <c r="D74" s="1"/>
      <c r="E74" s="1"/>
      <c r="F74" s="1"/>
      <c r="G74" s="1"/>
      <c r="H74" s="1"/>
      <c r="I74" s="1"/>
      <c r="J74" s="1"/>
      <c r="K74" s="1"/>
      <c r="L74" s="14"/>
    </row>
    <row r="75" spans="2:12" ht="16.5" thickTop="1" thickBot="1" x14ac:dyDescent="0.3">
      <c r="B75" s="7" t="s">
        <v>47</v>
      </c>
      <c r="C75" s="32">
        <v>10</v>
      </c>
      <c r="D75" s="1">
        <v>5592850</v>
      </c>
      <c r="E75" s="1">
        <v>5780843</v>
      </c>
      <c r="F75" s="1">
        <v>5763864</v>
      </c>
      <c r="G75" s="1">
        <v>6043168.2199999997</v>
      </c>
      <c r="H75" s="1">
        <v>6350901.5700000003</v>
      </c>
      <c r="I75" s="1">
        <v>6814777.5</v>
      </c>
      <c r="J75" s="1">
        <v>7092263.7400000002</v>
      </c>
      <c r="K75" s="1">
        <v>7446363.21</v>
      </c>
      <c r="L75" s="14"/>
    </row>
    <row r="76" spans="2:12" ht="16.5" thickTop="1" thickBot="1" x14ac:dyDescent="0.3">
      <c r="B76" s="7" t="s">
        <v>48</v>
      </c>
      <c r="C76" s="32">
        <v>20</v>
      </c>
      <c r="D76" s="1">
        <v>5543891.4400000004</v>
      </c>
      <c r="E76" s="1">
        <v>5742706.6799999997</v>
      </c>
      <c r="F76" s="1">
        <v>5760543.8300000001</v>
      </c>
      <c r="G76" s="1">
        <v>5968865.6699999999</v>
      </c>
      <c r="H76" s="1">
        <v>6143519.5199999996</v>
      </c>
      <c r="I76" s="1">
        <v>6746439.8200000003</v>
      </c>
      <c r="J76" s="1">
        <v>7013842.75</v>
      </c>
      <c r="K76" s="1">
        <v>7138587.9800000004</v>
      </c>
      <c r="L76" s="14"/>
    </row>
    <row r="77" spans="2:12" ht="16.5" thickTop="1" thickBot="1" x14ac:dyDescent="0.3">
      <c r="B77" s="7" t="s">
        <v>49</v>
      </c>
      <c r="C77" s="32">
        <v>30</v>
      </c>
      <c r="D77" s="1">
        <v>48958.559999999998</v>
      </c>
      <c r="E77" s="1">
        <v>38136.32</v>
      </c>
      <c r="F77" s="1">
        <v>3320.17</v>
      </c>
      <c r="G77" s="1">
        <v>74302.55</v>
      </c>
      <c r="H77" s="1">
        <v>207382.05</v>
      </c>
      <c r="I77" s="1">
        <v>68337.679999999993</v>
      </c>
      <c r="J77" s="1">
        <v>78420.990000000005</v>
      </c>
      <c r="K77" s="1">
        <v>307775.23</v>
      </c>
      <c r="L77" s="14"/>
    </row>
    <row r="78" spans="2:12" ht="16.5" thickTop="1" thickBot="1" x14ac:dyDescent="0.3">
      <c r="B78" s="7" t="s">
        <v>12</v>
      </c>
      <c r="C78" s="32">
        <v>40</v>
      </c>
      <c r="D78" s="1">
        <v>0</v>
      </c>
      <c r="E78" s="1">
        <v>0</v>
      </c>
      <c r="F78" s="1">
        <v>0</v>
      </c>
      <c r="G78" s="1">
        <v>0</v>
      </c>
      <c r="H78" s="1">
        <v>0</v>
      </c>
      <c r="I78" s="1">
        <v>0</v>
      </c>
      <c r="J78" s="1">
        <v>0</v>
      </c>
      <c r="K78" s="1">
        <v>0</v>
      </c>
      <c r="L78" s="14"/>
    </row>
    <row r="79" spans="2:12" ht="16.5" thickTop="1" thickBot="1" x14ac:dyDescent="0.3">
      <c r="B79" s="7" t="s">
        <v>50</v>
      </c>
      <c r="C79" s="32">
        <v>50</v>
      </c>
      <c r="D79" s="1">
        <v>48958.559999999998</v>
      </c>
      <c r="E79" s="1">
        <v>38136.32</v>
      </c>
      <c r="F79" s="1">
        <v>3320.17</v>
      </c>
      <c r="G79" s="1">
        <v>74302.55</v>
      </c>
      <c r="H79" s="1">
        <v>207382.05</v>
      </c>
      <c r="I79" s="1">
        <v>68337.679999999993</v>
      </c>
      <c r="J79" s="1">
        <v>78420.990000000005</v>
      </c>
      <c r="K79" s="1">
        <v>307775.23</v>
      </c>
      <c r="L79" s="14"/>
    </row>
    <row r="80" spans="2:12" ht="16.5" thickTop="1" thickBot="1" x14ac:dyDescent="0.3">
      <c r="B80" s="6" t="s">
        <v>258</v>
      </c>
      <c r="C80" s="32"/>
      <c r="D80" s="1"/>
      <c r="E80" s="1"/>
      <c r="F80" s="1"/>
      <c r="G80" s="1"/>
      <c r="H80" s="1"/>
      <c r="I80" s="1"/>
      <c r="J80" s="1"/>
      <c r="K80" s="1"/>
      <c r="L80" s="14"/>
    </row>
    <row r="81" spans="2:12" ht="16.5" thickTop="1" thickBot="1" x14ac:dyDescent="0.3">
      <c r="B81" s="7" t="s">
        <v>47</v>
      </c>
      <c r="C81" s="32">
        <v>10</v>
      </c>
      <c r="D81" s="1">
        <v>18515162.449999999</v>
      </c>
      <c r="E81" s="1">
        <v>19071985</v>
      </c>
      <c r="F81" s="1">
        <v>19203348</v>
      </c>
      <c r="G81" s="1">
        <v>21149296.670000002</v>
      </c>
      <c r="H81" s="1">
        <v>23082783.550000001</v>
      </c>
      <c r="I81" s="1">
        <v>25895597.629999999</v>
      </c>
      <c r="J81" s="1">
        <v>27783474.940000001</v>
      </c>
      <c r="K81" s="1">
        <v>29103141.789999999</v>
      </c>
      <c r="L81" s="14"/>
    </row>
    <row r="82" spans="2:12" ht="16.5" thickTop="1" thickBot="1" x14ac:dyDescent="0.3">
      <c r="B82" s="7" t="s">
        <v>48</v>
      </c>
      <c r="C82" s="32">
        <v>20</v>
      </c>
      <c r="D82" s="1">
        <v>18511020.66</v>
      </c>
      <c r="E82" s="1">
        <v>19048659.170000002</v>
      </c>
      <c r="F82" s="1">
        <v>19155684.879999999</v>
      </c>
      <c r="G82" s="1">
        <v>21015468.469999999</v>
      </c>
      <c r="H82" s="1">
        <v>22828804.739999998</v>
      </c>
      <c r="I82" s="1">
        <v>25422896.120000001</v>
      </c>
      <c r="J82" s="1">
        <v>27329603.420000002</v>
      </c>
      <c r="K82" s="1">
        <v>28566801.100000001</v>
      </c>
      <c r="L82" s="14"/>
    </row>
    <row r="83" spans="2:12" ht="16.5" thickTop="1" thickBot="1" x14ac:dyDescent="0.3">
      <c r="B83" s="7" t="s">
        <v>49</v>
      </c>
      <c r="C83" s="32">
        <v>30</v>
      </c>
      <c r="D83" s="1">
        <v>4141.79</v>
      </c>
      <c r="E83" s="1">
        <v>23325.83</v>
      </c>
      <c r="F83" s="1">
        <v>47663.12</v>
      </c>
      <c r="G83" s="1">
        <v>133828.20000000001</v>
      </c>
      <c r="H83" s="1">
        <v>253978.81</v>
      </c>
      <c r="I83" s="1">
        <v>472701.51</v>
      </c>
      <c r="J83" s="1">
        <v>453871.52</v>
      </c>
      <c r="K83" s="1">
        <v>536340.68999999994</v>
      </c>
      <c r="L83" s="14"/>
    </row>
    <row r="84" spans="2:12" ht="16.5" thickTop="1" thickBot="1" x14ac:dyDescent="0.3">
      <c r="B84" s="7" t="s">
        <v>12</v>
      </c>
      <c r="C84" s="32">
        <v>40</v>
      </c>
      <c r="D84" s="1">
        <v>0</v>
      </c>
      <c r="E84" s="1">
        <v>0</v>
      </c>
      <c r="F84" s="1">
        <v>0</v>
      </c>
      <c r="G84" s="1">
        <v>0</v>
      </c>
      <c r="H84" s="1">
        <v>0</v>
      </c>
      <c r="I84" s="1">
        <v>0</v>
      </c>
      <c r="J84" s="1">
        <v>0</v>
      </c>
      <c r="K84" s="1">
        <v>0</v>
      </c>
      <c r="L84" s="14"/>
    </row>
    <row r="85" spans="2:12" ht="16.5" thickTop="1" thickBot="1" x14ac:dyDescent="0.3">
      <c r="B85" s="7" t="s">
        <v>50</v>
      </c>
      <c r="C85" s="32">
        <v>50</v>
      </c>
      <c r="D85" s="1">
        <v>4141.79</v>
      </c>
      <c r="E85" s="1">
        <v>23325.83</v>
      </c>
      <c r="F85" s="1">
        <v>47663.12</v>
      </c>
      <c r="G85" s="1">
        <v>133828.20000000001</v>
      </c>
      <c r="H85" s="1">
        <v>253978.81</v>
      </c>
      <c r="I85" s="1">
        <v>472701.51</v>
      </c>
      <c r="J85" s="1">
        <v>453871.52</v>
      </c>
      <c r="K85" s="1">
        <v>536340.68999999994</v>
      </c>
      <c r="L85" s="14"/>
    </row>
    <row r="86" spans="2:12" ht="16.5" thickTop="1" thickBot="1" x14ac:dyDescent="0.3">
      <c r="B86" s="6" t="s">
        <v>260</v>
      </c>
      <c r="C86" s="32"/>
      <c r="D86" s="1"/>
      <c r="E86" s="1"/>
      <c r="F86" s="1"/>
      <c r="G86" s="1"/>
      <c r="H86" s="1"/>
      <c r="I86" s="1"/>
      <c r="J86" s="1"/>
      <c r="K86" s="1"/>
      <c r="L86" s="14"/>
    </row>
    <row r="87" spans="2:12" ht="16.5" thickTop="1" thickBot="1" x14ac:dyDescent="0.3">
      <c r="B87" s="7" t="s">
        <v>47</v>
      </c>
      <c r="C87" s="32">
        <v>10</v>
      </c>
      <c r="D87" s="1">
        <v>73029499.590000004</v>
      </c>
      <c r="E87" s="1">
        <v>76342040</v>
      </c>
      <c r="F87" s="1">
        <v>76544273</v>
      </c>
      <c r="G87" s="1">
        <v>81701059.560000002</v>
      </c>
      <c r="H87" s="1">
        <v>86065888.209999993</v>
      </c>
      <c r="I87" s="1">
        <v>96482497.25</v>
      </c>
      <c r="J87" s="1">
        <v>106049642.94</v>
      </c>
      <c r="K87" s="1">
        <v>116981464.39</v>
      </c>
      <c r="L87" s="14"/>
    </row>
    <row r="88" spans="2:12" ht="16.5" thickTop="1" thickBot="1" x14ac:dyDescent="0.3">
      <c r="B88" s="7" t="s">
        <v>48</v>
      </c>
      <c r="C88" s="32">
        <v>20</v>
      </c>
      <c r="D88" s="1">
        <v>72163329.549999997</v>
      </c>
      <c r="E88" s="1">
        <v>74941615.590000004</v>
      </c>
      <c r="F88" s="1">
        <v>75311760.75</v>
      </c>
      <c r="G88" s="1">
        <v>79744866.219999999</v>
      </c>
      <c r="H88" s="1">
        <v>83521627.310000002</v>
      </c>
      <c r="I88" s="1">
        <v>92473925.280000001</v>
      </c>
      <c r="J88" s="1">
        <v>103453509.02</v>
      </c>
      <c r="K88" s="1">
        <v>113331687.19</v>
      </c>
      <c r="L88" s="14"/>
    </row>
    <row r="89" spans="2:12" ht="16.5" thickTop="1" thickBot="1" x14ac:dyDescent="0.3">
      <c r="B89" s="7" t="s">
        <v>49</v>
      </c>
      <c r="C89" s="32">
        <v>30</v>
      </c>
      <c r="D89" s="1">
        <v>866170.04</v>
      </c>
      <c r="E89" s="1">
        <v>1400424.41</v>
      </c>
      <c r="F89" s="1">
        <v>1232512.25</v>
      </c>
      <c r="G89" s="1">
        <v>1956193.34</v>
      </c>
      <c r="H89" s="1">
        <v>2544260.9</v>
      </c>
      <c r="I89" s="1">
        <v>4008571.97</v>
      </c>
      <c r="J89" s="1">
        <v>2596133.92</v>
      </c>
      <c r="K89" s="1">
        <v>3649777.2</v>
      </c>
      <c r="L89" s="14"/>
    </row>
    <row r="90" spans="2:12" ht="16.5" thickTop="1" thickBot="1" x14ac:dyDescent="0.3">
      <c r="B90" s="7" t="s">
        <v>12</v>
      </c>
      <c r="C90" s="32">
        <v>40</v>
      </c>
      <c r="D90" s="1">
        <v>0</v>
      </c>
      <c r="E90" s="1">
        <v>0</v>
      </c>
      <c r="F90" s="1">
        <v>0</v>
      </c>
      <c r="G90" s="1">
        <v>0</v>
      </c>
      <c r="H90" s="1">
        <v>0</v>
      </c>
      <c r="I90" s="1">
        <v>0</v>
      </c>
      <c r="J90" s="1">
        <v>0</v>
      </c>
      <c r="K90" s="1">
        <v>1944962.35</v>
      </c>
      <c r="L90" s="14"/>
    </row>
    <row r="91" spans="2:12" ht="16.5" thickTop="1" thickBot="1" x14ac:dyDescent="0.3">
      <c r="B91" s="7" t="s">
        <v>50</v>
      </c>
      <c r="C91" s="32">
        <v>50</v>
      </c>
      <c r="D91" s="1">
        <v>866170.04</v>
      </c>
      <c r="E91" s="1">
        <v>1400424.41</v>
      </c>
      <c r="F91" s="1">
        <v>1232512.25</v>
      </c>
      <c r="G91" s="1">
        <v>1956193.34</v>
      </c>
      <c r="H91" s="1">
        <v>2544260.9</v>
      </c>
      <c r="I91" s="1">
        <v>4008571.97</v>
      </c>
      <c r="J91" s="1">
        <v>2596133.92</v>
      </c>
      <c r="K91" s="1">
        <v>1704814.85</v>
      </c>
      <c r="L91" s="14"/>
    </row>
    <row r="92" spans="2:12" ht="16.5" thickTop="1" thickBot="1" x14ac:dyDescent="0.3">
      <c r="B92" s="6" t="s">
        <v>262</v>
      </c>
      <c r="C92" s="32"/>
      <c r="D92" s="1"/>
      <c r="E92" s="1"/>
      <c r="F92" s="1"/>
      <c r="G92" s="1"/>
      <c r="H92" s="1"/>
      <c r="I92" s="1"/>
      <c r="J92" s="1"/>
      <c r="K92" s="1"/>
      <c r="L92" s="14"/>
    </row>
    <row r="93" spans="2:12" ht="16.5" thickTop="1" thickBot="1" x14ac:dyDescent="0.3">
      <c r="B93" s="7" t="s">
        <v>47</v>
      </c>
      <c r="C93" s="32">
        <v>10</v>
      </c>
      <c r="D93" s="1">
        <v>45767847.640000001</v>
      </c>
      <c r="E93" s="1">
        <v>47118674</v>
      </c>
      <c r="F93" s="1">
        <v>47270428</v>
      </c>
      <c r="G93" s="1">
        <v>52844870.159999996</v>
      </c>
      <c r="H93" s="1">
        <v>58232623.310000002</v>
      </c>
      <c r="I93" s="1">
        <v>63301480.689999998</v>
      </c>
      <c r="J93" s="1">
        <v>65529441.549999997</v>
      </c>
      <c r="K93" s="1">
        <v>74107700.209999993</v>
      </c>
      <c r="L93" s="14"/>
    </row>
    <row r="94" spans="2:12" ht="16.5" thickTop="1" thickBot="1" x14ac:dyDescent="0.3">
      <c r="B94" s="7" t="s">
        <v>48</v>
      </c>
      <c r="C94" s="32">
        <v>20</v>
      </c>
      <c r="D94" s="1">
        <v>45150624.100000001</v>
      </c>
      <c r="E94" s="1">
        <v>46455494.649999999</v>
      </c>
      <c r="F94" s="1">
        <v>46530212.369999997</v>
      </c>
      <c r="G94" s="1">
        <v>51794080.789999999</v>
      </c>
      <c r="H94" s="1">
        <v>56826663.810000002</v>
      </c>
      <c r="I94" s="1">
        <v>60760481.990000002</v>
      </c>
      <c r="J94" s="1">
        <v>64365050.539999999</v>
      </c>
      <c r="K94" s="1">
        <v>71073897.269999996</v>
      </c>
      <c r="L94" s="14"/>
    </row>
    <row r="95" spans="2:12" ht="16.5" thickTop="1" thickBot="1" x14ac:dyDescent="0.3">
      <c r="B95" s="7" t="s">
        <v>49</v>
      </c>
      <c r="C95" s="32">
        <v>30</v>
      </c>
      <c r="D95" s="1">
        <v>617223.54</v>
      </c>
      <c r="E95" s="1">
        <v>663179.35</v>
      </c>
      <c r="F95" s="1">
        <v>740215.63</v>
      </c>
      <c r="G95" s="1">
        <v>1050789.3700000001</v>
      </c>
      <c r="H95" s="1">
        <v>1405959.5</v>
      </c>
      <c r="I95" s="1">
        <v>2540998.7000000002</v>
      </c>
      <c r="J95" s="1">
        <v>1164391.01</v>
      </c>
      <c r="K95" s="1">
        <v>3033802.94</v>
      </c>
      <c r="L95" s="14"/>
    </row>
    <row r="96" spans="2:12" ht="16.5" thickTop="1" thickBot="1" x14ac:dyDescent="0.3">
      <c r="B96" s="7" t="s">
        <v>12</v>
      </c>
      <c r="C96" s="32">
        <v>40</v>
      </c>
      <c r="D96" s="1">
        <v>0</v>
      </c>
      <c r="E96" s="1">
        <v>0</v>
      </c>
      <c r="F96" s="1">
        <v>0</v>
      </c>
      <c r="G96" s="1">
        <v>0</v>
      </c>
      <c r="H96" s="1">
        <v>0</v>
      </c>
      <c r="I96" s="1">
        <v>0</v>
      </c>
      <c r="J96" s="1">
        <v>0</v>
      </c>
      <c r="K96" s="1">
        <v>1652659</v>
      </c>
      <c r="L96" s="14"/>
    </row>
    <row r="97" spans="2:12" ht="16.5" thickTop="1" thickBot="1" x14ac:dyDescent="0.3">
      <c r="B97" s="7" t="s">
        <v>50</v>
      </c>
      <c r="C97" s="32">
        <v>50</v>
      </c>
      <c r="D97" s="1">
        <v>617223.54</v>
      </c>
      <c r="E97" s="1">
        <v>663179.35</v>
      </c>
      <c r="F97" s="1">
        <v>740215.63</v>
      </c>
      <c r="G97" s="1">
        <v>1050789.3700000001</v>
      </c>
      <c r="H97" s="1">
        <v>1405959.5</v>
      </c>
      <c r="I97" s="1">
        <v>2540998.7000000002</v>
      </c>
      <c r="J97" s="1">
        <v>1164391.01</v>
      </c>
      <c r="K97" s="1">
        <v>1381143.94</v>
      </c>
      <c r="L97" s="14"/>
    </row>
    <row r="98" spans="2:12" ht="16.5" thickTop="1" thickBot="1" x14ac:dyDescent="0.3">
      <c r="B98" s="6" t="s">
        <v>264</v>
      </c>
      <c r="C98" s="32"/>
      <c r="D98" s="1"/>
      <c r="E98" s="1"/>
      <c r="F98" s="1"/>
      <c r="G98" s="1"/>
      <c r="H98" s="1"/>
      <c r="I98" s="1"/>
      <c r="J98" s="1"/>
      <c r="K98" s="1"/>
      <c r="L98" s="14"/>
    </row>
    <row r="99" spans="2:12" ht="16.5" thickTop="1" thickBot="1" x14ac:dyDescent="0.3">
      <c r="B99" s="7" t="s">
        <v>47</v>
      </c>
      <c r="C99" s="32">
        <v>10</v>
      </c>
      <c r="D99" s="1">
        <v>17218815.379999999</v>
      </c>
      <c r="E99" s="1">
        <v>17726748</v>
      </c>
      <c r="F99" s="1">
        <v>17817869</v>
      </c>
      <c r="G99" s="1">
        <v>19732710.219999999</v>
      </c>
      <c r="H99" s="1">
        <v>21165266.98</v>
      </c>
      <c r="I99" s="1">
        <v>24940115.66</v>
      </c>
      <c r="J99" s="1">
        <v>27856553.379999999</v>
      </c>
      <c r="K99" s="1">
        <v>29177437.149999999</v>
      </c>
      <c r="L99" s="14"/>
    </row>
    <row r="100" spans="2:12" ht="16.5" thickTop="1" thickBot="1" x14ac:dyDescent="0.3">
      <c r="B100" s="7" t="s">
        <v>48</v>
      </c>
      <c r="C100" s="32">
        <v>20</v>
      </c>
      <c r="D100" s="1">
        <v>17131970.34</v>
      </c>
      <c r="E100" s="1">
        <v>17689063.879999999</v>
      </c>
      <c r="F100" s="1">
        <v>17784855.629999999</v>
      </c>
      <c r="G100" s="1">
        <v>19632976.079999998</v>
      </c>
      <c r="H100" s="1">
        <v>21035751.859999999</v>
      </c>
      <c r="I100" s="1">
        <v>24310386.27</v>
      </c>
      <c r="J100" s="1">
        <v>27255642.010000002</v>
      </c>
      <c r="K100" s="1">
        <v>28350375.359999999</v>
      </c>
      <c r="L100" s="14"/>
    </row>
    <row r="101" spans="2:12" ht="16.5" thickTop="1" thickBot="1" x14ac:dyDescent="0.3">
      <c r="B101" s="7" t="s">
        <v>49</v>
      </c>
      <c r="C101" s="32">
        <v>30</v>
      </c>
      <c r="D101" s="1">
        <v>86845.04</v>
      </c>
      <c r="E101" s="1">
        <v>37684.120000000003</v>
      </c>
      <c r="F101" s="1">
        <v>33013.370000000003</v>
      </c>
      <c r="G101" s="1">
        <v>99734.14</v>
      </c>
      <c r="H101" s="1">
        <v>129515.12</v>
      </c>
      <c r="I101" s="1">
        <v>629729.39</v>
      </c>
      <c r="J101" s="1">
        <v>600911.37</v>
      </c>
      <c r="K101" s="1">
        <v>827061.79</v>
      </c>
      <c r="L101" s="14"/>
    </row>
    <row r="102" spans="2:12" ht="16.5" thickTop="1" thickBot="1" x14ac:dyDescent="0.3">
      <c r="B102" s="7" t="s">
        <v>12</v>
      </c>
      <c r="C102" s="32">
        <v>40</v>
      </c>
      <c r="D102" s="1">
        <v>0</v>
      </c>
      <c r="E102" s="1">
        <v>0</v>
      </c>
      <c r="F102" s="1">
        <v>0</v>
      </c>
      <c r="G102" s="1">
        <v>0</v>
      </c>
      <c r="H102" s="1">
        <v>0</v>
      </c>
      <c r="I102" s="1">
        <v>0</v>
      </c>
      <c r="J102" s="1">
        <v>0</v>
      </c>
      <c r="K102" s="1">
        <v>0</v>
      </c>
      <c r="L102" s="14"/>
    </row>
    <row r="103" spans="2:12" ht="16.5" thickTop="1" thickBot="1" x14ac:dyDescent="0.3">
      <c r="B103" s="7" t="s">
        <v>50</v>
      </c>
      <c r="C103" s="32">
        <v>50</v>
      </c>
      <c r="D103" s="1">
        <v>86845.04</v>
      </c>
      <c r="E103" s="1">
        <v>37684.120000000003</v>
      </c>
      <c r="F103" s="1">
        <v>33013.370000000003</v>
      </c>
      <c r="G103" s="1">
        <v>99734.14</v>
      </c>
      <c r="H103" s="1">
        <v>129515.12</v>
      </c>
      <c r="I103" s="1">
        <v>629729.39</v>
      </c>
      <c r="J103" s="1">
        <v>600911.37</v>
      </c>
      <c r="K103" s="1">
        <v>827061.79</v>
      </c>
      <c r="L103" s="14"/>
    </row>
    <row r="104" spans="2:12" ht="16.5" thickTop="1" thickBot="1" x14ac:dyDescent="0.3">
      <c r="B104" s="6" t="s">
        <v>218</v>
      </c>
      <c r="C104" s="32"/>
      <c r="D104" s="1"/>
      <c r="E104" s="1"/>
      <c r="F104" s="1"/>
      <c r="G104" s="1"/>
      <c r="H104" s="1"/>
      <c r="I104" s="1"/>
      <c r="J104" s="1"/>
      <c r="K104" s="1"/>
      <c r="L104" s="14"/>
    </row>
    <row r="105" spans="2:12" ht="16.5" thickTop="1" thickBot="1" x14ac:dyDescent="0.3">
      <c r="B105" s="7" t="s">
        <v>47</v>
      </c>
      <c r="C105" s="32">
        <v>10</v>
      </c>
      <c r="D105" s="1">
        <v>17421925.050000001</v>
      </c>
      <c r="E105" s="1">
        <v>18628878</v>
      </c>
      <c r="F105" s="1">
        <v>20089095</v>
      </c>
      <c r="G105" s="1">
        <v>22030445.710000001</v>
      </c>
      <c r="H105" s="1">
        <v>22181792.039999999</v>
      </c>
      <c r="I105" s="1">
        <v>21798550.68</v>
      </c>
      <c r="J105" s="1">
        <v>22697958.440000001</v>
      </c>
      <c r="K105" s="1">
        <v>23105040.91</v>
      </c>
      <c r="L105" s="14"/>
    </row>
    <row r="106" spans="2:12" ht="16.5" thickTop="1" thickBot="1" x14ac:dyDescent="0.3">
      <c r="B106" s="7" t="s">
        <v>48</v>
      </c>
      <c r="C106" s="32">
        <v>20</v>
      </c>
      <c r="D106" s="1">
        <v>17060445.989999998</v>
      </c>
      <c r="E106" s="1">
        <v>18142781.57</v>
      </c>
      <c r="F106" s="1">
        <v>19133752.219999999</v>
      </c>
      <c r="G106" s="1">
        <v>20673394.940000001</v>
      </c>
      <c r="H106" s="1">
        <v>21394780.02</v>
      </c>
      <c r="I106" s="1">
        <v>21314995.710000001</v>
      </c>
      <c r="J106" s="1">
        <v>21327360.859999999</v>
      </c>
      <c r="K106" s="1">
        <v>21850389.760000002</v>
      </c>
      <c r="L106" s="14"/>
    </row>
    <row r="107" spans="2:12" ht="16.5" thickTop="1" thickBot="1" x14ac:dyDescent="0.3">
      <c r="B107" s="7" t="s">
        <v>49</v>
      </c>
      <c r="C107" s="32">
        <v>30</v>
      </c>
      <c r="D107" s="1">
        <v>361479.06</v>
      </c>
      <c r="E107" s="1">
        <v>486096.43</v>
      </c>
      <c r="F107" s="1">
        <v>955342.78</v>
      </c>
      <c r="G107" s="1">
        <v>1357050.77</v>
      </c>
      <c r="H107" s="1">
        <v>787012.02</v>
      </c>
      <c r="I107" s="1">
        <v>483554.97</v>
      </c>
      <c r="J107" s="1">
        <v>1370597.58</v>
      </c>
      <c r="K107" s="1">
        <v>1254651.1499999999</v>
      </c>
      <c r="L107" s="14"/>
    </row>
    <row r="108" spans="2:12" ht="16.5" thickTop="1" thickBot="1" x14ac:dyDescent="0.3">
      <c r="B108" s="7" t="s">
        <v>12</v>
      </c>
      <c r="C108" s="32">
        <v>40</v>
      </c>
      <c r="D108" s="1">
        <v>0</v>
      </c>
      <c r="E108" s="1">
        <v>0</v>
      </c>
      <c r="F108" s="1">
        <v>0</v>
      </c>
      <c r="G108" s="1">
        <v>0</v>
      </c>
      <c r="H108" s="1">
        <v>0</v>
      </c>
      <c r="I108" s="1">
        <v>0</v>
      </c>
      <c r="J108" s="1">
        <v>0</v>
      </c>
      <c r="K108" s="1">
        <v>0</v>
      </c>
      <c r="L108" s="14"/>
    </row>
    <row r="109" spans="2:12" ht="16.5" thickTop="1" thickBot="1" x14ac:dyDescent="0.3">
      <c r="B109" s="7" t="s">
        <v>50</v>
      </c>
      <c r="C109" s="32">
        <v>50</v>
      </c>
      <c r="D109" s="1">
        <v>361479.06</v>
      </c>
      <c r="E109" s="1">
        <v>486096.43</v>
      </c>
      <c r="F109" s="1">
        <v>955342.78</v>
      </c>
      <c r="G109" s="1">
        <v>1357050.77</v>
      </c>
      <c r="H109" s="1">
        <v>787012.02</v>
      </c>
      <c r="I109" s="1">
        <v>483554.97</v>
      </c>
      <c r="J109" s="1">
        <v>1370597.58</v>
      </c>
      <c r="K109" s="1">
        <v>1254651.1499999999</v>
      </c>
      <c r="L109" s="14"/>
    </row>
    <row r="110" spans="2:12" ht="16.5" thickTop="1" thickBot="1" x14ac:dyDescent="0.3">
      <c r="B110" s="5" t="s">
        <v>281</v>
      </c>
      <c r="C110" s="32"/>
      <c r="D110" s="1"/>
      <c r="E110" s="1"/>
      <c r="F110" s="1"/>
      <c r="G110" s="1"/>
      <c r="H110" s="1"/>
      <c r="I110" s="1"/>
      <c r="J110" s="1"/>
      <c r="K110" s="1"/>
      <c r="L110" s="14"/>
    </row>
    <row r="111" spans="2:12" ht="16.5" thickTop="1" thickBot="1" x14ac:dyDescent="0.3">
      <c r="B111" s="6" t="s">
        <v>218</v>
      </c>
      <c r="C111" s="32"/>
      <c r="D111" s="1"/>
      <c r="E111" s="1"/>
      <c r="F111" s="1"/>
      <c r="G111" s="1"/>
      <c r="H111" s="1"/>
      <c r="I111" s="1"/>
      <c r="J111" s="1"/>
      <c r="K111" s="1"/>
      <c r="L111" s="14"/>
    </row>
    <row r="112" spans="2:12" ht="16.5" thickTop="1" thickBot="1" x14ac:dyDescent="0.3">
      <c r="B112" s="7" t="s">
        <v>47</v>
      </c>
      <c r="C112" s="32">
        <v>10</v>
      </c>
      <c r="D112" s="1">
        <v>1009103</v>
      </c>
      <c r="E112" s="1">
        <v>1495454.67</v>
      </c>
      <c r="F112" s="1">
        <v>1723353.57</v>
      </c>
      <c r="G112" s="1">
        <v>2329800.2599999998</v>
      </c>
      <c r="H112" s="1">
        <v>2440521.7799999998</v>
      </c>
      <c r="I112" s="1">
        <v>2667855.4700000002</v>
      </c>
      <c r="J112" s="1">
        <v>2760091.01</v>
      </c>
      <c r="K112" s="1">
        <v>2480042.16</v>
      </c>
      <c r="L112" s="14"/>
    </row>
    <row r="113" spans="2:12" ht="16.5" thickTop="1" thickBot="1" x14ac:dyDescent="0.3">
      <c r="B113" s="7" t="s">
        <v>48</v>
      </c>
      <c r="C113" s="32">
        <v>20</v>
      </c>
      <c r="D113" s="1">
        <v>552168.32999999996</v>
      </c>
      <c r="E113" s="1">
        <v>938925.1</v>
      </c>
      <c r="F113" s="1">
        <v>594825.31000000006</v>
      </c>
      <c r="G113" s="1">
        <v>981127.48</v>
      </c>
      <c r="H113" s="1">
        <v>978125.31</v>
      </c>
      <c r="I113" s="1">
        <v>1002315.46</v>
      </c>
      <c r="J113" s="1">
        <v>1396456.85</v>
      </c>
      <c r="K113" s="1">
        <v>1299829.17</v>
      </c>
      <c r="L113" s="14"/>
    </row>
    <row r="114" spans="2:12" ht="16.5" thickTop="1" thickBot="1" x14ac:dyDescent="0.3">
      <c r="B114" s="7" t="s">
        <v>49</v>
      </c>
      <c r="C114" s="32">
        <v>30</v>
      </c>
      <c r="D114" s="1">
        <v>456934.67</v>
      </c>
      <c r="E114" s="1">
        <v>556529.56999999995</v>
      </c>
      <c r="F114" s="1">
        <v>1128528.26</v>
      </c>
      <c r="G114" s="1">
        <v>1348672.78</v>
      </c>
      <c r="H114" s="1">
        <v>1462396.47</v>
      </c>
      <c r="I114" s="1">
        <v>1665540.01</v>
      </c>
      <c r="J114" s="1">
        <v>1363634.16</v>
      </c>
      <c r="K114" s="1">
        <v>1180212.99</v>
      </c>
      <c r="L114" s="14"/>
    </row>
    <row r="115" spans="2:12" ht="16.5" thickTop="1" thickBot="1" x14ac:dyDescent="0.3">
      <c r="B115" s="7" t="s">
        <v>12</v>
      </c>
      <c r="C115" s="32">
        <v>40</v>
      </c>
      <c r="D115" s="1">
        <v>456934.67</v>
      </c>
      <c r="E115" s="1">
        <v>556529.56999999995</v>
      </c>
      <c r="F115" s="1">
        <v>1128528.26</v>
      </c>
      <c r="G115" s="1">
        <v>1348672.78</v>
      </c>
      <c r="H115" s="1">
        <v>1462396.47</v>
      </c>
      <c r="I115" s="1">
        <v>1665540.01</v>
      </c>
      <c r="J115" s="1">
        <v>1363634.16</v>
      </c>
      <c r="K115" s="1">
        <v>1180212.99</v>
      </c>
      <c r="L115" s="14"/>
    </row>
    <row r="116" spans="2:12" ht="16.5" thickTop="1" thickBot="1" x14ac:dyDescent="0.3">
      <c r="B116" s="7" t="s">
        <v>50</v>
      </c>
      <c r="C116" s="32">
        <v>50</v>
      </c>
      <c r="D116" s="1">
        <v>0</v>
      </c>
      <c r="E116" s="1">
        <v>0</v>
      </c>
      <c r="F116" s="1">
        <v>0</v>
      </c>
      <c r="G116" s="1">
        <v>0</v>
      </c>
      <c r="H116" s="1">
        <v>0</v>
      </c>
      <c r="I116" s="1">
        <v>0</v>
      </c>
      <c r="J116" s="1">
        <v>0</v>
      </c>
      <c r="K116" s="1">
        <v>0</v>
      </c>
      <c r="L116" s="14"/>
    </row>
    <row r="117" spans="2:12" ht="16.5" thickTop="1" thickBot="1" x14ac:dyDescent="0.3">
      <c r="B117" s="5" t="s">
        <v>245</v>
      </c>
      <c r="C117" s="32"/>
      <c r="D117" s="1"/>
      <c r="E117" s="1"/>
      <c r="F117" s="1"/>
      <c r="G117" s="1"/>
      <c r="H117" s="1"/>
      <c r="I117" s="1"/>
      <c r="J117" s="1"/>
      <c r="K117" s="1"/>
      <c r="L117" s="14"/>
    </row>
    <row r="118" spans="2:12" ht="16.5" thickTop="1" thickBot="1" x14ac:dyDescent="0.3">
      <c r="B118" s="6" t="s">
        <v>218</v>
      </c>
      <c r="C118" s="32"/>
      <c r="D118" s="1"/>
      <c r="E118" s="1"/>
      <c r="F118" s="1"/>
      <c r="G118" s="1"/>
      <c r="H118" s="1"/>
      <c r="I118" s="1"/>
      <c r="J118" s="1"/>
      <c r="K118" s="1"/>
      <c r="L118" s="14"/>
    </row>
    <row r="119" spans="2:12" ht="16.5" thickTop="1" thickBot="1" x14ac:dyDescent="0.3">
      <c r="B119" s="7" t="s">
        <v>47</v>
      </c>
      <c r="C119" s="32">
        <v>10</v>
      </c>
      <c r="D119" s="1">
        <v>2832850</v>
      </c>
      <c r="E119" s="1">
        <v>2894105.32</v>
      </c>
      <c r="F119" s="1">
        <v>2047055</v>
      </c>
      <c r="G119" s="1">
        <v>2519040.2599999998</v>
      </c>
      <c r="H119" s="1">
        <v>1961238.14</v>
      </c>
      <c r="I119" s="1">
        <v>2470227.85</v>
      </c>
      <c r="J119" s="1">
        <v>2286278.29</v>
      </c>
      <c r="K119" s="1">
        <v>3097306.58</v>
      </c>
      <c r="L119" s="14"/>
    </row>
    <row r="120" spans="2:12" ht="16.5" thickTop="1" thickBot="1" x14ac:dyDescent="0.3">
      <c r="B120" s="7" t="s">
        <v>48</v>
      </c>
      <c r="C120" s="32">
        <v>20</v>
      </c>
      <c r="D120" s="1">
        <v>1682890.68</v>
      </c>
      <c r="E120" s="1">
        <v>2132380.66</v>
      </c>
      <c r="F120" s="1">
        <v>1810983.93</v>
      </c>
      <c r="G120" s="1">
        <v>1999007.12</v>
      </c>
      <c r="H120" s="1">
        <v>1775492.29</v>
      </c>
      <c r="I120" s="1">
        <v>2282029.56</v>
      </c>
      <c r="J120" s="1">
        <v>1766120.53</v>
      </c>
      <c r="K120" s="1">
        <v>2457938.46</v>
      </c>
      <c r="L120" s="14"/>
    </row>
    <row r="121" spans="2:12" ht="16.5" thickTop="1" thickBot="1" x14ac:dyDescent="0.3">
      <c r="B121" s="7" t="s">
        <v>49</v>
      </c>
      <c r="C121" s="32">
        <v>30</v>
      </c>
      <c r="D121" s="1">
        <v>1149959.32</v>
      </c>
      <c r="E121" s="1">
        <v>761724.66</v>
      </c>
      <c r="F121" s="1">
        <v>236071.07</v>
      </c>
      <c r="G121" s="1">
        <v>520033.14</v>
      </c>
      <c r="H121" s="1">
        <v>185745.85</v>
      </c>
      <c r="I121" s="1">
        <v>188198.29</v>
      </c>
      <c r="J121" s="1">
        <v>520157.76</v>
      </c>
      <c r="K121" s="1">
        <v>639368.12</v>
      </c>
      <c r="L121" s="14"/>
    </row>
    <row r="122" spans="2:12" ht="16.5" thickTop="1" thickBot="1" x14ac:dyDescent="0.3">
      <c r="B122" s="7" t="s">
        <v>12</v>
      </c>
      <c r="C122" s="32">
        <v>40</v>
      </c>
      <c r="D122" s="1">
        <v>0</v>
      </c>
      <c r="E122" s="1">
        <v>0</v>
      </c>
      <c r="F122" s="1">
        <v>0</v>
      </c>
      <c r="G122" s="1">
        <v>0</v>
      </c>
      <c r="H122" s="1">
        <v>0</v>
      </c>
      <c r="I122" s="1">
        <v>0</v>
      </c>
      <c r="J122" s="1">
        <v>0</v>
      </c>
      <c r="K122" s="1">
        <v>0</v>
      </c>
      <c r="L122" s="14"/>
    </row>
    <row r="123" spans="2:12" ht="16.5" thickTop="1" thickBot="1" x14ac:dyDescent="0.3">
      <c r="B123" s="7" t="s">
        <v>50</v>
      </c>
      <c r="C123" s="32">
        <v>50</v>
      </c>
      <c r="D123" s="1">
        <v>1149959.32</v>
      </c>
      <c r="E123" s="1">
        <v>761724.66</v>
      </c>
      <c r="F123" s="1">
        <v>236071.07</v>
      </c>
      <c r="G123" s="1">
        <v>520033.14</v>
      </c>
      <c r="H123" s="1">
        <v>185745.85</v>
      </c>
      <c r="I123" s="1">
        <v>188198.29</v>
      </c>
      <c r="J123" s="1">
        <v>520157.76</v>
      </c>
      <c r="K123" s="1">
        <v>639368.12</v>
      </c>
      <c r="L123" s="14"/>
    </row>
    <row r="124" spans="2:12" ht="16.5" thickTop="1" thickBot="1" x14ac:dyDescent="0.3">
      <c r="B124" s="6" t="s">
        <v>247</v>
      </c>
      <c r="C124" s="32"/>
      <c r="D124" s="1"/>
      <c r="E124" s="1"/>
      <c r="F124" s="1"/>
      <c r="G124" s="1"/>
      <c r="H124" s="1"/>
      <c r="I124" s="1"/>
      <c r="J124" s="1"/>
      <c r="K124" s="1"/>
      <c r="L124" s="14"/>
    </row>
    <row r="125" spans="2:12" ht="16.5" thickTop="1" thickBot="1" x14ac:dyDescent="0.3">
      <c r="B125" s="7" t="s">
        <v>47</v>
      </c>
      <c r="C125" s="32">
        <v>10</v>
      </c>
      <c r="D125" s="1">
        <v>0</v>
      </c>
      <c r="E125" s="1">
        <v>0</v>
      </c>
      <c r="F125" s="1">
        <v>0</v>
      </c>
      <c r="G125" s="1">
        <v>0</v>
      </c>
      <c r="H125" s="1">
        <v>1848336.83</v>
      </c>
      <c r="I125" s="1">
        <v>2024209.57</v>
      </c>
      <c r="J125" s="1">
        <v>264763</v>
      </c>
      <c r="K125" s="1"/>
      <c r="L125" s="14"/>
    </row>
    <row r="126" spans="2:12" ht="16.5" thickTop="1" thickBot="1" x14ac:dyDescent="0.3">
      <c r="B126" s="7" t="s">
        <v>48</v>
      </c>
      <c r="C126" s="32">
        <v>20</v>
      </c>
      <c r="D126" s="1">
        <v>0</v>
      </c>
      <c r="E126" s="1">
        <v>0</v>
      </c>
      <c r="F126" s="1">
        <v>0</v>
      </c>
      <c r="G126" s="1">
        <v>0</v>
      </c>
      <c r="H126" s="1">
        <v>1075406.26</v>
      </c>
      <c r="I126" s="1">
        <v>1575669.91</v>
      </c>
      <c r="J126" s="1">
        <v>264763</v>
      </c>
      <c r="K126" s="1"/>
      <c r="L126" s="14"/>
    </row>
    <row r="127" spans="2:12" ht="16.5" thickTop="1" thickBot="1" x14ac:dyDescent="0.3">
      <c r="B127" s="7" t="s">
        <v>49</v>
      </c>
      <c r="C127" s="32">
        <v>30</v>
      </c>
      <c r="D127" s="1">
        <v>0</v>
      </c>
      <c r="E127" s="1">
        <v>0</v>
      </c>
      <c r="F127" s="1">
        <v>0</v>
      </c>
      <c r="G127" s="1">
        <v>0</v>
      </c>
      <c r="H127" s="1">
        <v>772930.57</v>
      </c>
      <c r="I127" s="1">
        <v>448539.66</v>
      </c>
      <c r="J127" s="1">
        <v>0</v>
      </c>
      <c r="K127" s="1"/>
      <c r="L127" s="14"/>
    </row>
    <row r="128" spans="2:12" ht="16.5" thickTop="1" thickBot="1" x14ac:dyDescent="0.3">
      <c r="B128" s="7" t="s">
        <v>12</v>
      </c>
      <c r="C128" s="32">
        <v>40</v>
      </c>
      <c r="D128" s="1">
        <v>0</v>
      </c>
      <c r="E128" s="1">
        <v>0</v>
      </c>
      <c r="F128" s="1">
        <v>0</v>
      </c>
      <c r="G128" s="1">
        <v>0</v>
      </c>
      <c r="H128" s="1">
        <v>750000</v>
      </c>
      <c r="I128" s="1">
        <v>0</v>
      </c>
      <c r="J128" s="1">
        <v>0</v>
      </c>
      <c r="K128" s="1"/>
      <c r="L128" s="14"/>
    </row>
    <row r="129" spans="2:12" ht="16.5" thickTop="1" thickBot="1" x14ac:dyDescent="0.3">
      <c r="B129" s="7" t="s">
        <v>50</v>
      </c>
      <c r="C129" s="32">
        <v>50</v>
      </c>
      <c r="D129" s="1">
        <v>0</v>
      </c>
      <c r="E129" s="1">
        <v>0</v>
      </c>
      <c r="F129" s="1">
        <v>0</v>
      </c>
      <c r="G129" s="1">
        <v>0</v>
      </c>
      <c r="H129" s="1">
        <v>22930.57</v>
      </c>
      <c r="I129" s="1">
        <v>448539.66</v>
      </c>
      <c r="J129" s="1">
        <v>0</v>
      </c>
      <c r="K129" s="1"/>
      <c r="L129" s="14"/>
    </row>
    <row r="130" spans="2:12" ht="16.5" thickTop="1" thickBot="1" x14ac:dyDescent="0.3">
      <c r="B130" s="5" t="s">
        <v>267</v>
      </c>
      <c r="C130" s="32"/>
      <c r="D130" s="1"/>
      <c r="E130" s="1"/>
      <c r="F130" s="1"/>
      <c r="G130" s="1"/>
      <c r="H130" s="1"/>
      <c r="I130" s="1"/>
      <c r="J130" s="1"/>
      <c r="K130" s="1"/>
      <c r="L130" s="14"/>
    </row>
    <row r="131" spans="2:12" ht="16.5" thickTop="1" thickBot="1" x14ac:dyDescent="0.3">
      <c r="B131" s="6" t="s">
        <v>269</v>
      </c>
      <c r="C131" s="32"/>
      <c r="D131" s="1"/>
      <c r="E131" s="1"/>
      <c r="F131" s="1"/>
      <c r="G131" s="1"/>
      <c r="H131" s="1"/>
      <c r="I131" s="1"/>
      <c r="J131" s="1"/>
      <c r="K131" s="1"/>
      <c r="L131" s="14"/>
    </row>
    <row r="132" spans="2:12" ht="16.5" thickTop="1" thickBot="1" x14ac:dyDescent="0.3">
      <c r="B132" s="7" t="s">
        <v>47</v>
      </c>
      <c r="C132" s="32">
        <v>10</v>
      </c>
      <c r="D132" s="1">
        <v>13144185</v>
      </c>
      <c r="E132" s="1">
        <v>14509106</v>
      </c>
      <c r="F132" s="1">
        <v>15405220</v>
      </c>
      <c r="G132" s="1">
        <v>15791975</v>
      </c>
      <c r="H132" s="1">
        <v>20699267</v>
      </c>
      <c r="I132" s="1">
        <v>21127361</v>
      </c>
      <c r="J132" s="1">
        <v>21601454.350000001</v>
      </c>
      <c r="K132" s="1">
        <v>22204201</v>
      </c>
      <c r="L132" s="14"/>
    </row>
    <row r="133" spans="2:12" ht="16.5" thickTop="1" thickBot="1" x14ac:dyDescent="0.3">
      <c r="B133" s="7" t="s">
        <v>48</v>
      </c>
      <c r="C133" s="32">
        <v>20</v>
      </c>
      <c r="D133" s="1">
        <v>13143583.560000001</v>
      </c>
      <c r="E133" s="1">
        <v>14466530.92</v>
      </c>
      <c r="F133" s="1">
        <v>15403759.58</v>
      </c>
      <c r="G133" s="1">
        <v>15791363.23</v>
      </c>
      <c r="H133" s="1">
        <v>20698502.969999999</v>
      </c>
      <c r="I133" s="1">
        <v>19889085.649999999</v>
      </c>
      <c r="J133" s="1">
        <v>21598880.350000001</v>
      </c>
      <c r="K133" s="1">
        <v>22201549.34</v>
      </c>
      <c r="L133" s="14"/>
    </row>
    <row r="134" spans="2:12" ht="16.5" thickTop="1" thickBot="1" x14ac:dyDescent="0.3">
      <c r="B134" s="7" t="s">
        <v>49</v>
      </c>
      <c r="C134" s="32">
        <v>30</v>
      </c>
      <c r="D134" s="1">
        <v>601.44000000000005</v>
      </c>
      <c r="E134" s="1">
        <v>42575.08</v>
      </c>
      <c r="F134" s="1">
        <v>1460.42</v>
      </c>
      <c r="G134" s="1">
        <v>611.77</v>
      </c>
      <c r="H134" s="1">
        <v>764.03</v>
      </c>
      <c r="I134" s="1">
        <v>1238275.3500000001</v>
      </c>
      <c r="J134" s="1">
        <v>2574</v>
      </c>
      <c r="K134" s="1">
        <v>2651.66</v>
      </c>
      <c r="L134" s="14"/>
    </row>
    <row r="135" spans="2:12" ht="16.5" thickTop="1" thickBot="1" x14ac:dyDescent="0.3">
      <c r="B135" s="7" t="s">
        <v>12</v>
      </c>
      <c r="C135" s="32">
        <v>40</v>
      </c>
      <c r="D135" s="1">
        <v>0</v>
      </c>
      <c r="E135" s="1">
        <v>0</v>
      </c>
      <c r="F135" s="1">
        <v>0</v>
      </c>
      <c r="G135" s="1">
        <v>0</v>
      </c>
      <c r="H135" s="1">
        <v>0</v>
      </c>
      <c r="I135" s="1">
        <v>0</v>
      </c>
      <c r="J135" s="1">
        <v>0</v>
      </c>
      <c r="K135" s="1">
        <v>0</v>
      </c>
      <c r="L135" s="14"/>
    </row>
    <row r="136" spans="2:12" ht="16.5" thickTop="1" thickBot="1" x14ac:dyDescent="0.3">
      <c r="B136" s="7" t="s">
        <v>50</v>
      </c>
      <c r="C136" s="32">
        <v>50</v>
      </c>
      <c r="D136" s="1">
        <v>601.44000000000005</v>
      </c>
      <c r="E136" s="1">
        <v>42575.08</v>
      </c>
      <c r="F136" s="1">
        <v>1460.42</v>
      </c>
      <c r="G136" s="1">
        <v>611.77</v>
      </c>
      <c r="H136" s="1">
        <v>764.03</v>
      </c>
      <c r="I136" s="1">
        <v>1238275.3500000001</v>
      </c>
      <c r="J136" s="1">
        <v>2574</v>
      </c>
      <c r="K136" s="1">
        <v>2651.66</v>
      </c>
      <c r="L136" s="14"/>
    </row>
    <row r="137" spans="2:12" ht="16.5" thickTop="1" thickBot="1" x14ac:dyDescent="0.3">
      <c r="B137" s="6" t="s">
        <v>271</v>
      </c>
      <c r="C137" s="32"/>
      <c r="D137" s="1"/>
      <c r="E137" s="1"/>
      <c r="F137" s="1"/>
      <c r="G137" s="1"/>
      <c r="H137" s="1"/>
      <c r="I137" s="1"/>
      <c r="J137" s="1"/>
      <c r="K137" s="1"/>
      <c r="L137" s="14"/>
    </row>
    <row r="138" spans="2:12" ht="16.5" thickTop="1" thickBot="1" x14ac:dyDescent="0.3">
      <c r="B138" s="7" t="s">
        <v>47</v>
      </c>
      <c r="C138" s="32">
        <v>10</v>
      </c>
      <c r="D138" s="1">
        <v>0</v>
      </c>
      <c r="E138" s="1">
        <v>0</v>
      </c>
      <c r="F138" s="1">
        <v>0</v>
      </c>
      <c r="G138" s="1">
        <v>0</v>
      </c>
      <c r="H138" s="1">
        <v>102000</v>
      </c>
      <c r="I138" s="1">
        <v>0</v>
      </c>
      <c r="J138" s="1">
        <v>0</v>
      </c>
      <c r="K138" s="1"/>
      <c r="L138" s="14"/>
    </row>
    <row r="139" spans="2:12" ht="16.5" thickTop="1" thickBot="1" x14ac:dyDescent="0.3">
      <c r="B139" s="7" t="s">
        <v>48</v>
      </c>
      <c r="C139" s="32">
        <v>20</v>
      </c>
      <c r="D139" s="1">
        <v>0</v>
      </c>
      <c r="E139" s="1">
        <v>0</v>
      </c>
      <c r="F139" s="1">
        <v>0</v>
      </c>
      <c r="G139" s="1">
        <v>0</v>
      </c>
      <c r="H139" s="1">
        <v>102000</v>
      </c>
      <c r="I139" s="1">
        <v>0</v>
      </c>
      <c r="J139" s="1">
        <v>0</v>
      </c>
      <c r="K139" s="1"/>
      <c r="L139" s="14"/>
    </row>
    <row r="140" spans="2:12" ht="16.5" thickTop="1" thickBot="1" x14ac:dyDescent="0.3">
      <c r="B140" s="7" t="s">
        <v>49</v>
      </c>
      <c r="C140" s="32">
        <v>30</v>
      </c>
      <c r="D140" s="1">
        <v>0</v>
      </c>
      <c r="E140" s="1">
        <v>0</v>
      </c>
      <c r="F140" s="1">
        <v>0</v>
      </c>
      <c r="G140" s="1">
        <v>0</v>
      </c>
      <c r="H140" s="1">
        <v>0</v>
      </c>
      <c r="I140" s="1">
        <v>0</v>
      </c>
      <c r="J140" s="1">
        <v>0</v>
      </c>
      <c r="K140" s="1"/>
      <c r="L140" s="14"/>
    </row>
    <row r="141" spans="2:12" ht="16.5" thickTop="1" thickBot="1" x14ac:dyDescent="0.3">
      <c r="B141" s="7" t="s">
        <v>12</v>
      </c>
      <c r="C141" s="32">
        <v>40</v>
      </c>
      <c r="D141" s="1">
        <v>0</v>
      </c>
      <c r="E141" s="1">
        <v>0</v>
      </c>
      <c r="F141" s="1">
        <v>0</v>
      </c>
      <c r="G141" s="1">
        <v>0</v>
      </c>
      <c r="H141" s="1">
        <v>0</v>
      </c>
      <c r="I141" s="1">
        <v>0</v>
      </c>
      <c r="J141" s="1">
        <v>0</v>
      </c>
      <c r="K141" s="1"/>
      <c r="L141" s="14"/>
    </row>
    <row r="142" spans="2:12" ht="16.5" thickTop="1" thickBot="1" x14ac:dyDescent="0.3">
      <c r="B142" s="7" t="s">
        <v>50</v>
      </c>
      <c r="C142" s="32">
        <v>50</v>
      </c>
      <c r="D142" s="1">
        <v>0</v>
      </c>
      <c r="E142" s="1">
        <v>0</v>
      </c>
      <c r="F142" s="1">
        <v>0</v>
      </c>
      <c r="G142" s="1">
        <v>0</v>
      </c>
      <c r="H142" s="1">
        <v>0</v>
      </c>
      <c r="I142" s="1">
        <v>0</v>
      </c>
      <c r="J142" s="1">
        <v>0</v>
      </c>
      <c r="K142" s="1"/>
      <c r="L142" s="14"/>
    </row>
    <row r="143" spans="2:12" ht="16.5" thickTop="1" thickBot="1" x14ac:dyDescent="0.3">
      <c r="B143" s="6" t="s">
        <v>273</v>
      </c>
      <c r="C143" s="32"/>
      <c r="D143" s="1"/>
      <c r="E143" s="1"/>
      <c r="F143" s="1"/>
      <c r="G143" s="1"/>
      <c r="H143" s="1"/>
      <c r="I143" s="1"/>
      <c r="J143" s="1"/>
      <c r="K143" s="1"/>
      <c r="L143" s="14"/>
    </row>
    <row r="144" spans="2:12" ht="16.5" thickTop="1" thickBot="1" x14ac:dyDescent="0.3">
      <c r="B144" s="7" t="s">
        <v>47</v>
      </c>
      <c r="C144" s="32">
        <v>10</v>
      </c>
      <c r="D144" s="1">
        <v>1872240</v>
      </c>
      <c r="E144" s="1">
        <v>2001417</v>
      </c>
      <c r="F144" s="1">
        <v>1936655</v>
      </c>
      <c r="G144" s="1">
        <v>2012725</v>
      </c>
      <c r="H144" s="1">
        <v>5428249</v>
      </c>
      <c r="I144" s="1">
        <v>2698346</v>
      </c>
      <c r="J144" s="1">
        <v>31860.84</v>
      </c>
      <c r="K144" s="1"/>
      <c r="L144" s="14"/>
    </row>
    <row r="145" spans="2:12" ht="16.5" thickTop="1" thickBot="1" x14ac:dyDescent="0.3">
      <c r="B145" s="7" t="s">
        <v>48</v>
      </c>
      <c r="C145" s="32">
        <v>20</v>
      </c>
      <c r="D145" s="1">
        <v>1871582.42</v>
      </c>
      <c r="E145" s="1">
        <v>1921474.8</v>
      </c>
      <c r="F145" s="1">
        <v>1935392.1</v>
      </c>
      <c r="G145" s="1">
        <v>1834336.08</v>
      </c>
      <c r="H145" s="1">
        <v>4727427.92</v>
      </c>
      <c r="I145" s="1">
        <v>2357608.5</v>
      </c>
      <c r="J145" s="1">
        <v>31860.84</v>
      </c>
      <c r="K145" s="1"/>
      <c r="L145" s="14"/>
    </row>
    <row r="146" spans="2:12" ht="16.5" thickTop="1" thickBot="1" x14ac:dyDescent="0.3">
      <c r="B146" s="7" t="s">
        <v>49</v>
      </c>
      <c r="C146" s="32">
        <v>30</v>
      </c>
      <c r="D146" s="1">
        <v>657.58</v>
      </c>
      <c r="E146" s="1">
        <v>79942.2</v>
      </c>
      <c r="F146" s="1">
        <v>1262.9000000000001</v>
      </c>
      <c r="G146" s="1">
        <v>178388.92</v>
      </c>
      <c r="H146" s="1">
        <v>700821.08</v>
      </c>
      <c r="I146" s="1">
        <v>340737.5</v>
      </c>
      <c r="J146" s="1">
        <v>0</v>
      </c>
      <c r="K146" s="1"/>
      <c r="L146" s="14"/>
    </row>
    <row r="147" spans="2:12" ht="16.5" thickTop="1" thickBot="1" x14ac:dyDescent="0.3">
      <c r="B147" s="7" t="s">
        <v>12</v>
      </c>
      <c r="C147" s="32">
        <v>40</v>
      </c>
      <c r="D147" s="1">
        <v>0</v>
      </c>
      <c r="E147" s="1">
        <v>0</v>
      </c>
      <c r="F147" s="1">
        <v>0</v>
      </c>
      <c r="G147" s="1">
        <v>0</v>
      </c>
      <c r="H147" s="1">
        <v>696000</v>
      </c>
      <c r="I147" s="1">
        <v>0</v>
      </c>
      <c r="J147" s="1">
        <v>0</v>
      </c>
      <c r="K147" s="1"/>
      <c r="L147" s="14"/>
    </row>
    <row r="148" spans="2:12" ht="16.5" thickTop="1" thickBot="1" x14ac:dyDescent="0.3">
      <c r="B148" s="7" t="s">
        <v>50</v>
      </c>
      <c r="C148" s="32">
        <v>50</v>
      </c>
      <c r="D148" s="1">
        <v>657.58</v>
      </c>
      <c r="E148" s="1">
        <v>79942.2</v>
      </c>
      <c r="F148" s="1">
        <v>1262.9000000000001</v>
      </c>
      <c r="G148" s="1">
        <v>178388.92</v>
      </c>
      <c r="H148" s="1">
        <v>4821.08</v>
      </c>
      <c r="I148" s="1">
        <v>340737.5</v>
      </c>
      <c r="J148" s="1">
        <v>0</v>
      </c>
      <c r="K148" s="1"/>
      <c r="L148" s="14"/>
    </row>
    <row r="149" spans="2:12" ht="16.5" thickTop="1" thickBot="1" x14ac:dyDescent="0.3">
      <c r="B149" s="6" t="s">
        <v>275</v>
      </c>
      <c r="C149" s="32"/>
      <c r="D149" s="1"/>
      <c r="E149" s="1"/>
      <c r="F149" s="1"/>
      <c r="G149" s="1"/>
      <c r="H149" s="1"/>
      <c r="I149" s="1"/>
      <c r="J149" s="1"/>
      <c r="K149" s="1"/>
      <c r="L149" s="14"/>
    </row>
    <row r="150" spans="2:12" ht="16.5" thickTop="1" thickBot="1" x14ac:dyDescent="0.3">
      <c r="B150" s="7" t="s">
        <v>47</v>
      </c>
      <c r="C150" s="32">
        <v>10</v>
      </c>
      <c r="D150" s="1">
        <v>1441550</v>
      </c>
      <c r="E150" s="1">
        <v>1472020</v>
      </c>
      <c r="F150" s="1">
        <v>2749623</v>
      </c>
      <c r="G150" s="1">
        <v>6587463</v>
      </c>
      <c r="H150" s="1">
        <v>3271308</v>
      </c>
      <c r="I150" s="1">
        <v>2867257</v>
      </c>
      <c r="J150" s="1">
        <v>3840173.66</v>
      </c>
      <c r="K150" s="1">
        <v>8611177</v>
      </c>
      <c r="L150" s="14"/>
    </row>
    <row r="151" spans="2:12" ht="16.5" thickTop="1" thickBot="1" x14ac:dyDescent="0.3">
      <c r="B151" s="7" t="s">
        <v>48</v>
      </c>
      <c r="C151" s="32">
        <v>20</v>
      </c>
      <c r="D151" s="1">
        <v>1441264.35</v>
      </c>
      <c r="E151" s="1">
        <v>1397274.29</v>
      </c>
      <c r="F151" s="1">
        <v>2749155.8</v>
      </c>
      <c r="G151" s="1">
        <v>5895959.9900000002</v>
      </c>
      <c r="H151" s="1">
        <v>2421320.5</v>
      </c>
      <c r="I151" s="1">
        <v>2100468.06</v>
      </c>
      <c r="J151" s="1">
        <v>3839508.72</v>
      </c>
      <c r="K151" s="1">
        <v>8611007.2799999993</v>
      </c>
      <c r="L151" s="14"/>
    </row>
    <row r="152" spans="2:12" ht="16.5" thickTop="1" thickBot="1" x14ac:dyDescent="0.3">
      <c r="B152" s="7" t="s">
        <v>49</v>
      </c>
      <c r="C152" s="32">
        <v>30</v>
      </c>
      <c r="D152" s="1">
        <v>285.64999999999998</v>
      </c>
      <c r="E152" s="1">
        <v>74745.710000000006</v>
      </c>
      <c r="F152" s="1">
        <v>467.2</v>
      </c>
      <c r="G152" s="1">
        <v>691503.01</v>
      </c>
      <c r="H152" s="1">
        <v>849987.5</v>
      </c>
      <c r="I152" s="1">
        <v>766788.94</v>
      </c>
      <c r="J152" s="1">
        <v>664.94</v>
      </c>
      <c r="K152" s="1">
        <v>169.72</v>
      </c>
      <c r="L152" s="14"/>
    </row>
    <row r="153" spans="2:12" ht="16.5" thickTop="1" thickBot="1" x14ac:dyDescent="0.3">
      <c r="B153" s="7" t="s">
        <v>12</v>
      </c>
      <c r="C153" s="32">
        <v>40</v>
      </c>
      <c r="D153" s="1">
        <v>0</v>
      </c>
      <c r="E153" s="1">
        <v>0</v>
      </c>
      <c r="F153" s="1">
        <v>0</v>
      </c>
      <c r="G153" s="1">
        <v>0</v>
      </c>
      <c r="H153" s="1">
        <v>0</v>
      </c>
      <c r="I153" s="1">
        <v>0</v>
      </c>
      <c r="J153" s="1">
        <v>0</v>
      </c>
      <c r="K153" s="1">
        <v>0</v>
      </c>
      <c r="L153" s="14"/>
    </row>
    <row r="154" spans="2:12" ht="16.5" thickTop="1" thickBot="1" x14ac:dyDescent="0.3">
      <c r="B154" s="7" t="s">
        <v>50</v>
      </c>
      <c r="C154" s="32">
        <v>50</v>
      </c>
      <c r="D154" s="1">
        <v>285.64999999999998</v>
      </c>
      <c r="E154" s="1">
        <v>74745.710000000006</v>
      </c>
      <c r="F154" s="1">
        <v>467.2</v>
      </c>
      <c r="G154" s="1">
        <v>691503.01</v>
      </c>
      <c r="H154" s="1">
        <v>849987.5</v>
      </c>
      <c r="I154" s="1">
        <v>766788.94</v>
      </c>
      <c r="J154" s="1">
        <v>664.94</v>
      </c>
      <c r="K154" s="1">
        <v>169.72</v>
      </c>
      <c r="L154" s="14"/>
    </row>
    <row r="155" spans="2:12" ht="16.5" thickTop="1" thickBot="1" x14ac:dyDescent="0.3">
      <c r="B155" s="6" t="s">
        <v>218</v>
      </c>
      <c r="C155" s="32"/>
      <c r="D155" s="1"/>
      <c r="E155" s="1"/>
      <c r="F155" s="1"/>
      <c r="G155" s="1"/>
      <c r="H155" s="1"/>
      <c r="I155" s="1"/>
      <c r="J155" s="1"/>
      <c r="K155" s="1"/>
      <c r="L155" s="14"/>
    </row>
    <row r="156" spans="2:12" ht="16.5" thickTop="1" thickBot="1" x14ac:dyDescent="0.3">
      <c r="B156" s="7" t="s">
        <v>47</v>
      </c>
      <c r="C156" s="32">
        <v>10</v>
      </c>
      <c r="D156" s="1">
        <v>5192314</v>
      </c>
      <c r="E156" s="1">
        <v>5400085</v>
      </c>
      <c r="F156" s="1">
        <v>4947377</v>
      </c>
      <c r="G156" s="1">
        <v>6007287</v>
      </c>
      <c r="H156" s="1">
        <v>6852938</v>
      </c>
      <c r="I156" s="1">
        <v>21032328</v>
      </c>
      <c r="J156" s="1">
        <v>8017574</v>
      </c>
      <c r="K156" s="1">
        <v>8340653</v>
      </c>
      <c r="L156" s="14"/>
    </row>
    <row r="157" spans="2:12" ht="16.5" thickTop="1" thickBot="1" x14ac:dyDescent="0.3">
      <c r="B157" s="7" t="s">
        <v>48</v>
      </c>
      <c r="C157" s="32">
        <v>20</v>
      </c>
      <c r="D157" s="1">
        <v>5191994.6500000004</v>
      </c>
      <c r="E157" s="1">
        <v>5336272.05</v>
      </c>
      <c r="F157" s="1">
        <v>4945146.54</v>
      </c>
      <c r="G157" s="1">
        <v>5623256.6100000003</v>
      </c>
      <c r="H157" s="1">
        <v>6831934.9299999997</v>
      </c>
      <c r="I157" s="1">
        <v>21030640.280000001</v>
      </c>
      <c r="J157" s="1">
        <v>8014594.1200000001</v>
      </c>
      <c r="K157" s="1">
        <v>8340549.8399999999</v>
      </c>
      <c r="L157" s="14"/>
    </row>
    <row r="158" spans="2:12" ht="16.5" thickTop="1" thickBot="1" x14ac:dyDescent="0.3">
      <c r="B158" s="7" t="s">
        <v>49</v>
      </c>
      <c r="C158" s="32">
        <v>30</v>
      </c>
      <c r="D158" s="1">
        <v>319.35000000000002</v>
      </c>
      <c r="E158" s="1">
        <v>63812.95</v>
      </c>
      <c r="F158" s="1">
        <v>2230.46</v>
      </c>
      <c r="G158" s="1">
        <v>384030.39</v>
      </c>
      <c r="H158" s="1">
        <v>21003.07</v>
      </c>
      <c r="I158" s="1">
        <v>1687.72</v>
      </c>
      <c r="J158" s="1">
        <v>2979.88</v>
      </c>
      <c r="K158" s="1">
        <v>103.16</v>
      </c>
      <c r="L158" s="14"/>
    </row>
    <row r="159" spans="2:12" ht="16.5" thickTop="1" thickBot="1" x14ac:dyDescent="0.3">
      <c r="B159" s="7" t="s">
        <v>12</v>
      </c>
      <c r="C159" s="32">
        <v>40</v>
      </c>
      <c r="D159" s="1">
        <v>0</v>
      </c>
      <c r="E159" s="1">
        <v>0</v>
      </c>
      <c r="F159" s="1">
        <v>0</v>
      </c>
      <c r="G159" s="1">
        <v>0</v>
      </c>
      <c r="H159" s="1">
        <v>0</v>
      </c>
      <c r="I159" s="1">
        <v>0</v>
      </c>
      <c r="J159" s="1">
        <v>0</v>
      </c>
      <c r="K159" s="1">
        <v>0</v>
      </c>
      <c r="L159" s="14"/>
    </row>
    <row r="160" spans="2:12" ht="16.5" thickTop="1" thickBot="1" x14ac:dyDescent="0.3">
      <c r="B160" s="7" t="s">
        <v>50</v>
      </c>
      <c r="C160" s="32">
        <v>50</v>
      </c>
      <c r="D160" s="1">
        <v>319.35000000000002</v>
      </c>
      <c r="E160" s="1">
        <v>63812.95</v>
      </c>
      <c r="F160" s="1">
        <v>2230.46</v>
      </c>
      <c r="G160" s="1">
        <v>384030.39</v>
      </c>
      <c r="H160" s="1">
        <v>21003.07</v>
      </c>
      <c r="I160" s="1">
        <v>1687.72</v>
      </c>
      <c r="J160" s="1">
        <v>2979.88</v>
      </c>
      <c r="K160" s="1">
        <v>103.16</v>
      </c>
      <c r="L160" s="14"/>
    </row>
    <row r="161" spans="2:12" ht="16.5" thickTop="1" thickBot="1" x14ac:dyDescent="0.3">
      <c r="B161" s="4" t="s">
        <v>299</v>
      </c>
      <c r="C161" s="32"/>
      <c r="D161" s="1"/>
      <c r="E161" s="1"/>
      <c r="F161" s="1"/>
      <c r="G161" s="1"/>
      <c r="H161" s="1"/>
      <c r="I161" s="1"/>
      <c r="J161" s="1"/>
      <c r="K161" s="1"/>
      <c r="L161" s="14"/>
    </row>
    <row r="162" spans="2:12" ht="16.5" thickTop="1" thickBot="1" x14ac:dyDescent="0.3">
      <c r="B162" s="5" t="s">
        <v>302</v>
      </c>
      <c r="C162" s="32"/>
      <c r="D162" s="1"/>
      <c r="E162" s="1"/>
      <c r="F162" s="1"/>
      <c r="G162" s="1"/>
      <c r="H162" s="1"/>
      <c r="I162" s="1"/>
      <c r="J162" s="1"/>
      <c r="K162" s="1"/>
      <c r="L162" s="14"/>
    </row>
    <row r="163" spans="2:12" ht="16.5" thickTop="1" thickBot="1" x14ac:dyDescent="0.3">
      <c r="B163" s="6" t="s">
        <v>218</v>
      </c>
      <c r="C163" s="32"/>
      <c r="D163" s="1"/>
      <c r="E163" s="1"/>
      <c r="F163" s="1"/>
      <c r="G163" s="1"/>
      <c r="H163" s="1"/>
      <c r="I163" s="1"/>
      <c r="J163" s="1"/>
      <c r="K163" s="1"/>
      <c r="L163" s="14"/>
    </row>
    <row r="164" spans="2:12" ht="16.5" thickTop="1" thickBot="1" x14ac:dyDescent="0.3">
      <c r="B164" s="7" t="s">
        <v>47</v>
      </c>
      <c r="C164" s="32">
        <v>10</v>
      </c>
      <c r="D164" s="1">
        <v>510552</v>
      </c>
      <c r="E164" s="1">
        <v>516004.27</v>
      </c>
      <c r="F164" s="1">
        <v>523213</v>
      </c>
      <c r="G164" s="1">
        <v>670264.43999999994</v>
      </c>
      <c r="H164" s="1">
        <v>590022.06000000006</v>
      </c>
      <c r="I164" s="1">
        <v>631625.6</v>
      </c>
      <c r="J164" s="1">
        <v>718432.38</v>
      </c>
      <c r="K164" s="1">
        <v>775335.95</v>
      </c>
      <c r="L164" s="14"/>
    </row>
    <row r="165" spans="2:12" ht="16.5" thickTop="1" thickBot="1" x14ac:dyDescent="0.3">
      <c r="B165" s="7" t="s">
        <v>48</v>
      </c>
      <c r="C165" s="32">
        <v>20</v>
      </c>
      <c r="D165" s="1">
        <v>510343.73</v>
      </c>
      <c r="E165" s="1">
        <v>515306.61</v>
      </c>
      <c r="F165" s="1">
        <v>465831.29</v>
      </c>
      <c r="G165" s="1">
        <v>520939.38</v>
      </c>
      <c r="H165" s="1">
        <v>553105.46</v>
      </c>
      <c r="I165" s="1">
        <v>628994.22</v>
      </c>
      <c r="J165" s="1">
        <v>632086.92000000004</v>
      </c>
      <c r="K165" s="1">
        <v>655040.67000000004</v>
      </c>
      <c r="L165" s="14"/>
    </row>
    <row r="166" spans="2:12" ht="16.5" thickTop="1" thickBot="1" x14ac:dyDescent="0.3">
      <c r="B166" s="7" t="s">
        <v>49</v>
      </c>
      <c r="C166" s="32">
        <v>30</v>
      </c>
      <c r="D166" s="1">
        <v>208.27</v>
      </c>
      <c r="E166" s="1">
        <v>697.66</v>
      </c>
      <c r="F166" s="1">
        <v>57381.71</v>
      </c>
      <c r="G166" s="1">
        <v>149325.06</v>
      </c>
      <c r="H166" s="1">
        <v>36916.6</v>
      </c>
      <c r="I166" s="1">
        <v>2631.38</v>
      </c>
      <c r="J166" s="1">
        <v>86345.46</v>
      </c>
      <c r="K166" s="1">
        <v>120295.28</v>
      </c>
      <c r="L166" s="14"/>
    </row>
    <row r="167" spans="2:12" ht="16.5" thickTop="1" thickBot="1" x14ac:dyDescent="0.3">
      <c r="B167" s="7" t="s">
        <v>12</v>
      </c>
      <c r="C167" s="32">
        <v>40</v>
      </c>
      <c r="D167" s="1">
        <v>0</v>
      </c>
      <c r="E167" s="1">
        <v>0</v>
      </c>
      <c r="F167" s="1">
        <v>0</v>
      </c>
      <c r="G167" s="1">
        <v>0</v>
      </c>
      <c r="H167" s="1">
        <v>0</v>
      </c>
      <c r="I167" s="1">
        <v>0</v>
      </c>
      <c r="J167" s="1">
        <v>0</v>
      </c>
      <c r="K167" s="1">
        <v>0</v>
      </c>
      <c r="L167" s="14"/>
    </row>
    <row r="168" spans="2:12" ht="16.5" thickTop="1" thickBot="1" x14ac:dyDescent="0.3">
      <c r="B168" s="7" t="s">
        <v>50</v>
      </c>
      <c r="C168" s="32">
        <v>50</v>
      </c>
      <c r="D168" s="1">
        <v>208.27</v>
      </c>
      <c r="E168" s="1">
        <v>697.66</v>
      </c>
      <c r="F168" s="1">
        <v>57381.71</v>
      </c>
      <c r="G168" s="1">
        <v>149325.06</v>
      </c>
      <c r="H168" s="1">
        <v>36916.6</v>
      </c>
      <c r="I168" s="1">
        <v>2631.38</v>
      </c>
      <c r="J168" s="1">
        <v>86345.46</v>
      </c>
      <c r="K168" s="1">
        <v>120295.28</v>
      </c>
      <c r="L168" s="14"/>
    </row>
    <row r="169" spans="2:12" ht="16.5" thickTop="1" thickBot="1" x14ac:dyDescent="0.3">
      <c r="B169" s="5" t="s">
        <v>305</v>
      </c>
      <c r="C169" s="32"/>
      <c r="D169" s="1"/>
      <c r="E169" s="1"/>
      <c r="F169" s="1"/>
      <c r="G169" s="1"/>
      <c r="H169" s="1"/>
      <c r="I169" s="1"/>
      <c r="J169" s="1"/>
      <c r="K169" s="1"/>
      <c r="L169" s="14"/>
    </row>
    <row r="170" spans="2:12" ht="16.5" thickTop="1" thickBot="1" x14ac:dyDescent="0.3">
      <c r="B170" s="6" t="s">
        <v>307</v>
      </c>
      <c r="C170" s="32"/>
      <c r="D170" s="1"/>
      <c r="E170" s="1"/>
      <c r="F170" s="1"/>
      <c r="G170" s="1"/>
      <c r="H170" s="1"/>
      <c r="I170" s="1"/>
      <c r="J170" s="1"/>
      <c r="K170" s="1"/>
      <c r="L170" s="14"/>
    </row>
    <row r="171" spans="2:12" ht="16.5" thickTop="1" thickBot="1" x14ac:dyDescent="0.3">
      <c r="B171" s="7" t="s">
        <v>47</v>
      </c>
      <c r="C171" s="32">
        <v>10</v>
      </c>
      <c r="D171" s="1">
        <v>306295</v>
      </c>
      <c r="E171" s="1">
        <v>315551</v>
      </c>
      <c r="F171" s="1">
        <v>310158</v>
      </c>
      <c r="G171" s="1">
        <v>329910</v>
      </c>
      <c r="H171" s="1">
        <v>329910</v>
      </c>
      <c r="I171" s="1">
        <v>329910</v>
      </c>
      <c r="J171" s="1">
        <v>390995</v>
      </c>
      <c r="K171" s="1">
        <v>376772</v>
      </c>
      <c r="L171" s="14"/>
    </row>
    <row r="172" spans="2:12" ht="16.5" thickTop="1" thickBot="1" x14ac:dyDescent="0.3">
      <c r="B172" s="7" t="s">
        <v>48</v>
      </c>
      <c r="C172" s="32">
        <v>20</v>
      </c>
      <c r="D172" s="1">
        <v>306295</v>
      </c>
      <c r="E172" s="1">
        <v>315551</v>
      </c>
      <c r="F172" s="1">
        <v>310158</v>
      </c>
      <c r="G172" s="1">
        <v>329910</v>
      </c>
      <c r="H172" s="1">
        <v>329910</v>
      </c>
      <c r="I172" s="1">
        <v>329910</v>
      </c>
      <c r="J172" s="1">
        <v>390659.38</v>
      </c>
      <c r="K172" s="1">
        <v>376772</v>
      </c>
      <c r="L172" s="14"/>
    </row>
    <row r="173" spans="2:12" ht="16.5" thickTop="1" thickBot="1" x14ac:dyDescent="0.3">
      <c r="B173" s="7" t="s">
        <v>49</v>
      </c>
      <c r="C173" s="32">
        <v>30</v>
      </c>
      <c r="D173" s="1">
        <v>0</v>
      </c>
      <c r="E173" s="1">
        <v>0</v>
      </c>
      <c r="F173" s="1">
        <v>0</v>
      </c>
      <c r="G173" s="1">
        <v>0</v>
      </c>
      <c r="H173" s="1">
        <v>0</v>
      </c>
      <c r="I173" s="1">
        <v>0</v>
      </c>
      <c r="J173" s="1">
        <v>335.62</v>
      </c>
      <c r="K173" s="1">
        <v>0</v>
      </c>
      <c r="L173" s="14"/>
    </row>
    <row r="174" spans="2:12" ht="16.5" thickTop="1" thickBot="1" x14ac:dyDescent="0.3">
      <c r="B174" s="7" t="s">
        <v>12</v>
      </c>
      <c r="C174" s="32">
        <v>40</v>
      </c>
      <c r="D174" s="1">
        <v>0</v>
      </c>
      <c r="E174" s="1">
        <v>0</v>
      </c>
      <c r="F174" s="1">
        <v>0</v>
      </c>
      <c r="G174" s="1">
        <v>0</v>
      </c>
      <c r="H174" s="1">
        <v>0</v>
      </c>
      <c r="I174" s="1">
        <v>0</v>
      </c>
      <c r="J174" s="1">
        <v>0</v>
      </c>
      <c r="K174" s="1">
        <v>0</v>
      </c>
      <c r="L174" s="14"/>
    </row>
    <row r="175" spans="2:12" ht="16.5" thickTop="1" thickBot="1" x14ac:dyDescent="0.3">
      <c r="B175" s="7" t="s">
        <v>50</v>
      </c>
      <c r="C175" s="32">
        <v>50</v>
      </c>
      <c r="D175" s="1">
        <v>0</v>
      </c>
      <c r="E175" s="1">
        <v>0</v>
      </c>
      <c r="F175" s="1">
        <v>0</v>
      </c>
      <c r="G175" s="1">
        <v>0</v>
      </c>
      <c r="H175" s="1">
        <v>0</v>
      </c>
      <c r="I175" s="1">
        <v>0</v>
      </c>
      <c r="J175" s="1">
        <v>335.62</v>
      </c>
      <c r="K175" s="1">
        <v>0</v>
      </c>
      <c r="L175" s="14"/>
    </row>
    <row r="176" spans="2:12" ht="16.5" thickTop="1" thickBot="1" x14ac:dyDescent="0.3">
      <c r="B176" s="6" t="s">
        <v>309</v>
      </c>
      <c r="C176" s="32"/>
      <c r="D176" s="1"/>
      <c r="E176" s="1"/>
      <c r="F176" s="1"/>
      <c r="G176" s="1"/>
      <c r="H176" s="1"/>
      <c r="I176" s="1"/>
      <c r="J176" s="1"/>
      <c r="K176" s="1"/>
      <c r="L176" s="14"/>
    </row>
    <row r="177" spans="2:12" ht="16.5" thickTop="1" thickBot="1" x14ac:dyDescent="0.3">
      <c r="B177" s="7" t="s">
        <v>47</v>
      </c>
      <c r="C177" s="32">
        <v>10</v>
      </c>
      <c r="D177" s="1">
        <v>4981319</v>
      </c>
      <c r="E177" s="1">
        <v>5262568</v>
      </c>
      <c r="F177" s="1">
        <v>5071569</v>
      </c>
      <c r="G177" s="1">
        <v>5704121</v>
      </c>
      <c r="H177" s="1">
        <v>5963306</v>
      </c>
      <c r="I177" s="1">
        <v>5963306</v>
      </c>
      <c r="J177" s="1">
        <v>6519817</v>
      </c>
      <c r="K177" s="1">
        <v>6960667</v>
      </c>
      <c r="L177" s="14"/>
    </row>
    <row r="178" spans="2:12" ht="16.5" thickTop="1" thickBot="1" x14ac:dyDescent="0.3">
      <c r="B178" s="7" t="s">
        <v>48</v>
      </c>
      <c r="C178" s="32">
        <v>20</v>
      </c>
      <c r="D178" s="1">
        <v>4981319</v>
      </c>
      <c r="E178" s="1">
        <v>5262568</v>
      </c>
      <c r="F178" s="1">
        <v>5071569</v>
      </c>
      <c r="G178" s="1">
        <v>5704120.5700000003</v>
      </c>
      <c r="H178" s="1">
        <v>5963295.5</v>
      </c>
      <c r="I178" s="1">
        <v>5963306</v>
      </c>
      <c r="J178" s="1">
        <v>6509737.6399999997</v>
      </c>
      <c r="K178" s="1">
        <v>6960667</v>
      </c>
      <c r="L178" s="14"/>
    </row>
    <row r="179" spans="2:12" ht="16.5" thickTop="1" thickBot="1" x14ac:dyDescent="0.3">
      <c r="B179" s="7" t="s">
        <v>49</v>
      </c>
      <c r="C179" s="32">
        <v>30</v>
      </c>
      <c r="D179" s="1">
        <v>0</v>
      </c>
      <c r="E179" s="1">
        <v>0</v>
      </c>
      <c r="F179" s="1">
        <v>0</v>
      </c>
      <c r="G179" s="1">
        <v>0.43</v>
      </c>
      <c r="H179" s="1">
        <v>10.5</v>
      </c>
      <c r="I179" s="1">
        <v>0</v>
      </c>
      <c r="J179" s="1">
        <v>10079.36</v>
      </c>
      <c r="K179" s="1">
        <v>0</v>
      </c>
      <c r="L179" s="14"/>
    </row>
    <row r="180" spans="2:12" ht="16.5" thickTop="1" thickBot="1" x14ac:dyDescent="0.3">
      <c r="B180" s="7" t="s">
        <v>12</v>
      </c>
      <c r="C180" s="32">
        <v>40</v>
      </c>
      <c r="D180" s="1">
        <v>0</v>
      </c>
      <c r="E180" s="1">
        <v>0</v>
      </c>
      <c r="F180" s="1">
        <v>0</v>
      </c>
      <c r="G180" s="1">
        <v>0</v>
      </c>
      <c r="H180" s="1">
        <v>0</v>
      </c>
      <c r="I180" s="1">
        <v>0</v>
      </c>
      <c r="J180" s="1">
        <v>0</v>
      </c>
      <c r="K180" s="1">
        <v>0</v>
      </c>
      <c r="L180" s="14"/>
    </row>
    <row r="181" spans="2:12" ht="16.5" thickTop="1" thickBot="1" x14ac:dyDescent="0.3">
      <c r="B181" s="7" t="s">
        <v>50</v>
      </c>
      <c r="C181" s="32">
        <v>50</v>
      </c>
      <c r="D181" s="1">
        <v>0</v>
      </c>
      <c r="E181" s="1">
        <v>0</v>
      </c>
      <c r="F181" s="1">
        <v>0</v>
      </c>
      <c r="G181" s="1">
        <v>0.43</v>
      </c>
      <c r="H181" s="1">
        <v>10.5</v>
      </c>
      <c r="I181" s="1">
        <v>0</v>
      </c>
      <c r="J181" s="1">
        <v>10079.36</v>
      </c>
      <c r="K181" s="1">
        <v>0</v>
      </c>
      <c r="L181" s="14"/>
    </row>
    <row r="182" spans="2:12" ht="16.5" thickTop="1" thickBot="1" x14ac:dyDescent="0.3">
      <c r="B182" s="6" t="s">
        <v>311</v>
      </c>
      <c r="C182" s="32"/>
      <c r="D182" s="1"/>
      <c r="E182" s="1"/>
      <c r="F182" s="1"/>
      <c r="G182" s="1"/>
      <c r="H182" s="1"/>
      <c r="I182" s="1"/>
      <c r="J182" s="1"/>
      <c r="K182" s="1"/>
      <c r="L182" s="14"/>
    </row>
    <row r="183" spans="2:12" ht="16.5" thickTop="1" thickBot="1" x14ac:dyDescent="0.3">
      <c r="B183" s="7" t="s">
        <v>47</v>
      </c>
      <c r="C183" s="32">
        <v>10</v>
      </c>
      <c r="D183" s="1">
        <v>5361948</v>
      </c>
      <c r="E183" s="1">
        <v>5723668</v>
      </c>
      <c r="F183" s="1">
        <v>5027573</v>
      </c>
      <c r="G183" s="1">
        <v>6640040</v>
      </c>
      <c r="H183" s="1">
        <v>6970040</v>
      </c>
      <c r="I183" s="1">
        <v>7707505.3799999999</v>
      </c>
      <c r="J183" s="1">
        <v>7635015</v>
      </c>
      <c r="K183" s="1">
        <v>7091251</v>
      </c>
      <c r="L183" s="14"/>
    </row>
    <row r="184" spans="2:12" ht="16.5" thickTop="1" thickBot="1" x14ac:dyDescent="0.3">
      <c r="B184" s="7" t="s">
        <v>48</v>
      </c>
      <c r="C184" s="32">
        <v>20</v>
      </c>
      <c r="D184" s="1">
        <v>5361948</v>
      </c>
      <c r="E184" s="1">
        <v>5423668</v>
      </c>
      <c r="F184" s="1">
        <v>4777573</v>
      </c>
      <c r="G184" s="1">
        <v>6317790.2999999998</v>
      </c>
      <c r="H184" s="1">
        <v>6468384.8899999997</v>
      </c>
      <c r="I184" s="1">
        <v>7428073.7699999996</v>
      </c>
      <c r="J184" s="1">
        <v>7628938.4299999997</v>
      </c>
      <c r="K184" s="1">
        <v>7090926.8499999996</v>
      </c>
      <c r="L184" s="14"/>
    </row>
    <row r="185" spans="2:12" ht="16.5" thickTop="1" thickBot="1" x14ac:dyDescent="0.3">
      <c r="B185" s="7" t="s">
        <v>49</v>
      </c>
      <c r="C185" s="32">
        <v>30</v>
      </c>
      <c r="D185" s="1">
        <v>0</v>
      </c>
      <c r="E185" s="1">
        <v>300000</v>
      </c>
      <c r="F185" s="1">
        <v>250000</v>
      </c>
      <c r="G185" s="1">
        <v>322249.7</v>
      </c>
      <c r="H185" s="1">
        <v>501655.11</v>
      </c>
      <c r="I185" s="1">
        <v>279431.61</v>
      </c>
      <c r="J185" s="1">
        <v>6076.57</v>
      </c>
      <c r="K185" s="1">
        <v>324.14999999999998</v>
      </c>
      <c r="L185" s="14"/>
    </row>
    <row r="186" spans="2:12" ht="16.5" thickTop="1" thickBot="1" x14ac:dyDescent="0.3">
      <c r="B186" s="7" t="s">
        <v>12</v>
      </c>
      <c r="C186" s="32">
        <v>40</v>
      </c>
      <c r="D186" s="1">
        <v>0</v>
      </c>
      <c r="E186" s="1">
        <v>0</v>
      </c>
      <c r="F186" s="1">
        <v>0</v>
      </c>
      <c r="G186" s="1">
        <v>0</v>
      </c>
      <c r="H186" s="1">
        <v>0</v>
      </c>
      <c r="I186" s="1">
        <v>0</v>
      </c>
      <c r="J186" s="1">
        <v>0</v>
      </c>
      <c r="K186" s="1">
        <v>0</v>
      </c>
      <c r="L186" s="14"/>
    </row>
    <row r="187" spans="2:12" ht="16.5" thickTop="1" thickBot="1" x14ac:dyDescent="0.3">
      <c r="B187" s="7" t="s">
        <v>50</v>
      </c>
      <c r="C187" s="32">
        <v>50</v>
      </c>
      <c r="D187" s="1">
        <v>0</v>
      </c>
      <c r="E187" s="1">
        <v>300000</v>
      </c>
      <c r="F187" s="1">
        <v>250000</v>
      </c>
      <c r="G187" s="1">
        <v>322249.7</v>
      </c>
      <c r="H187" s="1">
        <v>501655.11</v>
      </c>
      <c r="I187" s="1">
        <v>279431.61</v>
      </c>
      <c r="J187" s="1">
        <v>6076.57</v>
      </c>
      <c r="K187" s="1">
        <v>324.14999999999998</v>
      </c>
      <c r="L187" s="14"/>
    </row>
    <row r="188" spans="2:12" ht="16.5" thickTop="1" thickBot="1" x14ac:dyDescent="0.3">
      <c r="B188" s="6" t="s">
        <v>83</v>
      </c>
      <c r="C188" s="32"/>
      <c r="D188" s="1"/>
      <c r="E188" s="1"/>
      <c r="F188" s="1"/>
      <c r="G188" s="1"/>
      <c r="H188" s="1"/>
      <c r="I188" s="1"/>
      <c r="J188" s="1"/>
      <c r="K188" s="1"/>
      <c r="L188" s="14"/>
    </row>
    <row r="189" spans="2:12" ht="16.5" thickTop="1" thickBot="1" x14ac:dyDescent="0.3">
      <c r="B189" s="7" t="s">
        <v>47</v>
      </c>
      <c r="C189" s="32">
        <v>10</v>
      </c>
      <c r="D189" s="1">
        <v>163894</v>
      </c>
      <c r="E189" s="1">
        <v>217372</v>
      </c>
      <c r="F189" s="1">
        <v>208329</v>
      </c>
      <c r="G189" s="1">
        <v>186607</v>
      </c>
      <c r="H189" s="1">
        <v>338820</v>
      </c>
      <c r="I189" s="1">
        <v>488820</v>
      </c>
      <c r="J189" s="1">
        <v>723491</v>
      </c>
      <c r="K189" s="1">
        <v>352698</v>
      </c>
      <c r="L189" s="14"/>
    </row>
    <row r="190" spans="2:12" ht="16.5" thickTop="1" thickBot="1" x14ac:dyDescent="0.3">
      <c r="B190" s="7" t="s">
        <v>48</v>
      </c>
      <c r="C190" s="32">
        <v>20</v>
      </c>
      <c r="D190" s="1">
        <v>163894</v>
      </c>
      <c r="E190" s="1">
        <v>217372</v>
      </c>
      <c r="F190" s="1">
        <v>208329</v>
      </c>
      <c r="G190" s="1">
        <v>186607</v>
      </c>
      <c r="H190" s="1">
        <v>338820</v>
      </c>
      <c r="I190" s="1">
        <v>377974.94</v>
      </c>
      <c r="J190" s="1">
        <v>723475.45</v>
      </c>
      <c r="K190" s="1">
        <v>352567.81</v>
      </c>
      <c r="L190" s="14"/>
    </row>
    <row r="191" spans="2:12" ht="16.5" thickTop="1" thickBot="1" x14ac:dyDescent="0.3">
      <c r="B191" s="7" t="s">
        <v>49</v>
      </c>
      <c r="C191" s="32">
        <v>30</v>
      </c>
      <c r="D191" s="1">
        <v>0</v>
      </c>
      <c r="E191" s="1">
        <v>0</v>
      </c>
      <c r="F191" s="1">
        <v>0</v>
      </c>
      <c r="G191" s="1">
        <v>0</v>
      </c>
      <c r="H191" s="1">
        <v>0</v>
      </c>
      <c r="I191" s="1">
        <v>110845.06</v>
      </c>
      <c r="J191" s="1">
        <v>15.55</v>
      </c>
      <c r="K191" s="1">
        <v>130.19</v>
      </c>
      <c r="L191" s="14"/>
    </row>
    <row r="192" spans="2:12" ht="16.5" thickTop="1" thickBot="1" x14ac:dyDescent="0.3">
      <c r="B192" s="7" t="s">
        <v>12</v>
      </c>
      <c r="C192" s="32">
        <v>40</v>
      </c>
      <c r="D192" s="1">
        <v>0</v>
      </c>
      <c r="E192" s="1">
        <v>0</v>
      </c>
      <c r="F192" s="1">
        <v>0</v>
      </c>
      <c r="G192" s="1">
        <v>0</v>
      </c>
      <c r="H192" s="1">
        <v>0</v>
      </c>
      <c r="I192" s="1">
        <v>0</v>
      </c>
      <c r="J192" s="1">
        <v>0</v>
      </c>
      <c r="K192" s="1">
        <v>0</v>
      </c>
      <c r="L192" s="14"/>
    </row>
    <row r="193" spans="2:12" ht="16.5" thickTop="1" thickBot="1" x14ac:dyDescent="0.3">
      <c r="B193" s="7" t="s">
        <v>50</v>
      </c>
      <c r="C193" s="32">
        <v>50</v>
      </c>
      <c r="D193" s="1">
        <v>0</v>
      </c>
      <c r="E193" s="1">
        <v>0</v>
      </c>
      <c r="F193" s="1">
        <v>0</v>
      </c>
      <c r="G193" s="1">
        <v>0</v>
      </c>
      <c r="H193" s="1">
        <v>0</v>
      </c>
      <c r="I193" s="1">
        <v>110845.06</v>
      </c>
      <c r="J193" s="1">
        <v>15.55</v>
      </c>
      <c r="K193" s="1">
        <v>130.19</v>
      </c>
      <c r="L193" s="14"/>
    </row>
    <row r="194" spans="2:12" ht="16.5" thickTop="1" thickBot="1" x14ac:dyDescent="0.3">
      <c r="B194" s="6" t="s">
        <v>313</v>
      </c>
      <c r="C194" s="32"/>
      <c r="D194" s="1"/>
      <c r="E194" s="1"/>
      <c r="F194" s="1"/>
      <c r="G194" s="1"/>
      <c r="H194" s="1"/>
      <c r="I194" s="1"/>
      <c r="J194" s="1"/>
      <c r="K194" s="1"/>
      <c r="L194" s="14"/>
    </row>
    <row r="195" spans="2:12" ht="16.5" thickTop="1" thickBot="1" x14ac:dyDescent="0.3">
      <c r="B195" s="7" t="s">
        <v>47</v>
      </c>
      <c r="C195" s="32">
        <v>10</v>
      </c>
      <c r="D195" s="1">
        <v>1995235</v>
      </c>
      <c r="E195" s="1">
        <v>1938566</v>
      </c>
      <c r="F195" s="1">
        <v>2092287</v>
      </c>
      <c r="G195" s="1">
        <v>2292345</v>
      </c>
      <c r="H195" s="1">
        <v>2592345</v>
      </c>
      <c r="I195" s="1">
        <v>2647266.7000000002</v>
      </c>
      <c r="J195" s="1">
        <v>3070377</v>
      </c>
      <c r="K195" s="1">
        <v>3572389</v>
      </c>
      <c r="L195" s="14"/>
    </row>
    <row r="196" spans="2:12" ht="16.5" thickTop="1" thickBot="1" x14ac:dyDescent="0.3">
      <c r="B196" s="7" t="s">
        <v>48</v>
      </c>
      <c r="C196" s="32">
        <v>20</v>
      </c>
      <c r="D196" s="1">
        <v>1995235</v>
      </c>
      <c r="E196" s="1">
        <v>1938566</v>
      </c>
      <c r="F196" s="1">
        <v>2092287</v>
      </c>
      <c r="G196" s="1">
        <v>2292345</v>
      </c>
      <c r="H196" s="1">
        <v>2512423.2999999998</v>
      </c>
      <c r="I196" s="1">
        <v>2647266.7000000002</v>
      </c>
      <c r="J196" s="1">
        <v>3070133.55</v>
      </c>
      <c r="K196" s="1">
        <v>3567283.35</v>
      </c>
      <c r="L196" s="14"/>
    </row>
    <row r="197" spans="2:12" ht="16.5" thickTop="1" thickBot="1" x14ac:dyDescent="0.3">
      <c r="B197" s="7" t="s">
        <v>49</v>
      </c>
      <c r="C197" s="32">
        <v>30</v>
      </c>
      <c r="D197" s="1">
        <v>0</v>
      </c>
      <c r="E197" s="1">
        <v>0</v>
      </c>
      <c r="F197" s="1">
        <v>0</v>
      </c>
      <c r="G197" s="1">
        <v>0</v>
      </c>
      <c r="H197" s="1">
        <v>79921.7</v>
      </c>
      <c r="I197" s="1">
        <v>0</v>
      </c>
      <c r="J197" s="1">
        <v>243.45</v>
      </c>
      <c r="K197" s="1">
        <v>5105.6499999999996</v>
      </c>
      <c r="L197" s="14"/>
    </row>
    <row r="198" spans="2:12" ht="16.5" thickTop="1" thickBot="1" x14ac:dyDescent="0.3">
      <c r="B198" s="7" t="s">
        <v>12</v>
      </c>
      <c r="C198" s="32">
        <v>40</v>
      </c>
      <c r="D198" s="1">
        <v>0</v>
      </c>
      <c r="E198" s="1">
        <v>0</v>
      </c>
      <c r="F198" s="1">
        <v>0</v>
      </c>
      <c r="G198" s="1">
        <v>0</v>
      </c>
      <c r="H198" s="1">
        <v>0</v>
      </c>
      <c r="I198" s="1">
        <v>0</v>
      </c>
      <c r="J198" s="1">
        <v>0</v>
      </c>
      <c r="K198" s="1">
        <v>0</v>
      </c>
      <c r="L198" s="14"/>
    </row>
    <row r="199" spans="2:12" ht="16.5" thickTop="1" thickBot="1" x14ac:dyDescent="0.3">
      <c r="B199" s="7" t="s">
        <v>50</v>
      </c>
      <c r="C199" s="32">
        <v>50</v>
      </c>
      <c r="D199" s="1">
        <v>0</v>
      </c>
      <c r="E199" s="1">
        <v>0</v>
      </c>
      <c r="F199" s="1">
        <v>0</v>
      </c>
      <c r="G199" s="1">
        <v>0</v>
      </c>
      <c r="H199" s="1">
        <v>79921.7</v>
      </c>
      <c r="I199" s="1">
        <v>0</v>
      </c>
      <c r="J199" s="1">
        <v>243.45</v>
      </c>
      <c r="K199" s="1">
        <v>5105.6499999999996</v>
      </c>
      <c r="L199" s="14"/>
    </row>
    <row r="200" spans="2:12" ht="16.5" thickTop="1" thickBot="1" x14ac:dyDescent="0.3">
      <c r="B200" s="6" t="s">
        <v>315</v>
      </c>
      <c r="C200" s="32"/>
      <c r="D200" s="1"/>
      <c r="E200" s="1"/>
      <c r="F200" s="1"/>
      <c r="G200" s="1"/>
      <c r="H200" s="1"/>
      <c r="I200" s="1"/>
      <c r="J200" s="1"/>
      <c r="K200" s="1"/>
      <c r="L200" s="14"/>
    </row>
    <row r="201" spans="2:12" ht="16.5" thickTop="1" thickBot="1" x14ac:dyDescent="0.3">
      <c r="B201" s="7" t="s">
        <v>47</v>
      </c>
      <c r="C201" s="32">
        <v>10</v>
      </c>
      <c r="D201" s="1">
        <v>80288</v>
      </c>
      <c r="E201" s="1">
        <v>155116</v>
      </c>
      <c r="F201" s="1">
        <v>10515</v>
      </c>
      <c r="G201" s="1">
        <v>39021</v>
      </c>
      <c r="H201" s="1">
        <v>29021</v>
      </c>
      <c r="I201" s="1">
        <v>32021</v>
      </c>
      <c r="J201" s="1">
        <v>52705</v>
      </c>
      <c r="K201" s="1">
        <v>182705</v>
      </c>
      <c r="L201" s="14"/>
    </row>
    <row r="202" spans="2:12" ht="16.5" thickTop="1" thickBot="1" x14ac:dyDescent="0.3">
      <c r="B202" s="7" t="s">
        <v>48</v>
      </c>
      <c r="C202" s="32">
        <v>20</v>
      </c>
      <c r="D202" s="1">
        <v>80288</v>
      </c>
      <c r="E202" s="1">
        <v>155116</v>
      </c>
      <c r="F202" s="1">
        <v>10515</v>
      </c>
      <c r="G202" s="1">
        <v>39021</v>
      </c>
      <c r="H202" s="1">
        <v>26773.4</v>
      </c>
      <c r="I202" s="1">
        <v>32021</v>
      </c>
      <c r="J202" s="1">
        <v>52705</v>
      </c>
      <c r="K202" s="1">
        <v>182705</v>
      </c>
      <c r="L202" s="14"/>
    </row>
    <row r="203" spans="2:12" ht="16.5" thickTop="1" thickBot="1" x14ac:dyDescent="0.3">
      <c r="B203" s="7" t="s">
        <v>49</v>
      </c>
      <c r="C203" s="32">
        <v>30</v>
      </c>
      <c r="D203" s="1">
        <v>0</v>
      </c>
      <c r="E203" s="1">
        <v>0</v>
      </c>
      <c r="F203" s="1">
        <v>0</v>
      </c>
      <c r="G203" s="1">
        <v>0</v>
      </c>
      <c r="H203" s="1">
        <v>2247.6</v>
      </c>
      <c r="I203" s="1">
        <v>0</v>
      </c>
      <c r="J203" s="1">
        <v>0</v>
      </c>
      <c r="K203" s="1">
        <v>0</v>
      </c>
      <c r="L203" s="14"/>
    </row>
    <row r="204" spans="2:12" ht="16.5" thickTop="1" thickBot="1" x14ac:dyDescent="0.3">
      <c r="B204" s="7" t="s">
        <v>12</v>
      </c>
      <c r="C204" s="32">
        <v>40</v>
      </c>
      <c r="D204" s="1">
        <v>0</v>
      </c>
      <c r="E204" s="1">
        <v>0</v>
      </c>
      <c r="F204" s="1">
        <v>0</v>
      </c>
      <c r="G204" s="1">
        <v>0</v>
      </c>
      <c r="H204" s="1">
        <v>0</v>
      </c>
      <c r="I204" s="1">
        <v>0</v>
      </c>
      <c r="J204" s="1">
        <v>0</v>
      </c>
      <c r="K204" s="1">
        <v>0</v>
      </c>
      <c r="L204" s="14"/>
    </row>
    <row r="205" spans="2:12" ht="16.5" thickTop="1" thickBot="1" x14ac:dyDescent="0.3">
      <c r="B205" s="7" t="s">
        <v>50</v>
      </c>
      <c r="C205" s="32">
        <v>50</v>
      </c>
      <c r="D205" s="1">
        <v>0</v>
      </c>
      <c r="E205" s="1">
        <v>0</v>
      </c>
      <c r="F205" s="1">
        <v>0</v>
      </c>
      <c r="G205" s="1">
        <v>0</v>
      </c>
      <c r="H205" s="1">
        <v>2247.6</v>
      </c>
      <c r="I205" s="1">
        <v>0</v>
      </c>
      <c r="J205" s="1">
        <v>0</v>
      </c>
      <c r="K205" s="1">
        <v>0</v>
      </c>
      <c r="L205" s="14"/>
    </row>
    <row r="206" spans="2:12" ht="16.5" thickTop="1" thickBot="1" x14ac:dyDescent="0.3">
      <c r="B206" s="6" t="s">
        <v>85</v>
      </c>
      <c r="C206" s="32"/>
      <c r="D206" s="1"/>
      <c r="E206" s="1"/>
      <c r="F206" s="1"/>
      <c r="G206" s="1"/>
      <c r="H206" s="1"/>
      <c r="I206" s="1"/>
      <c r="J206" s="1"/>
      <c r="K206" s="1"/>
      <c r="L206" s="14"/>
    </row>
    <row r="207" spans="2:12" ht="16.5" thickTop="1" thickBot="1" x14ac:dyDescent="0.3">
      <c r="B207" s="7" t="s">
        <v>47</v>
      </c>
      <c r="C207" s="32">
        <v>10</v>
      </c>
      <c r="D207" s="1">
        <v>18726</v>
      </c>
      <c r="E207" s="1">
        <v>24726</v>
      </c>
      <c r="F207" s="1">
        <v>18726</v>
      </c>
      <c r="G207" s="1">
        <v>16726</v>
      </c>
      <c r="H207" s="1">
        <v>16726</v>
      </c>
      <c r="I207" s="1">
        <v>18726</v>
      </c>
      <c r="J207" s="1">
        <v>23726</v>
      </c>
      <c r="K207" s="1">
        <v>33726</v>
      </c>
      <c r="L207" s="14"/>
    </row>
    <row r="208" spans="2:12" ht="16.5" thickTop="1" thickBot="1" x14ac:dyDescent="0.3">
      <c r="B208" s="7" t="s">
        <v>48</v>
      </c>
      <c r="C208" s="32">
        <v>20</v>
      </c>
      <c r="D208" s="1">
        <v>18726</v>
      </c>
      <c r="E208" s="1">
        <v>24726</v>
      </c>
      <c r="F208" s="1">
        <v>18726</v>
      </c>
      <c r="G208" s="1">
        <v>16726</v>
      </c>
      <c r="H208" s="1">
        <v>16726</v>
      </c>
      <c r="I208" s="1">
        <v>18726</v>
      </c>
      <c r="J208" s="1">
        <v>23447.56</v>
      </c>
      <c r="K208" s="1">
        <v>33726</v>
      </c>
      <c r="L208" s="14"/>
    </row>
    <row r="209" spans="2:12" ht="16.5" thickTop="1" thickBot="1" x14ac:dyDescent="0.3">
      <c r="B209" s="7" t="s">
        <v>49</v>
      </c>
      <c r="C209" s="32">
        <v>30</v>
      </c>
      <c r="D209" s="1">
        <v>0</v>
      </c>
      <c r="E209" s="1">
        <v>0</v>
      </c>
      <c r="F209" s="1">
        <v>0</v>
      </c>
      <c r="G209" s="1">
        <v>0</v>
      </c>
      <c r="H209" s="1">
        <v>0</v>
      </c>
      <c r="I209" s="1">
        <v>0</v>
      </c>
      <c r="J209" s="1">
        <v>278.44</v>
      </c>
      <c r="K209" s="1">
        <v>0</v>
      </c>
      <c r="L209" s="14"/>
    </row>
    <row r="210" spans="2:12" ht="16.5" thickTop="1" thickBot="1" x14ac:dyDescent="0.3">
      <c r="B210" s="7" t="s">
        <v>12</v>
      </c>
      <c r="C210" s="32">
        <v>40</v>
      </c>
      <c r="D210" s="1">
        <v>0</v>
      </c>
      <c r="E210" s="1">
        <v>0</v>
      </c>
      <c r="F210" s="1">
        <v>0</v>
      </c>
      <c r="G210" s="1">
        <v>0</v>
      </c>
      <c r="H210" s="1">
        <v>0</v>
      </c>
      <c r="I210" s="1">
        <v>0</v>
      </c>
      <c r="J210" s="1">
        <v>0</v>
      </c>
      <c r="K210" s="1">
        <v>0</v>
      </c>
      <c r="L210" s="14"/>
    </row>
    <row r="211" spans="2:12" ht="16.5" thickTop="1" thickBot="1" x14ac:dyDescent="0.3">
      <c r="B211" s="7" t="s">
        <v>50</v>
      </c>
      <c r="C211" s="32">
        <v>50</v>
      </c>
      <c r="D211" s="1">
        <v>0</v>
      </c>
      <c r="E211" s="1">
        <v>0</v>
      </c>
      <c r="F211" s="1">
        <v>0</v>
      </c>
      <c r="G211" s="1">
        <v>0</v>
      </c>
      <c r="H211" s="1">
        <v>0</v>
      </c>
      <c r="I211" s="1">
        <v>0</v>
      </c>
      <c r="J211" s="1">
        <v>278.44</v>
      </c>
      <c r="K211" s="1">
        <v>0</v>
      </c>
      <c r="L211" s="14"/>
    </row>
    <row r="212" spans="2:12" ht="16.5" thickTop="1" thickBot="1" x14ac:dyDescent="0.3">
      <c r="B212" s="6" t="s">
        <v>228</v>
      </c>
      <c r="C212" s="32"/>
      <c r="D212" s="1"/>
      <c r="E212" s="1"/>
      <c r="F212" s="1"/>
      <c r="G212" s="1"/>
      <c r="H212" s="1"/>
      <c r="I212" s="1"/>
      <c r="J212" s="1"/>
      <c r="K212" s="1"/>
      <c r="L212" s="14"/>
    </row>
    <row r="213" spans="2:12" ht="16.5" thickTop="1" thickBot="1" x14ac:dyDescent="0.3">
      <c r="B213" s="7" t="s">
        <v>47</v>
      </c>
      <c r="C213" s="32">
        <v>10</v>
      </c>
      <c r="D213" s="1">
        <v>3082485</v>
      </c>
      <c r="E213" s="1">
        <v>3127483</v>
      </c>
      <c r="F213" s="1">
        <v>3224824</v>
      </c>
      <c r="G213" s="1">
        <v>3259730</v>
      </c>
      <c r="H213" s="1">
        <v>3664730</v>
      </c>
      <c r="I213" s="1">
        <v>3424730</v>
      </c>
      <c r="J213" s="1">
        <v>4377623</v>
      </c>
      <c r="K213" s="1">
        <v>4525004</v>
      </c>
      <c r="L213" s="14"/>
    </row>
    <row r="214" spans="2:12" ht="16.5" thickTop="1" thickBot="1" x14ac:dyDescent="0.3">
      <c r="B214" s="7" t="s">
        <v>48</v>
      </c>
      <c r="C214" s="32">
        <v>20</v>
      </c>
      <c r="D214" s="1">
        <v>3082485</v>
      </c>
      <c r="E214" s="1">
        <v>3127483</v>
      </c>
      <c r="F214" s="1">
        <v>3224824</v>
      </c>
      <c r="G214" s="1">
        <v>3259729.65</v>
      </c>
      <c r="H214" s="1">
        <v>3664730</v>
      </c>
      <c r="I214" s="1">
        <v>3423534.01</v>
      </c>
      <c r="J214" s="1">
        <v>3595908.76</v>
      </c>
      <c r="K214" s="1">
        <v>4524914.96</v>
      </c>
      <c r="L214" s="14"/>
    </row>
    <row r="215" spans="2:12" ht="16.5" thickTop="1" thickBot="1" x14ac:dyDescent="0.3">
      <c r="B215" s="7" t="s">
        <v>49</v>
      </c>
      <c r="C215" s="32">
        <v>30</v>
      </c>
      <c r="D215" s="1">
        <v>0</v>
      </c>
      <c r="E215" s="1">
        <v>0</v>
      </c>
      <c r="F215" s="1">
        <v>0</v>
      </c>
      <c r="G215" s="1">
        <v>0.35</v>
      </c>
      <c r="H215" s="1">
        <v>0</v>
      </c>
      <c r="I215" s="1">
        <v>1195.99</v>
      </c>
      <c r="J215" s="1">
        <v>781714.24</v>
      </c>
      <c r="K215" s="1">
        <v>89.04</v>
      </c>
      <c r="L215" s="14"/>
    </row>
    <row r="216" spans="2:12" ht="16.5" thickTop="1" thickBot="1" x14ac:dyDescent="0.3">
      <c r="B216" s="7" t="s">
        <v>12</v>
      </c>
      <c r="C216" s="32">
        <v>40</v>
      </c>
      <c r="D216" s="1">
        <v>0</v>
      </c>
      <c r="E216" s="1">
        <v>0</v>
      </c>
      <c r="F216" s="1">
        <v>0</v>
      </c>
      <c r="G216" s="1">
        <v>0</v>
      </c>
      <c r="H216" s="1">
        <v>0</v>
      </c>
      <c r="I216" s="1">
        <v>0</v>
      </c>
      <c r="J216" s="1">
        <v>0</v>
      </c>
      <c r="K216" s="1">
        <v>0</v>
      </c>
      <c r="L216" s="14"/>
    </row>
    <row r="217" spans="2:12" ht="16.5" thickTop="1" thickBot="1" x14ac:dyDescent="0.3">
      <c r="B217" s="7" t="s">
        <v>50</v>
      </c>
      <c r="C217" s="32">
        <v>50</v>
      </c>
      <c r="D217" s="1">
        <v>0</v>
      </c>
      <c r="E217" s="1">
        <v>0</v>
      </c>
      <c r="F217" s="1">
        <v>0</v>
      </c>
      <c r="G217" s="1">
        <v>0.35</v>
      </c>
      <c r="H217" s="1">
        <v>0</v>
      </c>
      <c r="I217" s="1">
        <v>1195.99</v>
      </c>
      <c r="J217" s="1">
        <v>781714.24</v>
      </c>
      <c r="K217" s="1">
        <v>89.04</v>
      </c>
      <c r="L217" s="14"/>
    </row>
    <row r="218" spans="2:12" ht="16.5" thickTop="1" thickBot="1" x14ac:dyDescent="0.3">
      <c r="B218" s="6" t="s">
        <v>317</v>
      </c>
      <c r="C218" s="32"/>
      <c r="D218" s="1"/>
      <c r="E218" s="1"/>
      <c r="F218" s="1"/>
      <c r="G218" s="1"/>
      <c r="H218" s="1"/>
      <c r="I218" s="1"/>
      <c r="J218" s="1"/>
      <c r="K218" s="1"/>
      <c r="L218" s="14"/>
    </row>
    <row r="219" spans="2:12" ht="16.5" thickTop="1" thickBot="1" x14ac:dyDescent="0.3">
      <c r="B219" s="7" t="s">
        <v>47</v>
      </c>
      <c r="C219" s="32">
        <v>10</v>
      </c>
      <c r="D219" s="1">
        <v>5850607</v>
      </c>
      <c r="E219" s="1">
        <v>5794203</v>
      </c>
      <c r="F219" s="1">
        <v>5975677</v>
      </c>
      <c r="G219" s="1">
        <v>6614781</v>
      </c>
      <c r="H219" s="1">
        <v>7840596</v>
      </c>
      <c r="I219" s="1">
        <v>8940596</v>
      </c>
      <c r="J219" s="1">
        <v>10597212</v>
      </c>
      <c r="K219" s="1">
        <v>10863882</v>
      </c>
      <c r="L219" s="14"/>
    </row>
    <row r="220" spans="2:12" ht="16.5" thickTop="1" thickBot="1" x14ac:dyDescent="0.3">
      <c r="B220" s="7" t="s">
        <v>48</v>
      </c>
      <c r="C220" s="32">
        <v>20</v>
      </c>
      <c r="D220" s="1">
        <v>5850607</v>
      </c>
      <c r="E220" s="1">
        <v>5794203</v>
      </c>
      <c r="F220" s="1">
        <v>5975677</v>
      </c>
      <c r="G220" s="1">
        <v>6614781</v>
      </c>
      <c r="H220" s="1">
        <v>7840596</v>
      </c>
      <c r="I220" s="1">
        <v>8766528</v>
      </c>
      <c r="J220" s="1">
        <v>10595226.800000001</v>
      </c>
      <c r="K220" s="1">
        <v>10863522.779999999</v>
      </c>
      <c r="L220" s="14"/>
    </row>
    <row r="221" spans="2:12" ht="16.5" thickTop="1" thickBot="1" x14ac:dyDescent="0.3">
      <c r="B221" s="7" t="s">
        <v>49</v>
      </c>
      <c r="C221" s="32">
        <v>30</v>
      </c>
      <c r="D221" s="1">
        <v>0</v>
      </c>
      <c r="E221" s="1">
        <v>0</v>
      </c>
      <c r="F221" s="1">
        <v>0</v>
      </c>
      <c r="G221" s="1">
        <v>0</v>
      </c>
      <c r="H221" s="1">
        <v>0</v>
      </c>
      <c r="I221" s="1">
        <v>174068</v>
      </c>
      <c r="J221" s="1">
        <v>1985.2</v>
      </c>
      <c r="K221" s="1">
        <v>359.22</v>
      </c>
      <c r="L221" s="14"/>
    </row>
    <row r="222" spans="2:12" ht="16.5" thickTop="1" thickBot="1" x14ac:dyDescent="0.3">
      <c r="B222" s="7" t="s">
        <v>12</v>
      </c>
      <c r="C222" s="32">
        <v>40</v>
      </c>
      <c r="D222" s="1">
        <v>0</v>
      </c>
      <c r="E222" s="1">
        <v>0</v>
      </c>
      <c r="F222" s="1">
        <v>0</v>
      </c>
      <c r="G222" s="1">
        <v>0</v>
      </c>
      <c r="H222" s="1">
        <v>0</v>
      </c>
      <c r="I222" s="1">
        <v>0</v>
      </c>
      <c r="J222" s="1">
        <v>0</v>
      </c>
      <c r="K222" s="1">
        <v>0</v>
      </c>
      <c r="L222" s="14"/>
    </row>
    <row r="223" spans="2:12" ht="16.5" thickTop="1" thickBot="1" x14ac:dyDescent="0.3">
      <c r="B223" s="7" t="s">
        <v>50</v>
      </c>
      <c r="C223" s="32">
        <v>50</v>
      </c>
      <c r="D223" s="1">
        <v>0</v>
      </c>
      <c r="E223" s="1">
        <v>0</v>
      </c>
      <c r="F223" s="1">
        <v>0</v>
      </c>
      <c r="G223" s="1">
        <v>0</v>
      </c>
      <c r="H223" s="1">
        <v>0</v>
      </c>
      <c r="I223" s="1">
        <v>174068</v>
      </c>
      <c r="J223" s="1">
        <v>1985.2</v>
      </c>
      <c r="K223" s="1">
        <v>359.22</v>
      </c>
      <c r="L223" s="14"/>
    </row>
    <row r="224" spans="2:12" ht="16.5" thickTop="1" thickBot="1" x14ac:dyDescent="0.3">
      <c r="B224" s="6" t="s">
        <v>319</v>
      </c>
      <c r="C224" s="32"/>
      <c r="D224" s="1"/>
      <c r="E224" s="1"/>
      <c r="F224" s="1"/>
      <c r="G224" s="1"/>
      <c r="H224" s="1"/>
      <c r="I224" s="1"/>
      <c r="J224" s="1"/>
      <c r="K224" s="1"/>
      <c r="L224" s="14"/>
    </row>
    <row r="225" spans="2:12" ht="16.5" thickTop="1" thickBot="1" x14ac:dyDescent="0.3">
      <c r="B225" s="7" t="s">
        <v>47</v>
      </c>
      <c r="C225" s="32">
        <v>10</v>
      </c>
      <c r="D225" s="1">
        <v>601155</v>
      </c>
      <c r="E225" s="1">
        <v>585113</v>
      </c>
      <c r="F225" s="1">
        <v>614682</v>
      </c>
      <c r="G225" s="1">
        <v>776440</v>
      </c>
      <c r="H225" s="1">
        <v>776440</v>
      </c>
      <c r="I225" s="1">
        <v>776440</v>
      </c>
      <c r="J225" s="1">
        <v>830307</v>
      </c>
      <c r="K225" s="1">
        <v>863014</v>
      </c>
      <c r="L225" s="14"/>
    </row>
    <row r="226" spans="2:12" ht="16.5" thickTop="1" thickBot="1" x14ac:dyDescent="0.3">
      <c r="B226" s="7" t="s">
        <v>48</v>
      </c>
      <c r="C226" s="32">
        <v>20</v>
      </c>
      <c r="D226" s="1">
        <v>601155</v>
      </c>
      <c r="E226" s="1">
        <v>585113</v>
      </c>
      <c r="F226" s="1">
        <v>614682</v>
      </c>
      <c r="G226" s="1">
        <v>776440</v>
      </c>
      <c r="H226" s="1">
        <v>776440</v>
      </c>
      <c r="I226" s="1">
        <v>776440</v>
      </c>
      <c r="J226" s="1">
        <v>830307</v>
      </c>
      <c r="K226" s="1">
        <v>863014</v>
      </c>
      <c r="L226" s="14"/>
    </row>
    <row r="227" spans="2:12" ht="16.5" thickTop="1" thickBot="1" x14ac:dyDescent="0.3">
      <c r="B227" s="7" t="s">
        <v>49</v>
      </c>
      <c r="C227" s="32">
        <v>30</v>
      </c>
      <c r="D227" s="1">
        <v>0</v>
      </c>
      <c r="E227" s="1">
        <v>0</v>
      </c>
      <c r="F227" s="1">
        <v>0</v>
      </c>
      <c r="G227" s="1">
        <v>0</v>
      </c>
      <c r="H227" s="1">
        <v>0</v>
      </c>
      <c r="I227" s="1">
        <v>0</v>
      </c>
      <c r="J227" s="1">
        <v>0</v>
      </c>
      <c r="K227" s="1">
        <v>0</v>
      </c>
      <c r="L227" s="14"/>
    </row>
    <row r="228" spans="2:12" ht="16.5" thickTop="1" thickBot="1" x14ac:dyDescent="0.3">
      <c r="B228" s="7" t="s">
        <v>12</v>
      </c>
      <c r="C228" s="32">
        <v>40</v>
      </c>
      <c r="D228" s="1">
        <v>0</v>
      </c>
      <c r="E228" s="1">
        <v>0</v>
      </c>
      <c r="F228" s="1">
        <v>0</v>
      </c>
      <c r="G228" s="1">
        <v>0</v>
      </c>
      <c r="H228" s="1">
        <v>0</v>
      </c>
      <c r="I228" s="1">
        <v>0</v>
      </c>
      <c r="J228" s="1">
        <v>0</v>
      </c>
      <c r="K228" s="1">
        <v>0</v>
      </c>
      <c r="L228" s="14"/>
    </row>
    <row r="229" spans="2:12" ht="16.5" thickTop="1" thickBot="1" x14ac:dyDescent="0.3">
      <c r="B229" s="7" t="s">
        <v>50</v>
      </c>
      <c r="C229" s="32">
        <v>50</v>
      </c>
      <c r="D229" s="1">
        <v>0</v>
      </c>
      <c r="E229" s="1">
        <v>0</v>
      </c>
      <c r="F229" s="1">
        <v>0</v>
      </c>
      <c r="G229" s="1">
        <v>0</v>
      </c>
      <c r="H229" s="1">
        <v>0</v>
      </c>
      <c r="I229" s="1">
        <v>0</v>
      </c>
      <c r="J229" s="1">
        <v>0</v>
      </c>
      <c r="K229" s="1">
        <v>0</v>
      </c>
      <c r="L229" s="14"/>
    </row>
    <row r="230" spans="2:12" ht="16.5" thickTop="1" thickBot="1" x14ac:dyDescent="0.3">
      <c r="B230" s="6" t="s">
        <v>321</v>
      </c>
      <c r="C230" s="32"/>
      <c r="D230" s="1"/>
      <c r="E230" s="1"/>
      <c r="F230" s="1"/>
      <c r="G230" s="1"/>
      <c r="H230" s="1"/>
      <c r="I230" s="1"/>
      <c r="J230" s="1"/>
      <c r="K230" s="1"/>
      <c r="L230" s="14"/>
    </row>
    <row r="231" spans="2:12" ht="16.5" thickTop="1" thickBot="1" x14ac:dyDescent="0.3">
      <c r="B231" s="7" t="s">
        <v>47</v>
      </c>
      <c r="C231" s="32">
        <v>10</v>
      </c>
      <c r="D231" s="1">
        <v>741993</v>
      </c>
      <c r="E231" s="1">
        <v>1055891</v>
      </c>
      <c r="F231" s="1">
        <v>741510</v>
      </c>
      <c r="G231" s="1">
        <v>868409</v>
      </c>
      <c r="H231" s="1">
        <v>1273409</v>
      </c>
      <c r="I231" s="1">
        <v>1688409</v>
      </c>
      <c r="J231" s="1">
        <v>2046296</v>
      </c>
      <c r="K231" s="1">
        <v>2170863</v>
      </c>
      <c r="L231" s="14"/>
    </row>
    <row r="232" spans="2:12" ht="16.5" thickTop="1" thickBot="1" x14ac:dyDescent="0.3">
      <c r="B232" s="7" t="s">
        <v>48</v>
      </c>
      <c r="C232" s="32">
        <v>20</v>
      </c>
      <c r="D232" s="1">
        <v>741993</v>
      </c>
      <c r="E232" s="1">
        <v>755891</v>
      </c>
      <c r="F232" s="1">
        <v>741510</v>
      </c>
      <c r="G232" s="1">
        <v>868409</v>
      </c>
      <c r="H232" s="1">
        <v>1273409</v>
      </c>
      <c r="I232" s="1">
        <v>1688409</v>
      </c>
      <c r="J232" s="1">
        <v>2046296</v>
      </c>
      <c r="K232" s="1">
        <v>2169751.36</v>
      </c>
      <c r="L232" s="14"/>
    </row>
    <row r="233" spans="2:12" ht="16.5" thickTop="1" thickBot="1" x14ac:dyDescent="0.3">
      <c r="B233" s="7" t="s">
        <v>49</v>
      </c>
      <c r="C233" s="32">
        <v>30</v>
      </c>
      <c r="D233" s="1">
        <v>0</v>
      </c>
      <c r="E233" s="1">
        <v>300000</v>
      </c>
      <c r="F233" s="1">
        <v>0</v>
      </c>
      <c r="G233" s="1">
        <v>0</v>
      </c>
      <c r="H233" s="1">
        <v>0</v>
      </c>
      <c r="I233" s="1">
        <v>0</v>
      </c>
      <c r="J233" s="1">
        <v>0</v>
      </c>
      <c r="K233" s="1">
        <v>1111.6400000000001</v>
      </c>
      <c r="L233" s="14"/>
    </row>
    <row r="234" spans="2:12" ht="16.5" thickTop="1" thickBot="1" x14ac:dyDescent="0.3">
      <c r="B234" s="7" t="s">
        <v>12</v>
      </c>
      <c r="C234" s="32">
        <v>40</v>
      </c>
      <c r="D234" s="1">
        <v>0</v>
      </c>
      <c r="E234" s="1">
        <v>0</v>
      </c>
      <c r="F234" s="1">
        <v>0</v>
      </c>
      <c r="G234" s="1">
        <v>0</v>
      </c>
      <c r="H234" s="1">
        <v>0</v>
      </c>
      <c r="I234" s="1">
        <v>0</v>
      </c>
      <c r="J234" s="1">
        <v>0</v>
      </c>
      <c r="K234" s="1">
        <v>0</v>
      </c>
      <c r="L234" s="14"/>
    </row>
    <row r="235" spans="2:12" ht="16.5" thickTop="1" thickBot="1" x14ac:dyDescent="0.3">
      <c r="B235" s="7" t="s">
        <v>50</v>
      </c>
      <c r="C235" s="32">
        <v>50</v>
      </c>
      <c r="D235" s="1">
        <v>0</v>
      </c>
      <c r="E235" s="1">
        <v>300000</v>
      </c>
      <c r="F235" s="1">
        <v>0</v>
      </c>
      <c r="G235" s="1">
        <v>0</v>
      </c>
      <c r="H235" s="1">
        <v>0</v>
      </c>
      <c r="I235" s="1">
        <v>0</v>
      </c>
      <c r="J235" s="1">
        <v>0</v>
      </c>
      <c r="K235" s="1">
        <v>1111.6400000000001</v>
      </c>
      <c r="L235" s="14"/>
    </row>
    <row r="236" spans="2:12" ht="16.5" thickTop="1" thickBot="1" x14ac:dyDescent="0.3">
      <c r="B236" s="6" t="s">
        <v>322</v>
      </c>
      <c r="C236" s="32"/>
      <c r="D236" s="1"/>
      <c r="E236" s="1"/>
      <c r="F236" s="1"/>
      <c r="G236" s="1"/>
      <c r="H236" s="1"/>
      <c r="I236" s="1"/>
      <c r="J236" s="1"/>
      <c r="K236" s="1"/>
      <c r="L236" s="14"/>
    </row>
    <row r="237" spans="2:12" ht="16.5" thickTop="1" thickBot="1" x14ac:dyDescent="0.3">
      <c r="B237" s="7" t="s">
        <v>47</v>
      </c>
      <c r="C237" s="32">
        <v>10</v>
      </c>
      <c r="D237" s="1">
        <v>10472997</v>
      </c>
      <c r="E237" s="1">
        <v>10555907</v>
      </c>
      <c r="F237" s="1">
        <v>12556037</v>
      </c>
      <c r="G237" s="1">
        <v>12643334</v>
      </c>
      <c r="H237" s="1">
        <v>13483362</v>
      </c>
      <c r="I237" s="1">
        <v>14144470</v>
      </c>
      <c r="J237" s="1">
        <v>14058346</v>
      </c>
      <c r="K237" s="1">
        <v>17040563</v>
      </c>
      <c r="L237" s="14"/>
    </row>
    <row r="238" spans="2:12" ht="16.5" thickTop="1" thickBot="1" x14ac:dyDescent="0.3">
      <c r="B238" s="7" t="s">
        <v>48</v>
      </c>
      <c r="C238" s="32">
        <v>20</v>
      </c>
      <c r="D238" s="1">
        <v>10472994.039999999</v>
      </c>
      <c r="E238" s="1">
        <v>10555904.050000001</v>
      </c>
      <c r="F238" s="1">
        <v>12556034.060000001</v>
      </c>
      <c r="G238" s="1">
        <v>12643331.85</v>
      </c>
      <c r="H238" s="1">
        <v>13483362</v>
      </c>
      <c r="I238" s="1">
        <v>14108262.07</v>
      </c>
      <c r="J238" s="1">
        <v>14050062.220000001</v>
      </c>
      <c r="K238" s="1">
        <v>17030667.989999998</v>
      </c>
      <c r="L238" s="14"/>
    </row>
    <row r="239" spans="2:12" ht="16.5" thickTop="1" thickBot="1" x14ac:dyDescent="0.3">
      <c r="B239" s="7" t="s">
        <v>49</v>
      </c>
      <c r="C239" s="32">
        <v>30</v>
      </c>
      <c r="D239" s="1">
        <v>2.96</v>
      </c>
      <c r="E239" s="1">
        <v>2.95</v>
      </c>
      <c r="F239" s="1">
        <v>2.94</v>
      </c>
      <c r="G239" s="1">
        <v>2.15</v>
      </c>
      <c r="H239" s="1">
        <v>0</v>
      </c>
      <c r="I239" s="1">
        <v>36207.93</v>
      </c>
      <c r="J239" s="1">
        <v>8283.7800000000007</v>
      </c>
      <c r="K239" s="1">
        <v>9895.01</v>
      </c>
      <c r="L239" s="14"/>
    </row>
    <row r="240" spans="2:12" ht="16.5" thickTop="1" thickBot="1" x14ac:dyDescent="0.3">
      <c r="B240" s="7" t="s">
        <v>12</v>
      </c>
      <c r="C240" s="32">
        <v>40</v>
      </c>
      <c r="D240" s="1">
        <v>0</v>
      </c>
      <c r="E240" s="1">
        <v>0</v>
      </c>
      <c r="F240" s="1">
        <v>0</v>
      </c>
      <c r="G240" s="1">
        <v>0</v>
      </c>
      <c r="H240" s="1">
        <v>0</v>
      </c>
      <c r="I240" s="1">
        <v>0</v>
      </c>
      <c r="J240" s="1">
        <v>0</v>
      </c>
      <c r="K240" s="1">
        <v>0</v>
      </c>
      <c r="L240" s="14"/>
    </row>
    <row r="241" spans="2:12" ht="16.5" thickTop="1" thickBot="1" x14ac:dyDescent="0.3">
      <c r="B241" s="7" t="s">
        <v>50</v>
      </c>
      <c r="C241" s="32">
        <v>50</v>
      </c>
      <c r="D241" s="1">
        <v>2.96</v>
      </c>
      <c r="E241" s="1">
        <v>2.95</v>
      </c>
      <c r="F241" s="1">
        <v>2.94</v>
      </c>
      <c r="G241" s="1">
        <v>2.15</v>
      </c>
      <c r="H241" s="1">
        <v>0</v>
      </c>
      <c r="I241" s="1">
        <v>36207.93</v>
      </c>
      <c r="J241" s="1">
        <v>8283.7800000000007</v>
      </c>
      <c r="K241" s="1">
        <v>9895.01</v>
      </c>
      <c r="L241" s="14"/>
    </row>
    <row r="242" spans="2:12" ht="16.5" thickTop="1" thickBot="1" x14ac:dyDescent="0.3">
      <c r="B242" s="5" t="s">
        <v>325</v>
      </c>
      <c r="C242" s="32"/>
      <c r="D242" s="1"/>
      <c r="E242" s="1"/>
      <c r="F242" s="1"/>
      <c r="G242" s="1"/>
      <c r="H242" s="1"/>
      <c r="I242" s="1"/>
      <c r="J242" s="1"/>
      <c r="K242" s="1"/>
      <c r="L242" s="14"/>
    </row>
    <row r="243" spans="2:12" ht="16.5" thickTop="1" thickBot="1" x14ac:dyDescent="0.3">
      <c r="B243" s="6" t="s">
        <v>327</v>
      </c>
      <c r="C243" s="32"/>
      <c r="D243" s="1"/>
      <c r="E243" s="1"/>
      <c r="F243" s="1"/>
      <c r="G243" s="1"/>
      <c r="H243" s="1"/>
      <c r="I243" s="1"/>
      <c r="J243" s="1"/>
      <c r="K243" s="1"/>
      <c r="L243" s="14"/>
    </row>
    <row r="244" spans="2:12" ht="16.5" thickTop="1" thickBot="1" x14ac:dyDescent="0.3">
      <c r="B244" s="7" t="s">
        <v>47</v>
      </c>
      <c r="C244" s="32">
        <v>10</v>
      </c>
      <c r="D244" s="1">
        <v>19599671</v>
      </c>
      <c r="E244" s="1">
        <v>20199323</v>
      </c>
      <c r="F244" s="1">
        <v>19764913</v>
      </c>
      <c r="G244" s="1">
        <v>22078192</v>
      </c>
      <c r="H244" s="1">
        <v>29518482</v>
      </c>
      <c r="I244" s="1">
        <v>26907947</v>
      </c>
      <c r="J244" s="1">
        <v>31597689.890000001</v>
      </c>
      <c r="K244" s="1">
        <v>29804034.120000001</v>
      </c>
      <c r="L244" s="14"/>
    </row>
    <row r="245" spans="2:12" ht="16.5" thickTop="1" thickBot="1" x14ac:dyDescent="0.3">
      <c r="B245" s="7" t="s">
        <v>48</v>
      </c>
      <c r="C245" s="32">
        <v>20</v>
      </c>
      <c r="D245" s="1">
        <v>19480947.449999999</v>
      </c>
      <c r="E245" s="1">
        <v>19838534</v>
      </c>
      <c r="F245" s="1">
        <v>19681987.149999999</v>
      </c>
      <c r="G245" s="1">
        <v>21391491.309999999</v>
      </c>
      <c r="H245" s="1">
        <v>25659380.68</v>
      </c>
      <c r="I245" s="1">
        <v>25422450.859999999</v>
      </c>
      <c r="J245" s="1">
        <v>30945542.77</v>
      </c>
      <c r="K245" s="1">
        <v>29455962.969999999</v>
      </c>
      <c r="L245" s="14"/>
    </row>
    <row r="246" spans="2:12" ht="16.5" thickTop="1" thickBot="1" x14ac:dyDescent="0.3">
      <c r="B246" s="7" t="s">
        <v>49</v>
      </c>
      <c r="C246" s="32">
        <v>30</v>
      </c>
      <c r="D246" s="1">
        <v>118723.55</v>
      </c>
      <c r="E246" s="1">
        <v>360789</v>
      </c>
      <c r="F246" s="1">
        <v>82925.850000000006</v>
      </c>
      <c r="G246" s="1">
        <v>686700.69</v>
      </c>
      <c r="H246" s="1">
        <v>3859101.32</v>
      </c>
      <c r="I246" s="1">
        <v>1485496.14</v>
      </c>
      <c r="J246" s="1">
        <v>652147.12</v>
      </c>
      <c r="K246" s="1">
        <v>348071.15</v>
      </c>
      <c r="L246" s="14"/>
    </row>
    <row r="247" spans="2:12" ht="16.5" thickTop="1" thickBot="1" x14ac:dyDescent="0.3">
      <c r="B247" s="7" t="s">
        <v>12</v>
      </c>
      <c r="C247" s="32">
        <v>40</v>
      </c>
      <c r="D247" s="1">
        <v>0</v>
      </c>
      <c r="E247" s="1">
        <v>0</v>
      </c>
      <c r="F247" s="1">
        <v>0</v>
      </c>
      <c r="G247" s="1">
        <v>0</v>
      </c>
      <c r="H247" s="1">
        <v>0</v>
      </c>
      <c r="I247" s="1">
        <v>0</v>
      </c>
      <c r="J247" s="1">
        <v>0</v>
      </c>
      <c r="K247" s="1">
        <v>0</v>
      </c>
      <c r="L247" s="14"/>
    </row>
    <row r="248" spans="2:12" ht="16.5" thickTop="1" thickBot="1" x14ac:dyDescent="0.3">
      <c r="B248" s="7" t="s">
        <v>50</v>
      </c>
      <c r="C248" s="32">
        <v>50</v>
      </c>
      <c r="D248" s="1">
        <v>118723.55</v>
      </c>
      <c r="E248" s="1">
        <v>360789</v>
      </c>
      <c r="F248" s="1">
        <v>82925.850000000006</v>
      </c>
      <c r="G248" s="1">
        <v>686700.69</v>
      </c>
      <c r="H248" s="1">
        <v>3859101.32</v>
      </c>
      <c r="I248" s="1">
        <v>1485496.14</v>
      </c>
      <c r="J248" s="1">
        <v>652147.12</v>
      </c>
      <c r="K248" s="1">
        <v>348071.15</v>
      </c>
      <c r="L248" s="14"/>
    </row>
    <row r="249" spans="2:12" ht="16.5" thickTop="1" thickBot="1" x14ac:dyDescent="0.3">
      <c r="B249" s="5" t="s">
        <v>908</v>
      </c>
      <c r="C249" s="32"/>
      <c r="D249" s="1"/>
      <c r="E249" s="1"/>
      <c r="F249" s="1"/>
      <c r="G249" s="1"/>
      <c r="H249" s="1"/>
      <c r="I249" s="1"/>
      <c r="J249" s="1"/>
      <c r="K249" s="1"/>
      <c r="L249" s="14"/>
    </row>
    <row r="250" spans="2:12" ht="16.5" thickTop="1" thickBot="1" x14ac:dyDescent="0.3">
      <c r="B250" s="6" t="s">
        <v>83</v>
      </c>
      <c r="C250" s="32"/>
      <c r="D250" s="1"/>
      <c r="E250" s="1"/>
      <c r="F250" s="1"/>
      <c r="G250" s="1"/>
      <c r="H250" s="1"/>
      <c r="I250" s="1"/>
      <c r="J250" s="1"/>
      <c r="K250" s="1"/>
      <c r="L250" s="14"/>
    </row>
    <row r="251" spans="2:12" ht="16.5" thickTop="1" thickBot="1" x14ac:dyDescent="0.3">
      <c r="B251" s="7" t="s">
        <v>47</v>
      </c>
      <c r="C251" s="32">
        <v>10</v>
      </c>
      <c r="D251" s="1">
        <v>0</v>
      </c>
      <c r="E251" s="1">
        <v>0</v>
      </c>
      <c r="F251" s="1">
        <v>0</v>
      </c>
      <c r="G251" s="1">
        <v>0</v>
      </c>
      <c r="H251" s="1">
        <v>0</v>
      </c>
      <c r="I251" s="1">
        <v>0</v>
      </c>
      <c r="J251" s="1">
        <v>300000</v>
      </c>
      <c r="K251" s="1"/>
      <c r="L251" s="14"/>
    </row>
    <row r="252" spans="2:12" ht="16.5" thickTop="1" thickBot="1" x14ac:dyDescent="0.3">
      <c r="B252" s="7" t="s">
        <v>48</v>
      </c>
      <c r="C252" s="32">
        <v>20</v>
      </c>
      <c r="D252" s="1">
        <v>0</v>
      </c>
      <c r="E252" s="1">
        <v>0</v>
      </c>
      <c r="F252" s="1">
        <v>0</v>
      </c>
      <c r="G252" s="1">
        <v>0</v>
      </c>
      <c r="H252" s="1">
        <v>0</v>
      </c>
      <c r="I252" s="1">
        <v>0</v>
      </c>
      <c r="J252" s="1">
        <v>300000</v>
      </c>
      <c r="K252" s="1"/>
      <c r="L252" s="14"/>
    </row>
    <row r="253" spans="2:12" ht="16.5" thickTop="1" thickBot="1" x14ac:dyDescent="0.3">
      <c r="B253" s="7" t="s">
        <v>49</v>
      </c>
      <c r="C253" s="32">
        <v>30</v>
      </c>
      <c r="D253" s="1">
        <v>0</v>
      </c>
      <c r="E253" s="1">
        <v>0</v>
      </c>
      <c r="F253" s="1">
        <v>0</v>
      </c>
      <c r="G253" s="1">
        <v>0</v>
      </c>
      <c r="H253" s="1">
        <v>0</v>
      </c>
      <c r="I253" s="1">
        <v>0</v>
      </c>
      <c r="J253" s="1">
        <v>0</v>
      </c>
      <c r="K253" s="1"/>
      <c r="L253" s="14"/>
    </row>
    <row r="254" spans="2:12" ht="16.5" thickTop="1" thickBot="1" x14ac:dyDescent="0.3">
      <c r="B254" s="7" t="s">
        <v>12</v>
      </c>
      <c r="C254" s="32">
        <v>40</v>
      </c>
      <c r="D254" s="1">
        <v>0</v>
      </c>
      <c r="E254" s="1">
        <v>0</v>
      </c>
      <c r="F254" s="1">
        <v>0</v>
      </c>
      <c r="G254" s="1">
        <v>0</v>
      </c>
      <c r="H254" s="1">
        <v>0</v>
      </c>
      <c r="I254" s="1">
        <v>0</v>
      </c>
      <c r="J254" s="1">
        <v>0</v>
      </c>
      <c r="K254" s="1"/>
      <c r="L254" s="14"/>
    </row>
    <row r="255" spans="2:12" ht="16.5" thickTop="1" thickBot="1" x14ac:dyDescent="0.3">
      <c r="B255" s="7" t="s">
        <v>50</v>
      </c>
      <c r="C255" s="32">
        <v>50</v>
      </c>
      <c r="D255" s="1">
        <v>0</v>
      </c>
      <c r="E255" s="1">
        <v>0</v>
      </c>
      <c r="F255" s="1">
        <v>0</v>
      </c>
      <c r="G255" s="1">
        <v>0</v>
      </c>
      <c r="H255" s="1">
        <v>0</v>
      </c>
      <c r="I255" s="1">
        <v>0</v>
      </c>
      <c r="J255" s="1">
        <v>0</v>
      </c>
      <c r="K255" s="1"/>
      <c r="L255" s="14"/>
    </row>
    <row r="256" spans="2:12" ht="16.5" thickTop="1" thickBot="1" x14ac:dyDescent="0.3">
      <c r="B256" s="4" t="s">
        <v>846</v>
      </c>
      <c r="C256" s="32"/>
      <c r="D256" s="1"/>
      <c r="E256" s="1"/>
      <c r="F256" s="1"/>
      <c r="G256" s="1"/>
      <c r="H256" s="1"/>
      <c r="I256" s="1"/>
      <c r="J256" s="1"/>
      <c r="K256" s="1"/>
      <c r="L256" s="14"/>
    </row>
    <row r="257" spans="2:12" ht="16.5" thickTop="1" thickBot="1" x14ac:dyDescent="0.3">
      <c r="B257" s="5" t="s">
        <v>849</v>
      </c>
      <c r="C257" s="32"/>
      <c r="D257" s="1"/>
      <c r="E257" s="1"/>
      <c r="F257" s="1"/>
      <c r="G257" s="1"/>
      <c r="H257" s="1"/>
      <c r="I257" s="1"/>
      <c r="J257" s="1"/>
      <c r="K257" s="1"/>
      <c r="L257" s="14"/>
    </row>
    <row r="258" spans="2:12" ht="16.5" thickTop="1" thickBot="1" x14ac:dyDescent="0.3">
      <c r="B258" s="6" t="s">
        <v>851</v>
      </c>
      <c r="C258" s="32"/>
      <c r="D258" s="1"/>
      <c r="E258" s="1"/>
      <c r="F258" s="1"/>
      <c r="G258" s="1"/>
      <c r="H258" s="1"/>
      <c r="I258" s="1"/>
      <c r="J258" s="1"/>
      <c r="K258" s="1"/>
      <c r="L258" s="14"/>
    </row>
    <row r="259" spans="2:12" ht="16.5" thickTop="1" thickBot="1" x14ac:dyDescent="0.3">
      <c r="B259" s="7" t="s">
        <v>47</v>
      </c>
      <c r="C259" s="32">
        <v>10</v>
      </c>
      <c r="D259" s="1">
        <v>11487953</v>
      </c>
      <c r="E259" s="1">
        <v>9871277</v>
      </c>
      <c r="F259" s="1">
        <v>44861302.189999998</v>
      </c>
      <c r="G259" s="1">
        <v>42059063</v>
      </c>
      <c r="H259" s="1">
        <v>0</v>
      </c>
      <c r="I259" s="1">
        <v>73083460.189999998</v>
      </c>
      <c r="J259" s="1">
        <v>57054777.380000003</v>
      </c>
      <c r="K259" s="1">
        <v>57139166.960000001</v>
      </c>
      <c r="L259" s="14"/>
    </row>
    <row r="260" spans="2:12" ht="16.5" thickTop="1" thickBot="1" x14ac:dyDescent="0.3">
      <c r="B260" s="7" t="s">
        <v>48</v>
      </c>
      <c r="C260" s="32">
        <v>20</v>
      </c>
      <c r="D260" s="1">
        <v>0</v>
      </c>
      <c r="E260" s="1">
        <v>0</v>
      </c>
      <c r="F260" s="1">
        <v>0</v>
      </c>
      <c r="G260" s="1">
        <v>0</v>
      </c>
      <c r="H260" s="1">
        <v>0</v>
      </c>
      <c r="I260" s="1">
        <v>0</v>
      </c>
      <c r="J260" s="1">
        <v>0</v>
      </c>
      <c r="K260" s="1">
        <v>0</v>
      </c>
      <c r="L260" s="14"/>
    </row>
    <row r="261" spans="2:12" ht="16.5" thickTop="1" thickBot="1" x14ac:dyDescent="0.3">
      <c r="B261" s="7" t="s">
        <v>49</v>
      </c>
      <c r="C261" s="32">
        <v>30</v>
      </c>
      <c r="D261" s="1">
        <v>11487953</v>
      </c>
      <c r="E261" s="1">
        <v>9871277</v>
      </c>
      <c r="F261" s="1">
        <v>44861302.189999998</v>
      </c>
      <c r="G261" s="1">
        <v>42059063</v>
      </c>
      <c r="H261" s="1">
        <v>0</v>
      </c>
      <c r="I261" s="1">
        <v>73083460.189999998</v>
      </c>
      <c r="J261" s="1">
        <v>57054777.380000003</v>
      </c>
      <c r="K261" s="1">
        <v>57139166.960000001</v>
      </c>
      <c r="L261" s="14"/>
    </row>
    <row r="262" spans="2:12" ht="16.5" thickTop="1" thickBot="1" x14ac:dyDescent="0.3">
      <c r="B262" s="7" t="s">
        <v>12</v>
      </c>
      <c r="C262" s="32">
        <v>40</v>
      </c>
      <c r="D262" s="1">
        <v>0</v>
      </c>
      <c r="E262" s="1">
        <v>0</v>
      </c>
      <c r="F262" s="1">
        <v>0</v>
      </c>
      <c r="G262" s="1">
        <v>0</v>
      </c>
      <c r="H262" s="1">
        <v>0</v>
      </c>
      <c r="I262" s="1">
        <v>0</v>
      </c>
      <c r="J262" s="1">
        <v>0</v>
      </c>
      <c r="K262" s="1">
        <v>0</v>
      </c>
      <c r="L262" s="14"/>
    </row>
    <row r="263" spans="2:12" ht="16.5" thickTop="1" thickBot="1" x14ac:dyDescent="0.3">
      <c r="B263" s="7" t="s">
        <v>50</v>
      </c>
      <c r="C263" s="32">
        <v>50</v>
      </c>
      <c r="D263" s="1">
        <v>11487953</v>
      </c>
      <c r="E263" s="1">
        <v>9871277</v>
      </c>
      <c r="F263" s="1">
        <v>44861302.189999998</v>
      </c>
      <c r="G263" s="1">
        <v>42059063</v>
      </c>
      <c r="H263" s="1">
        <v>0</v>
      </c>
      <c r="I263" s="1">
        <v>73083460.189999998</v>
      </c>
      <c r="J263" s="1">
        <v>57054777.380000003</v>
      </c>
      <c r="K263" s="1">
        <v>57139166.960000001</v>
      </c>
      <c r="L263" s="14"/>
    </row>
    <row r="264" spans="2:12" ht="16.5" thickTop="1" thickBot="1" x14ac:dyDescent="0.3">
      <c r="B264" s="5" t="s">
        <v>853</v>
      </c>
      <c r="C264" s="32"/>
      <c r="D264" s="1"/>
      <c r="E264" s="1"/>
      <c r="F264" s="1"/>
      <c r="G264" s="1"/>
      <c r="H264" s="1"/>
      <c r="I264" s="1"/>
      <c r="J264" s="1"/>
      <c r="K264" s="1"/>
      <c r="L264" s="14"/>
    </row>
    <row r="265" spans="2:12" ht="16.5" thickTop="1" thickBot="1" x14ac:dyDescent="0.3">
      <c r="B265" s="6" t="s">
        <v>16</v>
      </c>
      <c r="C265" s="32"/>
      <c r="D265" s="1"/>
      <c r="E265" s="1"/>
      <c r="F265" s="1"/>
      <c r="G265" s="1"/>
      <c r="H265" s="1"/>
      <c r="I265" s="1"/>
      <c r="J265" s="1"/>
      <c r="K265" s="1"/>
      <c r="L265" s="14"/>
    </row>
    <row r="266" spans="2:12" ht="16.5" thickTop="1" thickBot="1" x14ac:dyDescent="0.3">
      <c r="B266" s="7" t="s">
        <v>47</v>
      </c>
      <c r="C266" s="32">
        <v>10</v>
      </c>
      <c r="D266" s="1">
        <v>8000000</v>
      </c>
      <c r="E266" s="1">
        <v>11750000</v>
      </c>
      <c r="F266" s="1">
        <v>0</v>
      </c>
      <c r="G266" s="1">
        <v>498</v>
      </c>
      <c r="H266" s="1">
        <v>0</v>
      </c>
      <c r="I266" s="1">
        <v>0</v>
      </c>
      <c r="J266" s="1">
        <v>0</v>
      </c>
      <c r="K266" s="1"/>
      <c r="L266" s="14"/>
    </row>
    <row r="267" spans="2:12" ht="16.5" thickTop="1" thickBot="1" x14ac:dyDescent="0.3">
      <c r="B267" s="7" t="s">
        <v>48</v>
      </c>
      <c r="C267" s="32">
        <v>20</v>
      </c>
      <c r="D267" s="1">
        <v>0</v>
      </c>
      <c r="E267" s="1">
        <v>0</v>
      </c>
      <c r="F267" s="1">
        <v>0</v>
      </c>
      <c r="G267" s="1">
        <v>0</v>
      </c>
      <c r="H267" s="1">
        <v>0</v>
      </c>
      <c r="I267" s="1">
        <v>0</v>
      </c>
      <c r="J267" s="1">
        <v>0</v>
      </c>
      <c r="K267" s="1"/>
      <c r="L267" s="14"/>
    </row>
    <row r="268" spans="2:12" ht="16.5" thickTop="1" thickBot="1" x14ac:dyDescent="0.3">
      <c r="B268" s="7" t="s">
        <v>49</v>
      </c>
      <c r="C268" s="32">
        <v>30</v>
      </c>
      <c r="D268" s="1">
        <v>8000000</v>
      </c>
      <c r="E268" s="1">
        <v>11750000</v>
      </c>
      <c r="F268" s="1">
        <v>0</v>
      </c>
      <c r="G268" s="1">
        <v>498</v>
      </c>
      <c r="H268" s="1">
        <v>0</v>
      </c>
      <c r="I268" s="1">
        <v>0</v>
      </c>
      <c r="J268" s="1">
        <v>0</v>
      </c>
      <c r="K268" s="1"/>
      <c r="L268" s="14"/>
    </row>
    <row r="269" spans="2:12" ht="16.5" thickTop="1" thickBot="1" x14ac:dyDescent="0.3">
      <c r="B269" s="7" t="s">
        <v>12</v>
      </c>
      <c r="C269" s="32">
        <v>40</v>
      </c>
      <c r="D269" s="1">
        <v>0</v>
      </c>
      <c r="E269" s="1">
        <v>0</v>
      </c>
      <c r="F269" s="1">
        <v>0</v>
      </c>
      <c r="G269" s="1">
        <v>0</v>
      </c>
      <c r="H269" s="1">
        <v>0</v>
      </c>
      <c r="I269" s="1">
        <v>0</v>
      </c>
      <c r="J269" s="1">
        <v>0</v>
      </c>
      <c r="K269" s="1"/>
      <c r="L269" s="14"/>
    </row>
    <row r="270" spans="2:12" ht="16.5" thickTop="1" thickBot="1" x14ac:dyDescent="0.3">
      <c r="B270" s="7" t="s">
        <v>50</v>
      </c>
      <c r="C270" s="32">
        <v>50</v>
      </c>
      <c r="D270" s="1">
        <v>8000000</v>
      </c>
      <c r="E270" s="1">
        <v>11750000</v>
      </c>
      <c r="F270" s="1">
        <v>0</v>
      </c>
      <c r="G270" s="1">
        <v>498</v>
      </c>
      <c r="H270" s="1">
        <v>0</v>
      </c>
      <c r="I270" s="1">
        <v>0</v>
      </c>
      <c r="J270" s="1">
        <v>0</v>
      </c>
      <c r="K270" s="1"/>
      <c r="L270" s="14"/>
    </row>
    <row r="271" spans="2:12" ht="16.5" thickTop="1" thickBot="1" x14ac:dyDescent="0.3">
      <c r="B271" s="6" t="s">
        <v>406</v>
      </c>
      <c r="C271" s="32"/>
      <c r="D271" s="1"/>
      <c r="E271" s="1"/>
      <c r="F271" s="1"/>
      <c r="G271" s="1"/>
      <c r="H271" s="1"/>
      <c r="I271" s="1"/>
      <c r="J271" s="1"/>
      <c r="K271" s="1"/>
      <c r="L271" s="14"/>
    </row>
    <row r="272" spans="2:12" ht="16.5" thickTop="1" thickBot="1" x14ac:dyDescent="0.3">
      <c r="B272" s="7" t="s">
        <v>47</v>
      </c>
      <c r="C272" s="32">
        <v>10</v>
      </c>
      <c r="D272" s="1">
        <v>0</v>
      </c>
      <c r="E272" s="1">
        <v>0</v>
      </c>
      <c r="F272" s="1">
        <v>0</v>
      </c>
      <c r="G272" s="1">
        <v>0.68</v>
      </c>
      <c r="H272" s="1">
        <v>4772723.91</v>
      </c>
      <c r="I272" s="1">
        <v>0.89</v>
      </c>
      <c r="J272" s="1">
        <v>0.97</v>
      </c>
      <c r="K272" s="1">
        <v>0.04</v>
      </c>
      <c r="L272" s="14"/>
    </row>
    <row r="273" spans="2:12" ht="16.5" thickTop="1" thickBot="1" x14ac:dyDescent="0.3">
      <c r="B273" s="7" t="s">
        <v>48</v>
      </c>
      <c r="C273" s="32">
        <v>20</v>
      </c>
      <c r="D273" s="1">
        <v>0</v>
      </c>
      <c r="E273" s="1">
        <v>0</v>
      </c>
      <c r="F273" s="1">
        <v>0</v>
      </c>
      <c r="G273" s="1">
        <v>0</v>
      </c>
      <c r="H273" s="1">
        <v>0</v>
      </c>
      <c r="I273" s="1">
        <v>0</v>
      </c>
      <c r="J273" s="1">
        <v>0</v>
      </c>
      <c r="K273" s="1">
        <v>0</v>
      </c>
      <c r="L273" s="14"/>
    </row>
    <row r="274" spans="2:12" ht="16.5" thickTop="1" thickBot="1" x14ac:dyDescent="0.3">
      <c r="B274" s="7" t="s">
        <v>49</v>
      </c>
      <c r="C274" s="32">
        <v>30</v>
      </c>
      <c r="D274" s="1">
        <v>0</v>
      </c>
      <c r="E274" s="1">
        <v>0</v>
      </c>
      <c r="F274" s="1">
        <v>0</v>
      </c>
      <c r="G274" s="1">
        <v>0.68</v>
      </c>
      <c r="H274" s="1">
        <v>4772723.91</v>
      </c>
      <c r="I274" s="1">
        <v>0.89</v>
      </c>
      <c r="J274" s="1">
        <v>0.97</v>
      </c>
      <c r="K274" s="1">
        <v>0.04</v>
      </c>
      <c r="L274" s="14"/>
    </row>
    <row r="275" spans="2:12" ht="16.5" thickTop="1" thickBot="1" x14ac:dyDescent="0.3">
      <c r="B275" s="7" t="s">
        <v>12</v>
      </c>
      <c r="C275" s="32">
        <v>40</v>
      </c>
      <c r="D275" s="1">
        <v>0</v>
      </c>
      <c r="E275" s="1">
        <v>0</v>
      </c>
      <c r="F275" s="1">
        <v>0</v>
      </c>
      <c r="G275" s="1">
        <v>0</v>
      </c>
      <c r="H275" s="1">
        <v>0</v>
      </c>
      <c r="I275" s="1">
        <v>0</v>
      </c>
      <c r="J275" s="1">
        <v>0</v>
      </c>
      <c r="K275" s="1">
        <v>0</v>
      </c>
      <c r="L275" s="14"/>
    </row>
    <row r="276" spans="2:12" ht="16.5" thickTop="1" thickBot="1" x14ac:dyDescent="0.3">
      <c r="B276" s="7" t="s">
        <v>50</v>
      </c>
      <c r="C276" s="32">
        <v>50</v>
      </c>
      <c r="D276" s="1">
        <v>0</v>
      </c>
      <c r="E276" s="1">
        <v>0</v>
      </c>
      <c r="F276" s="1">
        <v>0</v>
      </c>
      <c r="G276" s="1">
        <v>0.68</v>
      </c>
      <c r="H276" s="1">
        <v>4772723.91</v>
      </c>
      <c r="I276" s="1">
        <v>0.89</v>
      </c>
      <c r="J276" s="1">
        <v>0.97</v>
      </c>
      <c r="K276" s="1">
        <v>0.04</v>
      </c>
      <c r="L276" s="14"/>
    </row>
    <row r="277" spans="2:12" ht="16.5" thickTop="1" thickBot="1" x14ac:dyDescent="0.3">
      <c r="B277" s="6" t="s">
        <v>851</v>
      </c>
      <c r="C277" s="32"/>
      <c r="D277" s="1"/>
      <c r="E277" s="1"/>
      <c r="F277" s="1"/>
      <c r="G277" s="1"/>
      <c r="H277" s="1"/>
      <c r="I277" s="1"/>
      <c r="J277" s="1"/>
      <c r="K277" s="1"/>
      <c r="L277" s="14"/>
    </row>
    <row r="278" spans="2:12" ht="16.5" thickTop="1" thickBot="1" x14ac:dyDescent="0.3">
      <c r="B278" s="7" t="s">
        <v>47</v>
      </c>
      <c r="C278" s="32">
        <v>10</v>
      </c>
      <c r="D278" s="1">
        <v>0</v>
      </c>
      <c r="E278" s="1">
        <v>0</v>
      </c>
      <c r="F278" s="1">
        <v>0</v>
      </c>
      <c r="G278" s="1">
        <v>0</v>
      </c>
      <c r="H278" s="1">
        <v>0</v>
      </c>
      <c r="I278" s="1">
        <v>0</v>
      </c>
      <c r="J278" s="1">
        <v>0</v>
      </c>
      <c r="K278" s="1"/>
      <c r="L278" s="14"/>
    </row>
    <row r="279" spans="2:12" ht="16.5" thickTop="1" thickBot="1" x14ac:dyDescent="0.3">
      <c r="B279" s="7" t="s">
        <v>48</v>
      </c>
      <c r="C279" s="32">
        <v>20</v>
      </c>
      <c r="D279" s="1">
        <v>0</v>
      </c>
      <c r="E279" s="1">
        <v>0</v>
      </c>
      <c r="F279" s="1">
        <v>0</v>
      </c>
      <c r="G279" s="1">
        <v>0</v>
      </c>
      <c r="H279" s="1">
        <v>0</v>
      </c>
      <c r="I279" s="1">
        <v>0</v>
      </c>
      <c r="J279" s="1">
        <v>0</v>
      </c>
      <c r="K279" s="1"/>
      <c r="L279" s="14"/>
    </row>
    <row r="280" spans="2:12" ht="16.5" thickTop="1" thickBot="1" x14ac:dyDescent="0.3">
      <c r="B280" s="7" t="s">
        <v>49</v>
      </c>
      <c r="C280" s="32">
        <v>30</v>
      </c>
      <c r="D280" s="1">
        <v>0</v>
      </c>
      <c r="E280" s="1">
        <v>0</v>
      </c>
      <c r="F280" s="1">
        <v>0</v>
      </c>
      <c r="G280" s="1">
        <v>0</v>
      </c>
      <c r="H280" s="1">
        <v>0</v>
      </c>
      <c r="I280" s="1">
        <v>0</v>
      </c>
      <c r="J280" s="1">
        <v>0</v>
      </c>
      <c r="K280" s="1"/>
      <c r="L280" s="14"/>
    </row>
    <row r="281" spans="2:12" ht="16.5" thickTop="1" thickBot="1" x14ac:dyDescent="0.3">
      <c r="B281" s="7" t="s">
        <v>12</v>
      </c>
      <c r="C281" s="32">
        <v>40</v>
      </c>
      <c r="D281" s="1">
        <v>0</v>
      </c>
      <c r="E281" s="1">
        <v>0</v>
      </c>
      <c r="F281" s="1">
        <v>0</v>
      </c>
      <c r="G281" s="1">
        <v>0</v>
      </c>
      <c r="H281" s="1">
        <v>0</v>
      </c>
      <c r="I281" s="1">
        <v>0</v>
      </c>
      <c r="J281" s="1">
        <v>0</v>
      </c>
      <c r="K281" s="1"/>
      <c r="L281" s="14"/>
    </row>
    <row r="282" spans="2:12" ht="16.5" thickTop="1" thickBot="1" x14ac:dyDescent="0.3">
      <c r="B282" s="7" t="s">
        <v>50</v>
      </c>
      <c r="C282" s="32">
        <v>50</v>
      </c>
      <c r="D282" s="1">
        <v>0</v>
      </c>
      <c r="E282" s="1">
        <v>0</v>
      </c>
      <c r="F282" s="1">
        <v>0</v>
      </c>
      <c r="G282" s="1">
        <v>0</v>
      </c>
      <c r="H282" s="1">
        <v>0</v>
      </c>
      <c r="I282" s="1">
        <v>0</v>
      </c>
      <c r="J282" s="1">
        <v>0</v>
      </c>
      <c r="K282" s="1"/>
      <c r="L282" s="14"/>
    </row>
    <row r="283" spans="2:12" ht="16.5" thickTop="1" thickBot="1" x14ac:dyDescent="0.3">
      <c r="B283" s="6" t="s">
        <v>855</v>
      </c>
      <c r="C283" s="32"/>
      <c r="D283" s="1"/>
      <c r="E283" s="1"/>
      <c r="F283" s="1"/>
      <c r="G283" s="1"/>
      <c r="H283" s="1"/>
      <c r="I283" s="1"/>
      <c r="J283" s="1"/>
      <c r="K283" s="1"/>
      <c r="L283" s="14"/>
    </row>
    <row r="284" spans="2:12" ht="16.5" thickTop="1" thickBot="1" x14ac:dyDescent="0.3">
      <c r="B284" s="7" t="s">
        <v>47</v>
      </c>
      <c r="C284" s="32">
        <v>10</v>
      </c>
      <c r="D284" s="1">
        <v>0</v>
      </c>
      <c r="E284" s="1">
        <v>0</v>
      </c>
      <c r="F284" s="1">
        <v>0</v>
      </c>
      <c r="G284" s="1">
        <v>0</v>
      </c>
      <c r="H284" s="1">
        <v>0</v>
      </c>
      <c r="I284" s="1">
        <v>0</v>
      </c>
      <c r="J284" s="1">
        <v>0</v>
      </c>
      <c r="K284" s="1"/>
      <c r="L284" s="14"/>
    </row>
    <row r="285" spans="2:12" ht="16.5" thickTop="1" thickBot="1" x14ac:dyDescent="0.3">
      <c r="B285" s="7" t="s">
        <v>48</v>
      </c>
      <c r="C285" s="32">
        <v>20</v>
      </c>
      <c r="D285" s="1">
        <v>0</v>
      </c>
      <c r="E285" s="1">
        <v>0</v>
      </c>
      <c r="F285" s="1">
        <v>0</v>
      </c>
      <c r="G285" s="1">
        <v>0</v>
      </c>
      <c r="H285" s="1">
        <v>0</v>
      </c>
      <c r="I285" s="1">
        <v>0</v>
      </c>
      <c r="J285" s="1">
        <v>0</v>
      </c>
      <c r="K285" s="1"/>
      <c r="L285" s="14"/>
    </row>
    <row r="286" spans="2:12" ht="16.5" thickTop="1" thickBot="1" x14ac:dyDescent="0.3">
      <c r="B286" s="7" t="s">
        <v>49</v>
      </c>
      <c r="C286" s="32">
        <v>30</v>
      </c>
      <c r="D286" s="1">
        <v>0</v>
      </c>
      <c r="E286" s="1">
        <v>0</v>
      </c>
      <c r="F286" s="1">
        <v>0</v>
      </c>
      <c r="G286" s="1">
        <v>0</v>
      </c>
      <c r="H286" s="1">
        <v>0</v>
      </c>
      <c r="I286" s="1">
        <v>0</v>
      </c>
      <c r="J286" s="1">
        <v>0</v>
      </c>
      <c r="K286" s="1"/>
      <c r="L286" s="14"/>
    </row>
    <row r="287" spans="2:12" ht="16.5" thickTop="1" thickBot="1" x14ac:dyDescent="0.3">
      <c r="B287" s="7" t="s">
        <v>12</v>
      </c>
      <c r="C287" s="32">
        <v>40</v>
      </c>
      <c r="D287" s="1">
        <v>0</v>
      </c>
      <c r="E287" s="1">
        <v>0</v>
      </c>
      <c r="F287" s="1">
        <v>0</v>
      </c>
      <c r="G287" s="1">
        <v>0</v>
      </c>
      <c r="H287" s="1">
        <v>0</v>
      </c>
      <c r="I287" s="1">
        <v>0</v>
      </c>
      <c r="J287" s="1">
        <v>0</v>
      </c>
      <c r="K287" s="1"/>
      <c r="L287" s="14"/>
    </row>
    <row r="288" spans="2:12" ht="16.5" thickTop="1" thickBot="1" x14ac:dyDescent="0.3">
      <c r="B288" s="7" t="s">
        <v>50</v>
      </c>
      <c r="C288" s="32">
        <v>50</v>
      </c>
      <c r="D288" s="1">
        <v>0</v>
      </c>
      <c r="E288" s="1">
        <v>0</v>
      </c>
      <c r="F288" s="1">
        <v>0</v>
      </c>
      <c r="G288" s="1">
        <v>0</v>
      </c>
      <c r="H288" s="1">
        <v>0</v>
      </c>
      <c r="I288" s="1">
        <v>0</v>
      </c>
      <c r="J288" s="1">
        <v>0</v>
      </c>
      <c r="K288" s="1"/>
      <c r="L288" s="14"/>
    </row>
    <row r="289" spans="2:12" ht="16.5" thickTop="1" thickBot="1" x14ac:dyDescent="0.3">
      <c r="B289" s="6" t="s">
        <v>543</v>
      </c>
      <c r="C289" s="32"/>
      <c r="D289" s="1"/>
      <c r="E289" s="1"/>
      <c r="F289" s="1"/>
      <c r="G289" s="1"/>
      <c r="H289" s="1"/>
      <c r="I289" s="1"/>
      <c r="J289" s="1"/>
      <c r="K289" s="1"/>
      <c r="L289" s="14"/>
    </row>
    <row r="290" spans="2:12" ht="16.5" thickTop="1" thickBot="1" x14ac:dyDescent="0.3">
      <c r="B290" s="7" t="s">
        <v>47</v>
      </c>
      <c r="C290" s="32">
        <v>10</v>
      </c>
      <c r="D290" s="1">
        <v>0</v>
      </c>
      <c r="E290" s="1">
        <v>0</v>
      </c>
      <c r="F290" s="1">
        <v>0</v>
      </c>
      <c r="G290" s="1">
        <v>0</v>
      </c>
      <c r="H290" s="1">
        <v>0</v>
      </c>
      <c r="I290" s="1">
        <v>0</v>
      </c>
      <c r="J290" s="1">
        <v>0</v>
      </c>
      <c r="K290" s="1"/>
      <c r="L290" s="14"/>
    </row>
    <row r="291" spans="2:12" ht="16.5" thickTop="1" thickBot="1" x14ac:dyDescent="0.3">
      <c r="B291" s="7" t="s">
        <v>48</v>
      </c>
      <c r="C291" s="32">
        <v>20</v>
      </c>
      <c r="D291" s="1">
        <v>0</v>
      </c>
      <c r="E291" s="1">
        <v>0</v>
      </c>
      <c r="F291" s="1">
        <v>0</v>
      </c>
      <c r="G291" s="1">
        <v>0</v>
      </c>
      <c r="H291" s="1">
        <v>0</v>
      </c>
      <c r="I291" s="1">
        <v>0</v>
      </c>
      <c r="J291" s="1">
        <v>0</v>
      </c>
      <c r="K291" s="1"/>
      <c r="L291" s="14"/>
    </row>
    <row r="292" spans="2:12" ht="16.5" thickTop="1" thickBot="1" x14ac:dyDescent="0.3">
      <c r="B292" s="7" t="s">
        <v>49</v>
      </c>
      <c r="C292" s="32">
        <v>30</v>
      </c>
      <c r="D292" s="1">
        <v>0</v>
      </c>
      <c r="E292" s="1">
        <v>0</v>
      </c>
      <c r="F292" s="1">
        <v>0</v>
      </c>
      <c r="G292" s="1">
        <v>0</v>
      </c>
      <c r="H292" s="1">
        <v>0</v>
      </c>
      <c r="I292" s="1">
        <v>0</v>
      </c>
      <c r="J292" s="1">
        <v>0</v>
      </c>
      <c r="K292" s="1"/>
      <c r="L292" s="14"/>
    </row>
    <row r="293" spans="2:12" ht="16.5" thickTop="1" thickBot="1" x14ac:dyDescent="0.3">
      <c r="B293" s="7" t="s">
        <v>12</v>
      </c>
      <c r="C293" s="32">
        <v>40</v>
      </c>
      <c r="D293" s="1">
        <v>0</v>
      </c>
      <c r="E293" s="1">
        <v>0</v>
      </c>
      <c r="F293" s="1">
        <v>0</v>
      </c>
      <c r="G293" s="1">
        <v>0</v>
      </c>
      <c r="H293" s="1">
        <v>0</v>
      </c>
      <c r="I293" s="1">
        <v>0</v>
      </c>
      <c r="J293" s="1">
        <v>0</v>
      </c>
      <c r="K293" s="1"/>
      <c r="L293" s="14"/>
    </row>
    <row r="294" spans="2:12" ht="16.5" thickTop="1" thickBot="1" x14ac:dyDescent="0.3">
      <c r="B294" s="7" t="s">
        <v>50</v>
      </c>
      <c r="C294" s="32">
        <v>50</v>
      </c>
      <c r="D294" s="1">
        <v>0</v>
      </c>
      <c r="E294" s="1">
        <v>0</v>
      </c>
      <c r="F294" s="1">
        <v>0</v>
      </c>
      <c r="G294" s="1">
        <v>0</v>
      </c>
      <c r="H294" s="1">
        <v>0</v>
      </c>
      <c r="I294" s="1">
        <v>0</v>
      </c>
      <c r="J294" s="1">
        <v>0</v>
      </c>
      <c r="K294" s="1"/>
      <c r="L294" s="14"/>
    </row>
    <row r="295" spans="2:12" ht="16.5" thickTop="1" thickBot="1" x14ac:dyDescent="0.3">
      <c r="B295" s="6" t="s">
        <v>857</v>
      </c>
      <c r="C295" s="32"/>
      <c r="D295" s="1"/>
      <c r="E295" s="1"/>
      <c r="F295" s="1"/>
      <c r="G295" s="1"/>
      <c r="H295" s="1"/>
      <c r="I295" s="1"/>
      <c r="J295" s="1"/>
      <c r="K295" s="1"/>
      <c r="L295" s="14"/>
    </row>
    <row r="296" spans="2:12" ht="16.5" thickTop="1" thickBot="1" x14ac:dyDescent="0.3">
      <c r="B296" s="7" t="s">
        <v>47</v>
      </c>
      <c r="C296" s="32">
        <v>10</v>
      </c>
      <c r="D296" s="1">
        <v>0</v>
      </c>
      <c r="E296" s="1">
        <v>0</v>
      </c>
      <c r="F296" s="1">
        <v>4989613</v>
      </c>
      <c r="G296" s="1">
        <v>17101360</v>
      </c>
      <c r="H296" s="1">
        <v>9977461</v>
      </c>
      <c r="I296" s="1">
        <v>4863</v>
      </c>
      <c r="J296" s="1">
        <v>0</v>
      </c>
      <c r="K296" s="1"/>
      <c r="L296" s="14"/>
    </row>
    <row r="297" spans="2:12" ht="16.5" thickTop="1" thickBot="1" x14ac:dyDescent="0.3">
      <c r="B297" s="7" t="s">
        <v>48</v>
      </c>
      <c r="C297" s="32">
        <v>20</v>
      </c>
      <c r="D297" s="1">
        <v>0</v>
      </c>
      <c r="E297" s="1">
        <v>0</v>
      </c>
      <c r="F297" s="1">
        <v>0</v>
      </c>
      <c r="G297" s="1">
        <v>0</v>
      </c>
      <c r="H297" s="1">
        <v>0</v>
      </c>
      <c r="I297" s="1">
        <v>0</v>
      </c>
      <c r="J297" s="1">
        <v>0</v>
      </c>
      <c r="K297" s="1"/>
      <c r="L297" s="14"/>
    </row>
    <row r="298" spans="2:12" ht="16.5" thickTop="1" thickBot="1" x14ac:dyDescent="0.3">
      <c r="B298" s="7" t="s">
        <v>49</v>
      </c>
      <c r="C298" s="32">
        <v>30</v>
      </c>
      <c r="D298" s="1">
        <v>0</v>
      </c>
      <c r="E298" s="1">
        <v>0</v>
      </c>
      <c r="F298" s="1">
        <v>4989613</v>
      </c>
      <c r="G298" s="1">
        <v>17101360</v>
      </c>
      <c r="H298" s="1">
        <v>9977461</v>
      </c>
      <c r="I298" s="1">
        <v>4863</v>
      </c>
      <c r="J298" s="1">
        <v>0</v>
      </c>
      <c r="K298" s="1"/>
      <c r="L298" s="14"/>
    </row>
    <row r="299" spans="2:12" ht="16.5" thickTop="1" thickBot="1" x14ac:dyDescent="0.3">
      <c r="B299" s="7" t="s">
        <v>12</v>
      </c>
      <c r="C299" s="32">
        <v>40</v>
      </c>
      <c r="D299" s="1">
        <v>0</v>
      </c>
      <c r="E299" s="1">
        <v>0</v>
      </c>
      <c r="F299" s="1">
        <v>4755547</v>
      </c>
      <c r="G299" s="1">
        <v>4755547</v>
      </c>
      <c r="H299" s="1">
        <v>0</v>
      </c>
      <c r="I299" s="1">
        <v>0</v>
      </c>
      <c r="J299" s="1">
        <v>0</v>
      </c>
      <c r="K299" s="1"/>
      <c r="L299" s="14"/>
    </row>
    <row r="300" spans="2:12" ht="16.5" thickTop="1" thickBot="1" x14ac:dyDescent="0.3">
      <c r="B300" s="7" t="s">
        <v>50</v>
      </c>
      <c r="C300" s="32">
        <v>50</v>
      </c>
      <c r="D300" s="1">
        <v>0</v>
      </c>
      <c r="E300" s="1">
        <v>0</v>
      </c>
      <c r="F300" s="1">
        <v>234066</v>
      </c>
      <c r="G300" s="1">
        <v>12345813</v>
      </c>
      <c r="H300" s="1">
        <v>9977461</v>
      </c>
      <c r="I300" s="1">
        <v>4863</v>
      </c>
      <c r="J300" s="1">
        <v>0</v>
      </c>
      <c r="K300" s="1"/>
      <c r="L300" s="14"/>
    </row>
    <row r="301" spans="2:12" ht="16.5" thickTop="1" thickBot="1" x14ac:dyDescent="0.3">
      <c r="B301" s="6" t="s">
        <v>217</v>
      </c>
      <c r="C301" s="32"/>
      <c r="D301" s="1"/>
      <c r="E301" s="1"/>
      <c r="F301" s="1"/>
      <c r="G301" s="1"/>
      <c r="H301" s="1"/>
      <c r="I301" s="1"/>
      <c r="J301" s="1"/>
      <c r="K301" s="1"/>
      <c r="L301" s="14"/>
    </row>
    <row r="302" spans="2:12" ht="16.5" thickTop="1" thickBot="1" x14ac:dyDescent="0.3">
      <c r="B302" s="7" t="s">
        <v>47</v>
      </c>
      <c r="C302" s="32">
        <v>10</v>
      </c>
      <c r="D302" s="1">
        <v>0</v>
      </c>
      <c r="E302" s="1">
        <v>50000000</v>
      </c>
      <c r="F302" s="1">
        <v>9583532</v>
      </c>
      <c r="G302" s="1">
        <v>0</v>
      </c>
      <c r="H302" s="1">
        <v>0</v>
      </c>
      <c r="I302" s="1">
        <v>0</v>
      </c>
      <c r="J302" s="1">
        <v>0</v>
      </c>
      <c r="K302" s="1"/>
      <c r="L302" s="14"/>
    </row>
    <row r="303" spans="2:12" ht="16.5" thickTop="1" thickBot="1" x14ac:dyDescent="0.3">
      <c r="B303" s="7" t="s">
        <v>48</v>
      </c>
      <c r="C303" s="32">
        <v>20</v>
      </c>
      <c r="D303" s="1">
        <v>0</v>
      </c>
      <c r="E303" s="1">
        <v>0</v>
      </c>
      <c r="F303" s="1">
        <v>0</v>
      </c>
      <c r="G303" s="1">
        <v>0</v>
      </c>
      <c r="H303" s="1">
        <v>0</v>
      </c>
      <c r="I303" s="1">
        <v>0</v>
      </c>
      <c r="J303" s="1">
        <v>0</v>
      </c>
      <c r="K303" s="1"/>
      <c r="L303" s="14"/>
    </row>
    <row r="304" spans="2:12" ht="16.5" thickTop="1" thickBot="1" x14ac:dyDescent="0.3">
      <c r="B304" s="7" t="s">
        <v>49</v>
      </c>
      <c r="C304" s="32">
        <v>30</v>
      </c>
      <c r="D304" s="1">
        <v>0</v>
      </c>
      <c r="E304" s="1">
        <v>50000000</v>
      </c>
      <c r="F304" s="1">
        <v>9583532</v>
      </c>
      <c r="G304" s="1">
        <v>0</v>
      </c>
      <c r="H304" s="1">
        <v>0</v>
      </c>
      <c r="I304" s="1">
        <v>0</v>
      </c>
      <c r="J304" s="1">
        <v>0</v>
      </c>
      <c r="K304" s="1"/>
      <c r="L304" s="14"/>
    </row>
    <row r="305" spans="2:12" ht="16.5" thickTop="1" thickBot="1" x14ac:dyDescent="0.3">
      <c r="B305" s="7" t="s">
        <v>12</v>
      </c>
      <c r="C305" s="32">
        <v>40</v>
      </c>
      <c r="D305" s="1">
        <v>0</v>
      </c>
      <c r="E305" s="1">
        <v>50000000</v>
      </c>
      <c r="F305" s="1">
        <v>0</v>
      </c>
      <c r="G305" s="1">
        <v>0</v>
      </c>
      <c r="H305" s="1">
        <v>0</v>
      </c>
      <c r="I305" s="1">
        <v>0</v>
      </c>
      <c r="J305" s="1">
        <v>0</v>
      </c>
      <c r="K305" s="1"/>
      <c r="L305" s="14"/>
    </row>
    <row r="306" spans="2:12" ht="16.5" thickTop="1" thickBot="1" x14ac:dyDescent="0.3">
      <c r="B306" s="7" t="s">
        <v>50</v>
      </c>
      <c r="C306" s="32">
        <v>50</v>
      </c>
      <c r="D306" s="1">
        <v>0</v>
      </c>
      <c r="E306" s="1">
        <v>0</v>
      </c>
      <c r="F306" s="1">
        <v>9583532</v>
      </c>
      <c r="G306" s="1">
        <v>0</v>
      </c>
      <c r="H306" s="1">
        <v>0</v>
      </c>
      <c r="I306" s="1">
        <v>0</v>
      </c>
      <c r="J306" s="1">
        <v>0</v>
      </c>
      <c r="K306" s="1"/>
      <c r="L306" s="14"/>
    </row>
    <row r="307" spans="2:12" ht="16.5" thickTop="1" thickBot="1" x14ac:dyDescent="0.3">
      <c r="B307" s="6" t="s">
        <v>859</v>
      </c>
      <c r="C307" s="32"/>
      <c r="D307" s="1"/>
      <c r="E307" s="1"/>
      <c r="F307" s="1"/>
      <c r="G307" s="1"/>
      <c r="H307" s="1"/>
      <c r="I307" s="1"/>
      <c r="J307" s="1"/>
      <c r="K307" s="1"/>
      <c r="L307" s="14"/>
    </row>
    <row r="308" spans="2:12" ht="16.5" thickTop="1" thickBot="1" x14ac:dyDescent="0.3">
      <c r="B308" s="7" t="s">
        <v>47</v>
      </c>
      <c r="C308" s="32">
        <v>10</v>
      </c>
      <c r="D308" s="1">
        <v>3701963</v>
      </c>
      <c r="E308" s="1">
        <v>3036825</v>
      </c>
      <c r="F308" s="1">
        <v>6488263</v>
      </c>
      <c r="G308" s="1">
        <v>2436355.86</v>
      </c>
      <c r="H308" s="1">
        <v>15407641.92</v>
      </c>
      <c r="I308" s="1">
        <v>2857858</v>
      </c>
      <c r="J308" s="1">
        <v>27897088</v>
      </c>
      <c r="K308" s="1">
        <v>34231684.899999999</v>
      </c>
      <c r="L308" s="14"/>
    </row>
    <row r="309" spans="2:12" ht="16.5" thickTop="1" thickBot="1" x14ac:dyDescent="0.3">
      <c r="B309" s="7" t="s">
        <v>48</v>
      </c>
      <c r="C309" s="32">
        <v>20</v>
      </c>
      <c r="D309" s="1">
        <v>0</v>
      </c>
      <c r="E309" s="1">
        <v>0</v>
      </c>
      <c r="F309" s="1">
        <v>0</v>
      </c>
      <c r="G309" s="1">
        <v>0</v>
      </c>
      <c r="H309" s="1">
        <v>0</v>
      </c>
      <c r="I309" s="1">
        <v>0</v>
      </c>
      <c r="J309" s="1">
        <v>0</v>
      </c>
      <c r="K309" s="1">
        <v>0</v>
      </c>
      <c r="L309" s="14"/>
    </row>
    <row r="310" spans="2:12" ht="16.5" thickTop="1" thickBot="1" x14ac:dyDescent="0.3">
      <c r="B310" s="7" t="s">
        <v>49</v>
      </c>
      <c r="C310" s="32">
        <v>30</v>
      </c>
      <c r="D310" s="1">
        <v>3701963</v>
      </c>
      <c r="E310" s="1">
        <v>3036825</v>
      </c>
      <c r="F310" s="1">
        <v>6488263</v>
      </c>
      <c r="G310" s="1">
        <v>2436355.86</v>
      </c>
      <c r="H310" s="1">
        <v>15407641.92</v>
      </c>
      <c r="I310" s="1">
        <v>2857858</v>
      </c>
      <c r="J310" s="1">
        <v>27897088</v>
      </c>
      <c r="K310" s="1">
        <v>34231684.899999999</v>
      </c>
      <c r="L310" s="14"/>
    </row>
    <row r="311" spans="2:12" ht="16.5" thickTop="1" thickBot="1" x14ac:dyDescent="0.3">
      <c r="B311" s="7" t="s">
        <v>12</v>
      </c>
      <c r="C311" s="32">
        <v>40</v>
      </c>
      <c r="D311" s="1">
        <v>0</v>
      </c>
      <c r="E311" s="1">
        <v>0</v>
      </c>
      <c r="F311" s="1">
        <v>0</v>
      </c>
      <c r="G311" s="1">
        <v>0</v>
      </c>
      <c r="H311" s="1">
        <v>0</v>
      </c>
      <c r="I311" s="1">
        <v>0</v>
      </c>
      <c r="J311" s="1">
        <v>21066978</v>
      </c>
      <c r="K311" s="1">
        <v>32731221</v>
      </c>
      <c r="L311" s="14"/>
    </row>
    <row r="312" spans="2:12" ht="16.5" thickTop="1" thickBot="1" x14ac:dyDescent="0.3">
      <c r="B312" s="7" t="s">
        <v>50</v>
      </c>
      <c r="C312" s="32">
        <v>50</v>
      </c>
      <c r="D312" s="1">
        <v>3701963</v>
      </c>
      <c r="E312" s="1">
        <v>3036825</v>
      </c>
      <c r="F312" s="1">
        <v>6488263</v>
      </c>
      <c r="G312" s="1">
        <v>2436355.86</v>
      </c>
      <c r="H312" s="1">
        <v>15407641.92</v>
      </c>
      <c r="I312" s="1">
        <v>2857858</v>
      </c>
      <c r="J312" s="1">
        <v>6830110</v>
      </c>
      <c r="K312" s="1">
        <v>1500463.8999999985</v>
      </c>
      <c r="L312" s="14"/>
    </row>
    <row r="313" spans="2:12" ht="16.5" thickTop="1" thickBot="1" x14ac:dyDescent="0.3">
      <c r="B313" s="6" t="s">
        <v>861</v>
      </c>
      <c r="C313" s="32"/>
      <c r="D313" s="1"/>
      <c r="E313" s="1"/>
      <c r="F313" s="1"/>
      <c r="G313" s="1"/>
      <c r="H313" s="1"/>
      <c r="I313" s="1"/>
      <c r="J313" s="1"/>
      <c r="K313" s="1"/>
      <c r="L313" s="14"/>
    </row>
    <row r="314" spans="2:12" ht="16.5" thickTop="1" thickBot="1" x14ac:dyDescent="0.3">
      <c r="B314" s="7" t="s">
        <v>47</v>
      </c>
      <c r="C314" s="32">
        <v>10</v>
      </c>
      <c r="D314" s="1">
        <v>15341882.109999999</v>
      </c>
      <c r="E314" s="1">
        <v>30211083.890000001</v>
      </c>
      <c r="F314" s="1">
        <v>23285072.620000001</v>
      </c>
      <c r="G314" s="1">
        <v>35693593.25</v>
      </c>
      <c r="H314" s="1">
        <v>43090340.939999998</v>
      </c>
      <c r="I314" s="1">
        <v>37094755.740000002</v>
      </c>
      <c r="J314" s="1">
        <v>34852292.810000002</v>
      </c>
      <c r="K314" s="1">
        <v>16763395.84</v>
      </c>
      <c r="L314" s="14"/>
    </row>
    <row r="315" spans="2:12" ht="16.5" thickTop="1" thickBot="1" x14ac:dyDescent="0.3">
      <c r="B315" s="7" t="s">
        <v>48</v>
      </c>
      <c r="C315" s="32">
        <v>20</v>
      </c>
      <c r="D315" s="1">
        <v>0</v>
      </c>
      <c r="E315" s="1">
        <v>0</v>
      </c>
      <c r="F315" s="1">
        <v>0</v>
      </c>
      <c r="G315" s="1">
        <v>0</v>
      </c>
      <c r="H315" s="1">
        <v>0</v>
      </c>
      <c r="I315" s="1">
        <v>0</v>
      </c>
      <c r="J315" s="1">
        <v>0</v>
      </c>
      <c r="K315" s="1">
        <v>0</v>
      </c>
      <c r="L315" s="14"/>
    </row>
    <row r="316" spans="2:12" ht="16.5" thickTop="1" thickBot="1" x14ac:dyDescent="0.3">
      <c r="B316" s="7" t="s">
        <v>49</v>
      </c>
      <c r="C316" s="32">
        <v>30</v>
      </c>
      <c r="D316" s="1">
        <v>15341882.109999999</v>
      </c>
      <c r="E316" s="1">
        <v>30211083.890000001</v>
      </c>
      <c r="F316" s="1">
        <v>23285072.620000001</v>
      </c>
      <c r="G316" s="1">
        <v>35693593.25</v>
      </c>
      <c r="H316" s="1">
        <v>43090340.939999998</v>
      </c>
      <c r="I316" s="1">
        <v>37094755.740000002</v>
      </c>
      <c r="J316" s="1">
        <v>34852292.810000002</v>
      </c>
      <c r="K316" s="1">
        <v>16763395.84</v>
      </c>
      <c r="L316" s="14"/>
    </row>
    <row r="317" spans="2:12" ht="16.5" thickTop="1" thickBot="1" x14ac:dyDescent="0.3">
      <c r="B317" s="7" t="s">
        <v>12</v>
      </c>
      <c r="C317" s="32">
        <v>40</v>
      </c>
      <c r="D317" s="1">
        <v>2712966</v>
      </c>
      <c r="E317" s="1">
        <v>30211083.890000001</v>
      </c>
      <c r="F317" s="1">
        <v>23285072.620000001</v>
      </c>
      <c r="G317" s="1">
        <v>35693593.25</v>
      </c>
      <c r="H317" s="1">
        <v>43090340.939999998</v>
      </c>
      <c r="I317" s="1">
        <v>37094755.740000002</v>
      </c>
      <c r="J317" s="1">
        <v>34852292.810000002</v>
      </c>
      <c r="K317" s="1">
        <v>16763395.84</v>
      </c>
      <c r="L317" s="14"/>
    </row>
    <row r="318" spans="2:12" ht="16.5" thickTop="1" thickBot="1" x14ac:dyDescent="0.3">
      <c r="B318" s="7" t="s">
        <v>50</v>
      </c>
      <c r="C318" s="32">
        <v>50</v>
      </c>
      <c r="D318" s="1">
        <v>12628916.109999999</v>
      </c>
      <c r="E318" s="1">
        <v>0</v>
      </c>
      <c r="F318" s="1">
        <v>0</v>
      </c>
      <c r="G318" s="1">
        <v>0</v>
      </c>
      <c r="H318" s="1">
        <v>0</v>
      </c>
      <c r="I318" s="1">
        <v>0</v>
      </c>
      <c r="J318" s="1">
        <v>0</v>
      </c>
      <c r="K318" s="1">
        <v>0</v>
      </c>
      <c r="L318" s="14"/>
    </row>
    <row r="319" spans="2:12" ht="16.5" thickTop="1" thickBot="1" x14ac:dyDescent="0.3">
      <c r="B319" s="5" t="s">
        <v>916</v>
      </c>
      <c r="C319" s="32"/>
      <c r="D319" s="1"/>
      <c r="E319" s="1"/>
      <c r="F319" s="1"/>
      <c r="G319" s="1"/>
      <c r="H319" s="1"/>
      <c r="I319" s="1"/>
      <c r="J319" s="1"/>
      <c r="K319" s="1"/>
      <c r="L319" s="14"/>
    </row>
    <row r="320" spans="2:12" ht="16.5" thickTop="1" thickBot="1" x14ac:dyDescent="0.3">
      <c r="B320" s="6" t="s">
        <v>851</v>
      </c>
      <c r="C320" s="32"/>
      <c r="D320" s="1"/>
      <c r="E320" s="1"/>
      <c r="F320" s="1"/>
      <c r="G320" s="1"/>
      <c r="H320" s="1"/>
      <c r="I320" s="1"/>
      <c r="J320" s="1"/>
      <c r="K320" s="1"/>
      <c r="L320" s="14"/>
    </row>
    <row r="321" spans="2:12" ht="16.5" thickTop="1" thickBot="1" x14ac:dyDescent="0.3">
      <c r="B321" s="7" t="s">
        <v>47</v>
      </c>
      <c r="C321" s="32">
        <v>10</v>
      </c>
      <c r="D321" s="1">
        <v>0</v>
      </c>
      <c r="E321" s="1">
        <v>0</v>
      </c>
      <c r="F321" s="1">
        <v>0</v>
      </c>
      <c r="G321" s="1">
        <v>0</v>
      </c>
      <c r="H321" s="1">
        <v>0</v>
      </c>
      <c r="I321" s="1">
        <v>0</v>
      </c>
      <c r="J321" s="1">
        <v>839143774</v>
      </c>
      <c r="K321" s="1">
        <v>25313938</v>
      </c>
      <c r="L321" s="14"/>
    </row>
    <row r="322" spans="2:12" ht="16.5" thickTop="1" thickBot="1" x14ac:dyDescent="0.3">
      <c r="B322" s="7" t="s">
        <v>48</v>
      </c>
      <c r="C322" s="32">
        <v>20</v>
      </c>
      <c r="D322" s="1">
        <v>0</v>
      </c>
      <c r="E322" s="1">
        <v>0</v>
      </c>
      <c r="F322" s="1">
        <v>0</v>
      </c>
      <c r="G322" s="1">
        <v>0</v>
      </c>
      <c r="H322" s="1">
        <v>0</v>
      </c>
      <c r="I322" s="1">
        <v>0</v>
      </c>
      <c r="J322" s="1">
        <v>0</v>
      </c>
      <c r="K322" s="1">
        <v>0</v>
      </c>
      <c r="L322" s="14"/>
    </row>
    <row r="323" spans="2:12" ht="16.5" thickTop="1" thickBot="1" x14ac:dyDescent="0.3">
      <c r="B323" s="7" t="s">
        <v>49</v>
      </c>
      <c r="C323" s="32">
        <v>30</v>
      </c>
      <c r="D323" s="1">
        <v>0</v>
      </c>
      <c r="E323" s="1">
        <v>0</v>
      </c>
      <c r="F323" s="1">
        <v>0</v>
      </c>
      <c r="G323" s="1">
        <v>0</v>
      </c>
      <c r="H323" s="1">
        <v>0</v>
      </c>
      <c r="I323" s="1">
        <v>0</v>
      </c>
      <c r="J323" s="1">
        <v>839143774</v>
      </c>
      <c r="K323" s="1">
        <v>25313938</v>
      </c>
      <c r="L323" s="14"/>
    </row>
    <row r="324" spans="2:12" ht="16.5" thickTop="1" thickBot="1" x14ac:dyDescent="0.3">
      <c r="B324" s="7" t="s">
        <v>12</v>
      </c>
      <c r="C324" s="32">
        <v>40</v>
      </c>
      <c r="D324" s="1">
        <v>0</v>
      </c>
      <c r="E324" s="1">
        <v>0</v>
      </c>
      <c r="F324" s="1">
        <v>0</v>
      </c>
      <c r="G324" s="1">
        <v>0</v>
      </c>
      <c r="H324" s="1">
        <v>0</v>
      </c>
      <c r="I324" s="1">
        <v>0</v>
      </c>
      <c r="J324" s="1">
        <v>0</v>
      </c>
      <c r="K324" s="1">
        <v>0</v>
      </c>
      <c r="L324" s="14"/>
    </row>
    <row r="325" spans="2:12" ht="16.5" thickTop="1" thickBot="1" x14ac:dyDescent="0.3">
      <c r="B325" s="7" t="s">
        <v>50</v>
      </c>
      <c r="C325" s="32">
        <v>50</v>
      </c>
      <c r="D325" s="1">
        <v>0</v>
      </c>
      <c r="E325" s="1">
        <v>0</v>
      </c>
      <c r="F325" s="1">
        <v>0</v>
      </c>
      <c r="G325" s="1">
        <v>0</v>
      </c>
      <c r="H325" s="1">
        <v>0</v>
      </c>
      <c r="I325" s="1">
        <v>0</v>
      </c>
      <c r="J325" s="1">
        <v>839143774</v>
      </c>
      <c r="K325" s="1">
        <v>25313938</v>
      </c>
      <c r="L325" s="14"/>
    </row>
    <row r="326" spans="2:12" ht="16.5" thickTop="1" thickBot="1" x14ac:dyDescent="0.3">
      <c r="B326" s="4" t="s">
        <v>328</v>
      </c>
      <c r="C326" s="32"/>
      <c r="D326" s="1"/>
      <c r="E326" s="1"/>
      <c r="F326" s="1"/>
      <c r="G326" s="1"/>
      <c r="H326" s="1"/>
      <c r="I326" s="1"/>
      <c r="J326" s="1"/>
      <c r="K326" s="1"/>
      <c r="L326" s="14"/>
    </row>
    <row r="327" spans="2:12" ht="16.5" thickTop="1" thickBot="1" x14ac:dyDescent="0.3">
      <c r="B327" s="5" t="s">
        <v>337</v>
      </c>
      <c r="C327" s="32"/>
      <c r="D327" s="1"/>
      <c r="E327" s="1"/>
      <c r="F327" s="1"/>
      <c r="G327" s="1"/>
      <c r="H327" s="1"/>
      <c r="I327" s="1"/>
      <c r="J327" s="1"/>
      <c r="K327" s="1"/>
      <c r="L327" s="14"/>
    </row>
    <row r="328" spans="2:12" ht="16.5" thickTop="1" thickBot="1" x14ac:dyDescent="0.3">
      <c r="B328" s="6" t="s">
        <v>117</v>
      </c>
      <c r="C328" s="32"/>
      <c r="D328" s="1"/>
      <c r="E328" s="1"/>
      <c r="F328" s="1"/>
      <c r="G328" s="1"/>
      <c r="H328" s="1"/>
      <c r="I328" s="1"/>
      <c r="J328" s="1"/>
      <c r="K328" s="1"/>
      <c r="L328" s="14"/>
    </row>
    <row r="329" spans="2:12" ht="16.5" thickTop="1" thickBot="1" x14ac:dyDescent="0.3">
      <c r="B329" s="7" t="s">
        <v>47</v>
      </c>
      <c r="C329" s="32">
        <v>10</v>
      </c>
      <c r="D329" s="1">
        <v>15286104</v>
      </c>
      <c r="E329" s="1">
        <v>16563181.800000001</v>
      </c>
      <c r="F329" s="1">
        <v>20198686.690000001</v>
      </c>
      <c r="G329" s="1">
        <v>23156983.789999999</v>
      </c>
      <c r="H329" s="1">
        <v>22666297.399999999</v>
      </c>
      <c r="I329" s="1">
        <v>22351864.75</v>
      </c>
      <c r="J329" s="1">
        <v>75290725.129999995</v>
      </c>
      <c r="K329" s="1">
        <v>75244330.890000001</v>
      </c>
      <c r="L329" s="14"/>
    </row>
    <row r="330" spans="2:12" ht="16.5" thickTop="1" thickBot="1" x14ac:dyDescent="0.3">
      <c r="B330" s="7" t="s">
        <v>48</v>
      </c>
      <c r="C330" s="32">
        <v>20</v>
      </c>
      <c r="D330" s="1">
        <v>14373993.199999999</v>
      </c>
      <c r="E330" s="1">
        <v>15334292.109999999</v>
      </c>
      <c r="F330" s="1">
        <v>16064405.560000001</v>
      </c>
      <c r="G330" s="1">
        <v>20076496.489999998</v>
      </c>
      <c r="H330" s="1">
        <v>20112914.649999999</v>
      </c>
      <c r="I330" s="1">
        <v>19753045.149999999</v>
      </c>
      <c r="J330" s="1">
        <v>20613762.239999998</v>
      </c>
      <c r="K330" s="1">
        <v>30349349.84</v>
      </c>
      <c r="L330" s="14"/>
    </row>
    <row r="331" spans="2:12" ht="16.5" thickTop="1" thickBot="1" x14ac:dyDescent="0.3">
      <c r="B331" s="7" t="s">
        <v>49</v>
      </c>
      <c r="C331" s="32">
        <v>30</v>
      </c>
      <c r="D331" s="1">
        <v>912110.8</v>
      </c>
      <c r="E331" s="1">
        <v>1228889.69</v>
      </c>
      <c r="F331" s="1">
        <v>4134281.13</v>
      </c>
      <c r="G331" s="1">
        <v>3080487.3</v>
      </c>
      <c r="H331" s="1">
        <v>2553382.75</v>
      </c>
      <c r="I331" s="1">
        <v>2598819.6</v>
      </c>
      <c r="J331" s="1">
        <v>54676962.890000001</v>
      </c>
      <c r="K331" s="1">
        <v>44894981.049999997</v>
      </c>
      <c r="L331" s="14"/>
    </row>
    <row r="332" spans="2:12" ht="16.5" thickTop="1" thickBot="1" x14ac:dyDescent="0.3">
      <c r="B332" s="7" t="s">
        <v>12</v>
      </c>
      <c r="C332" s="32">
        <v>40</v>
      </c>
      <c r="D332" s="1">
        <v>912110.8</v>
      </c>
      <c r="E332" s="1">
        <v>1222789.69</v>
      </c>
      <c r="F332" s="1">
        <v>1111944.1000000001</v>
      </c>
      <c r="G332" s="1">
        <v>8450.48</v>
      </c>
      <c r="H332" s="1">
        <v>0</v>
      </c>
      <c r="I332" s="1">
        <v>3777.43</v>
      </c>
      <c r="J332" s="1">
        <v>51155510.340000004</v>
      </c>
      <c r="K332" s="1">
        <v>42318573.18</v>
      </c>
      <c r="L332" s="14"/>
    </row>
    <row r="333" spans="2:12" ht="16.5" thickTop="1" thickBot="1" x14ac:dyDescent="0.3">
      <c r="B333" s="7" t="s">
        <v>50</v>
      </c>
      <c r="C333" s="32">
        <v>50</v>
      </c>
      <c r="D333" s="1">
        <v>0</v>
      </c>
      <c r="E333" s="1">
        <v>6100</v>
      </c>
      <c r="F333" s="1">
        <v>3022337.03</v>
      </c>
      <c r="G333" s="1">
        <v>3072036.82</v>
      </c>
      <c r="H333" s="1">
        <v>2553382.75</v>
      </c>
      <c r="I333" s="1">
        <v>2595042.17</v>
      </c>
      <c r="J333" s="1">
        <v>3521452.55</v>
      </c>
      <c r="K333" s="1">
        <v>2576407.8699999973</v>
      </c>
      <c r="L333" s="14"/>
    </row>
    <row r="334" spans="2:12" ht="16.5" thickTop="1" thickBot="1" x14ac:dyDescent="0.3">
      <c r="B334" s="6" t="s">
        <v>339</v>
      </c>
      <c r="C334" s="32"/>
      <c r="D334" s="1"/>
      <c r="E334" s="1"/>
      <c r="F334" s="1"/>
      <c r="G334" s="1"/>
      <c r="H334" s="1"/>
      <c r="I334" s="1"/>
      <c r="J334" s="1"/>
      <c r="K334" s="1"/>
      <c r="L334" s="14"/>
    </row>
    <row r="335" spans="2:12" ht="16.5" thickTop="1" thickBot="1" x14ac:dyDescent="0.3">
      <c r="B335" s="7" t="s">
        <v>47</v>
      </c>
      <c r="C335" s="32">
        <v>10</v>
      </c>
      <c r="D335" s="1">
        <v>17929694</v>
      </c>
      <c r="E335" s="1">
        <v>36558154.5</v>
      </c>
      <c r="F335" s="1">
        <v>83554713.25</v>
      </c>
      <c r="G335" s="1">
        <v>146141305</v>
      </c>
      <c r="H335" s="1">
        <v>197101643.05000001</v>
      </c>
      <c r="I335" s="1">
        <v>201361724.09</v>
      </c>
      <c r="J335" s="1">
        <v>231980165.44999999</v>
      </c>
      <c r="K335" s="1">
        <v>163521577.22999999</v>
      </c>
      <c r="L335" s="14"/>
    </row>
    <row r="336" spans="2:12" ht="16.5" thickTop="1" thickBot="1" x14ac:dyDescent="0.3">
      <c r="B336" s="7" t="s">
        <v>48</v>
      </c>
      <c r="C336" s="32">
        <v>20</v>
      </c>
      <c r="D336" s="1">
        <v>12453429.5</v>
      </c>
      <c r="E336" s="1">
        <v>15785069.33</v>
      </c>
      <c r="F336" s="1">
        <v>16218998.25</v>
      </c>
      <c r="G336" s="1">
        <v>44482584.350000001</v>
      </c>
      <c r="H336" s="1">
        <v>66750770.93</v>
      </c>
      <c r="I336" s="1">
        <v>52656970.939999998</v>
      </c>
      <c r="J336" s="1">
        <v>82010989.219999999</v>
      </c>
      <c r="K336" s="1">
        <v>59295442.270000003</v>
      </c>
      <c r="L336" s="14"/>
    </row>
    <row r="337" spans="2:12" ht="16.5" thickTop="1" thickBot="1" x14ac:dyDescent="0.3">
      <c r="B337" s="7" t="s">
        <v>49</v>
      </c>
      <c r="C337" s="32">
        <v>30</v>
      </c>
      <c r="D337" s="1">
        <v>5476264.5</v>
      </c>
      <c r="E337" s="1">
        <v>20773085.170000002</v>
      </c>
      <c r="F337" s="1">
        <v>67335715</v>
      </c>
      <c r="G337" s="1">
        <v>101658720.65000001</v>
      </c>
      <c r="H337" s="1">
        <v>130350872.12</v>
      </c>
      <c r="I337" s="1">
        <v>148704753.15000001</v>
      </c>
      <c r="J337" s="1">
        <v>149969176.22999999</v>
      </c>
      <c r="K337" s="1">
        <v>104226134.95999999</v>
      </c>
      <c r="L337" s="14"/>
    </row>
    <row r="338" spans="2:12" ht="16.5" thickTop="1" thickBot="1" x14ac:dyDescent="0.3">
      <c r="B338" s="7" t="s">
        <v>12</v>
      </c>
      <c r="C338" s="32">
        <v>40</v>
      </c>
      <c r="D338" s="1">
        <v>3170507</v>
      </c>
      <c r="E338" s="1">
        <v>20533067.829999998</v>
      </c>
      <c r="F338" s="1">
        <v>67087168.359999999</v>
      </c>
      <c r="G338" s="1">
        <v>100523387.97</v>
      </c>
      <c r="H338" s="1">
        <v>117464691.95</v>
      </c>
      <c r="I338" s="1">
        <v>144764838.75</v>
      </c>
      <c r="J338" s="1">
        <v>141601582.78</v>
      </c>
      <c r="K338" s="1">
        <v>100412863.88</v>
      </c>
      <c r="L338" s="14"/>
    </row>
    <row r="339" spans="2:12" ht="16.5" thickTop="1" thickBot="1" x14ac:dyDescent="0.3">
      <c r="B339" s="7" t="s">
        <v>50</v>
      </c>
      <c r="C339" s="32">
        <v>50</v>
      </c>
      <c r="D339" s="1">
        <v>2305757.5</v>
      </c>
      <c r="E339" s="1">
        <v>240017.34</v>
      </c>
      <c r="F339" s="1">
        <v>248546.64</v>
      </c>
      <c r="G339" s="1">
        <v>1135332.68</v>
      </c>
      <c r="H339" s="1">
        <v>12886180.17</v>
      </c>
      <c r="I339" s="1">
        <v>3939914.4</v>
      </c>
      <c r="J339" s="1">
        <v>8367593.4500000002</v>
      </c>
      <c r="K339" s="1">
        <v>3813271.0799999982</v>
      </c>
      <c r="L339" s="14"/>
    </row>
    <row r="340" spans="2:12" ht="16.5" thickTop="1" thickBot="1" x14ac:dyDescent="0.3">
      <c r="B340" s="6" t="s">
        <v>83</v>
      </c>
      <c r="C340" s="32"/>
      <c r="D340" s="1"/>
      <c r="E340" s="1"/>
      <c r="F340" s="1"/>
      <c r="G340" s="1"/>
      <c r="H340" s="1"/>
      <c r="I340" s="1"/>
      <c r="J340" s="1"/>
      <c r="K340" s="1"/>
      <c r="L340" s="14"/>
    </row>
    <row r="341" spans="2:12" ht="16.5" thickTop="1" thickBot="1" x14ac:dyDescent="0.3">
      <c r="B341" s="7" t="s">
        <v>47</v>
      </c>
      <c r="C341" s="32">
        <v>10</v>
      </c>
      <c r="D341" s="1">
        <v>13773354</v>
      </c>
      <c r="E341" s="1">
        <v>14814742.779999999</v>
      </c>
      <c r="F341" s="1">
        <v>14830693.17</v>
      </c>
      <c r="G341" s="1">
        <v>16107844.27</v>
      </c>
      <c r="H341" s="1">
        <v>20121159.899999999</v>
      </c>
      <c r="I341" s="1">
        <v>22201715.289999999</v>
      </c>
      <c r="J341" s="1">
        <v>22708793.329999998</v>
      </c>
      <c r="K341" s="1">
        <v>15885049.560000001</v>
      </c>
      <c r="L341" s="14"/>
    </row>
    <row r="342" spans="2:12" ht="16.5" thickTop="1" thickBot="1" x14ac:dyDescent="0.3">
      <c r="B342" s="7" t="s">
        <v>48</v>
      </c>
      <c r="C342" s="32">
        <v>20</v>
      </c>
      <c r="D342" s="1">
        <v>13731965.220000001</v>
      </c>
      <c r="E342" s="1">
        <v>14773163.609999999</v>
      </c>
      <c r="F342" s="1">
        <v>13761962.9</v>
      </c>
      <c r="G342" s="1">
        <v>12741115.369999999</v>
      </c>
      <c r="H342" s="1">
        <v>13609194.609999999</v>
      </c>
      <c r="I342" s="1">
        <v>15806411.960000001</v>
      </c>
      <c r="J342" s="1">
        <v>13117083.77</v>
      </c>
      <c r="K342" s="1">
        <v>15359881.18</v>
      </c>
      <c r="L342" s="14"/>
    </row>
    <row r="343" spans="2:12" ht="16.5" thickTop="1" thickBot="1" x14ac:dyDescent="0.3">
      <c r="B343" s="7" t="s">
        <v>49</v>
      </c>
      <c r="C343" s="32">
        <v>30</v>
      </c>
      <c r="D343" s="1">
        <v>41388.78</v>
      </c>
      <c r="E343" s="1">
        <v>41579.17</v>
      </c>
      <c r="F343" s="1">
        <v>1068730.27</v>
      </c>
      <c r="G343" s="1">
        <v>3366728.9</v>
      </c>
      <c r="H343" s="1">
        <v>6511965.29</v>
      </c>
      <c r="I343" s="1">
        <v>6395303.3300000001</v>
      </c>
      <c r="J343" s="1">
        <v>9591709.5600000005</v>
      </c>
      <c r="K343" s="1">
        <v>525168.38</v>
      </c>
      <c r="L343" s="14"/>
    </row>
    <row r="344" spans="2:12" ht="16.5" thickTop="1" thickBot="1" x14ac:dyDescent="0.3">
      <c r="B344" s="7" t="s">
        <v>12</v>
      </c>
      <c r="C344" s="32">
        <v>40</v>
      </c>
      <c r="D344" s="1">
        <v>41388.78</v>
      </c>
      <c r="E344" s="1">
        <v>41579.17</v>
      </c>
      <c r="F344" s="1">
        <v>1068730.27</v>
      </c>
      <c r="G344" s="1">
        <v>3366728.9</v>
      </c>
      <c r="H344" s="1">
        <v>6511965.29</v>
      </c>
      <c r="I344" s="1">
        <v>6395303.3300000001</v>
      </c>
      <c r="J344" s="1">
        <v>9591709.5600000005</v>
      </c>
      <c r="K344" s="1">
        <v>525168.38</v>
      </c>
      <c r="L344" s="14"/>
    </row>
    <row r="345" spans="2:12" ht="16.5" thickTop="1" thickBot="1" x14ac:dyDescent="0.3">
      <c r="B345" s="7" t="s">
        <v>50</v>
      </c>
      <c r="C345" s="32">
        <v>50</v>
      </c>
      <c r="D345" s="1">
        <v>0</v>
      </c>
      <c r="E345" s="1">
        <v>0</v>
      </c>
      <c r="F345" s="1">
        <v>0</v>
      </c>
      <c r="G345" s="1">
        <v>0</v>
      </c>
      <c r="H345" s="1">
        <v>0</v>
      </c>
      <c r="I345" s="1">
        <v>0</v>
      </c>
      <c r="J345" s="1">
        <v>0</v>
      </c>
      <c r="K345" s="1">
        <v>0</v>
      </c>
      <c r="L345" s="14"/>
    </row>
    <row r="346" spans="2:12" ht="16.5" thickTop="1" thickBot="1" x14ac:dyDescent="0.3">
      <c r="B346" s="6" t="s">
        <v>341</v>
      </c>
      <c r="C346" s="32"/>
      <c r="D346" s="1"/>
      <c r="E346" s="1"/>
      <c r="F346" s="1"/>
      <c r="G346" s="1"/>
      <c r="H346" s="1"/>
      <c r="I346" s="1"/>
      <c r="J346" s="1"/>
      <c r="K346" s="1"/>
      <c r="L346" s="14"/>
    </row>
    <row r="347" spans="2:12" ht="16.5" thickTop="1" thickBot="1" x14ac:dyDescent="0.3">
      <c r="B347" s="7" t="s">
        <v>47</v>
      </c>
      <c r="C347" s="32">
        <v>10</v>
      </c>
      <c r="D347" s="1">
        <v>498640</v>
      </c>
      <c r="E347" s="1">
        <v>498640</v>
      </c>
      <c r="F347" s="1">
        <v>517160</v>
      </c>
      <c r="G347" s="1">
        <v>517160</v>
      </c>
      <c r="H347" s="1">
        <v>735155</v>
      </c>
      <c r="I347" s="1">
        <v>735155</v>
      </c>
      <c r="J347" s="1">
        <v>814292</v>
      </c>
      <c r="K347" s="1">
        <v>891510.42</v>
      </c>
      <c r="L347" s="14"/>
    </row>
    <row r="348" spans="2:12" ht="16.5" thickTop="1" thickBot="1" x14ac:dyDescent="0.3">
      <c r="B348" s="7" t="s">
        <v>48</v>
      </c>
      <c r="C348" s="32">
        <v>20</v>
      </c>
      <c r="D348" s="1">
        <v>498635.07</v>
      </c>
      <c r="E348" s="1">
        <v>489740</v>
      </c>
      <c r="F348" s="1">
        <v>517080.94</v>
      </c>
      <c r="G348" s="1">
        <v>517084.08</v>
      </c>
      <c r="H348" s="1">
        <v>522717.15</v>
      </c>
      <c r="I348" s="1">
        <v>729194.52</v>
      </c>
      <c r="J348" s="1">
        <v>737073.58</v>
      </c>
      <c r="K348" s="1">
        <v>836662.89</v>
      </c>
      <c r="L348" s="14"/>
    </row>
    <row r="349" spans="2:12" ht="16.5" thickTop="1" thickBot="1" x14ac:dyDescent="0.3">
      <c r="B349" s="7" t="s">
        <v>49</v>
      </c>
      <c r="C349" s="32">
        <v>30</v>
      </c>
      <c r="D349" s="1">
        <v>4.93</v>
      </c>
      <c r="E349" s="1">
        <v>8900</v>
      </c>
      <c r="F349" s="1">
        <v>79.06</v>
      </c>
      <c r="G349" s="1">
        <v>75.92</v>
      </c>
      <c r="H349" s="1">
        <v>212437.85</v>
      </c>
      <c r="I349" s="1">
        <v>5960.48</v>
      </c>
      <c r="J349" s="1">
        <v>77218.42</v>
      </c>
      <c r="K349" s="1">
        <v>54847.53</v>
      </c>
      <c r="L349" s="14"/>
    </row>
    <row r="350" spans="2:12" ht="16.5" thickTop="1" thickBot="1" x14ac:dyDescent="0.3">
      <c r="B350" s="7" t="s">
        <v>12</v>
      </c>
      <c r="C350" s="32">
        <v>40</v>
      </c>
      <c r="D350" s="1">
        <v>0</v>
      </c>
      <c r="E350" s="1">
        <v>0</v>
      </c>
      <c r="F350" s="1">
        <v>0</v>
      </c>
      <c r="G350" s="1">
        <v>0</v>
      </c>
      <c r="H350" s="1">
        <v>0</v>
      </c>
      <c r="I350" s="1">
        <v>0</v>
      </c>
      <c r="J350" s="1">
        <v>0</v>
      </c>
      <c r="K350" s="1">
        <v>0</v>
      </c>
      <c r="L350" s="14"/>
    </row>
    <row r="351" spans="2:12" ht="16.5" thickTop="1" thickBot="1" x14ac:dyDescent="0.3">
      <c r="B351" s="7" t="s">
        <v>50</v>
      </c>
      <c r="C351" s="32">
        <v>50</v>
      </c>
      <c r="D351" s="1">
        <v>4.93</v>
      </c>
      <c r="E351" s="1">
        <v>8900</v>
      </c>
      <c r="F351" s="1">
        <v>79.06</v>
      </c>
      <c r="G351" s="1">
        <v>75.92</v>
      </c>
      <c r="H351" s="1">
        <v>212437.85</v>
      </c>
      <c r="I351" s="1">
        <v>5960.48</v>
      </c>
      <c r="J351" s="1">
        <v>77218.42</v>
      </c>
      <c r="K351" s="1">
        <v>54847.53</v>
      </c>
      <c r="L351" s="14"/>
    </row>
    <row r="352" spans="2:12" ht="16.5" thickTop="1" thickBot="1" x14ac:dyDescent="0.3">
      <c r="B352" s="6" t="s">
        <v>322</v>
      </c>
      <c r="C352" s="32"/>
      <c r="D352" s="1"/>
      <c r="E352" s="1"/>
      <c r="F352" s="1"/>
      <c r="G352" s="1"/>
      <c r="H352" s="1"/>
      <c r="I352" s="1"/>
      <c r="J352" s="1"/>
      <c r="K352" s="1"/>
      <c r="L352" s="14"/>
    </row>
    <row r="353" spans="2:12" ht="16.5" thickTop="1" thickBot="1" x14ac:dyDescent="0.3">
      <c r="B353" s="7" t="s">
        <v>47</v>
      </c>
      <c r="C353" s="32">
        <v>10</v>
      </c>
      <c r="D353" s="1">
        <v>2895198</v>
      </c>
      <c r="E353" s="1">
        <v>3124148</v>
      </c>
      <c r="F353" s="1">
        <v>2921026</v>
      </c>
      <c r="G353" s="1">
        <v>3342287</v>
      </c>
      <c r="H353" s="1">
        <v>5279392</v>
      </c>
      <c r="I353" s="1">
        <v>5701516</v>
      </c>
      <c r="J353" s="1">
        <v>5185740</v>
      </c>
      <c r="K353" s="1">
        <v>5626196.9000000004</v>
      </c>
      <c r="L353" s="14"/>
    </row>
    <row r="354" spans="2:12" ht="16.5" thickTop="1" thickBot="1" x14ac:dyDescent="0.3">
      <c r="B354" s="7" t="s">
        <v>48</v>
      </c>
      <c r="C354" s="32">
        <v>20</v>
      </c>
      <c r="D354" s="1">
        <v>2895193.92</v>
      </c>
      <c r="E354" s="1">
        <v>3065434.07</v>
      </c>
      <c r="F354" s="1">
        <v>2920212.33</v>
      </c>
      <c r="G354" s="1">
        <v>3297086.73</v>
      </c>
      <c r="H354" s="1">
        <v>4882961.5199999996</v>
      </c>
      <c r="I354" s="1">
        <v>5700916.6299999999</v>
      </c>
      <c r="J354" s="1">
        <v>5127439.0999999996</v>
      </c>
      <c r="K354" s="1">
        <v>5221458.8099999996</v>
      </c>
      <c r="L354" s="14"/>
    </row>
    <row r="355" spans="2:12" ht="16.5" thickTop="1" thickBot="1" x14ac:dyDescent="0.3">
      <c r="B355" s="7" t="s">
        <v>49</v>
      </c>
      <c r="C355" s="32">
        <v>30</v>
      </c>
      <c r="D355" s="1">
        <v>4.08</v>
      </c>
      <c r="E355" s="1">
        <v>58713.93</v>
      </c>
      <c r="F355" s="1">
        <v>813.67</v>
      </c>
      <c r="G355" s="1">
        <v>45200.27</v>
      </c>
      <c r="H355" s="1">
        <v>396430.48</v>
      </c>
      <c r="I355" s="1">
        <v>599.37</v>
      </c>
      <c r="J355" s="1">
        <v>58300.9</v>
      </c>
      <c r="K355" s="1">
        <v>404738.09</v>
      </c>
      <c r="L355" s="14"/>
    </row>
    <row r="356" spans="2:12" ht="16.5" thickTop="1" thickBot="1" x14ac:dyDescent="0.3">
      <c r="B356" s="7" t="s">
        <v>12</v>
      </c>
      <c r="C356" s="32">
        <v>40</v>
      </c>
      <c r="D356" s="1">
        <v>0</v>
      </c>
      <c r="E356" s="1">
        <v>0</v>
      </c>
      <c r="F356" s="1">
        <v>0</v>
      </c>
      <c r="G356" s="1">
        <v>0</v>
      </c>
      <c r="H356" s="1">
        <v>0</v>
      </c>
      <c r="I356" s="1">
        <v>0</v>
      </c>
      <c r="J356" s="1">
        <v>0</v>
      </c>
      <c r="K356" s="1">
        <v>0</v>
      </c>
      <c r="L356" s="14"/>
    </row>
    <row r="357" spans="2:12" ht="16.5" thickTop="1" thickBot="1" x14ac:dyDescent="0.3">
      <c r="B357" s="7" t="s">
        <v>50</v>
      </c>
      <c r="C357" s="32">
        <v>50</v>
      </c>
      <c r="D357" s="1">
        <v>4.08</v>
      </c>
      <c r="E357" s="1">
        <v>58713.93</v>
      </c>
      <c r="F357" s="1">
        <v>813.67</v>
      </c>
      <c r="G357" s="1">
        <v>45200.27</v>
      </c>
      <c r="H357" s="1">
        <v>396430.48</v>
      </c>
      <c r="I357" s="1">
        <v>599.37</v>
      </c>
      <c r="J357" s="1">
        <v>58300.9</v>
      </c>
      <c r="K357" s="1">
        <v>404738.09</v>
      </c>
      <c r="L357" s="14"/>
    </row>
    <row r="358" spans="2:12" ht="16.5" thickTop="1" thickBot="1" x14ac:dyDescent="0.3">
      <c r="B358" s="6" t="s">
        <v>89</v>
      </c>
      <c r="C358" s="32"/>
      <c r="D358" s="1"/>
      <c r="E358" s="1"/>
      <c r="F358" s="1"/>
      <c r="G358" s="1"/>
      <c r="H358" s="1"/>
      <c r="I358" s="1"/>
      <c r="J358" s="1"/>
      <c r="K358" s="1"/>
      <c r="L358" s="14"/>
    </row>
    <row r="359" spans="2:12" ht="16.5" thickTop="1" thickBot="1" x14ac:dyDescent="0.3">
      <c r="B359" s="7" t="s">
        <v>47</v>
      </c>
      <c r="C359" s="32">
        <v>10</v>
      </c>
      <c r="D359" s="1">
        <v>350291</v>
      </c>
      <c r="E359" s="1">
        <v>350291</v>
      </c>
      <c r="F359" s="1">
        <v>364081</v>
      </c>
      <c r="G359" s="1">
        <v>364081</v>
      </c>
      <c r="H359" s="1">
        <v>377482</v>
      </c>
      <c r="I359" s="1">
        <v>377482</v>
      </c>
      <c r="J359" s="1">
        <v>568822</v>
      </c>
      <c r="K359" s="1">
        <v>987509.77</v>
      </c>
      <c r="L359" s="14"/>
    </row>
    <row r="360" spans="2:12" ht="16.5" thickTop="1" thickBot="1" x14ac:dyDescent="0.3">
      <c r="B360" s="7" t="s">
        <v>48</v>
      </c>
      <c r="C360" s="32">
        <v>20</v>
      </c>
      <c r="D360" s="1">
        <v>350290.97</v>
      </c>
      <c r="E360" s="1">
        <v>348470.39</v>
      </c>
      <c r="F360" s="1">
        <v>335352.18</v>
      </c>
      <c r="G360" s="1">
        <v>342326.09</v>
      </c>
      <c r="H360" s="1">
        <v>333350.88</v>
      </c>
      <c r="I360" s="1">
        <v>377481.13</v>
      </c>
      <c r="J360" s="1">
        <v>250134.23</v>
      </c>
      <c r="K360" s="1">
        <v>882704.2</v>
      </c>
      <c r="L360" s="14"/>
    </row>
    <row r="361" spans="2:12" ht="16.5" thickTop="1" thickBot="1" x14ac:dyDescent="0.3">
      <c r="B361" s="7" t="s">
        <v>49</v>
      </c>
      <c r="C361" s="32">
        <v>30</v>
      </c>
      <c r="D361" s="1">
        <v>0.03</v>
      </c>
      <c r="E361" s="1">
        <v>1820.61</v>
      </c>
      <c r="F361" s="1">
        <v>28728.82</v>
      </c>
      <c r="G361" s="1">
        <v>21754.91</v>
      </c>
      <c r="H361" s="1">
        <v>44131.12</v>
      </c>
      <c r="I361" s="1">
        <v>0.87</v>
      </c>
      <c r="J361" s="1">
        <v>318687.77</v>
      </c>
      <c r="K361" s="1">
        <v>104805.57</v>
      </c>
      <c r="L361" s="14"/>
    </row>
    <row r="362" spans="2:12" ht="16.5" thickTop="1" thickBot="1" x14ac:dyDescent="0.3">
      <c r="B362" s="7" t="s">
        <v>12</v>
      </c>
      <c r="C362" s="32">
        <v>40</v>
      </c>
      <c r="D362" s="1">
        <v>0</v>
      </c>
      <c r="E362" s="1">
        <v>0</v>
      </c>
      <c r="F362" s="1">
        <v>0</v>
      </c>
      <c r="G362" s="1">
        <v>0</v>
      </c>
      <c r="H362" s="1">
        <v>0</v>
      </c>
      <c r="I362" s="1">
        <v>0</v>
      </c>
      <c r="J362" s="1">
        <v>0</v>
      </c>
      <c r="K362" s="1">
        <v>0</v>
      </c>
      <c r="L362" s="14"/>
    </row>
    <row r="363" spans="2:12" ht="16.5" thickTop="1" thickBot="1" x14ac:dyDescent="0.3">
      <c r="B363" s="7" t="s">
        <v>50</v>
      </c>
      <c r="C363" s="32">
        <v>50</v>
      </c>
      <c r="D363" s="1">
        <v>0.03</v>
      </c>
      <c r="E363" s="1">
        <v>1820.61</v>
      </c>
      <c r="F363" s="1">
        <v>28728.82</v>
      </c>
      <c r="G363" s="1">
        <v>21754.91</v>
      </c>
      <c r="H363" s="1">
        <v>44131.12</v>
      </c>
      <c r="I363" s="1">
        <v>0.87</v>
      </c>
      <c r="J363" s="1">
        <v>318687.77</v>
      </c>
      <c r="K363" s="1">
        <v>104805.57</v>
      </c>
      <c r="L363" s="14"/>
    </row>
    <row r="364" spans="2:12" ht="16.5" thickTop="1" thickBot="1" x14ac:dyDescent="0.3">
      <c r="B364" s="5" t="s">
        <v>331</v>
      </c>
      <c r="C364" s="32"/>
      <c r="D364" s="1"/>
      <c r="E364" s="1"/>
      <c r="F364" s="1"/>
      <c r="G364" s="1"/>
      <c r="H364" s="1"/>
      <c r="I364" s="1"/>
      <c r="J364" s="1"/>
      <c r="K364" s="1"/>
      <c r="L364" s="14"/>
    </row>
    <row r="365" spans="2:12" ht="16.5" thickTop="1" thickBot="1" x14ac:dyDescent="0.3">
      <c r="B365" s="6" t="s">
        <v>83</v>
      </c>
      <c r="C365" s="32"/>
      <c r="D365" s="1"/>
      <c r="E365" s="1"/>
      <c r="F365" s="1"/>
      <c r="G365" s="1"/>
      <c r="H365" s="1"/>
      <c r="I365" s="1"/>
      <c r="J365" s="1"/>
      <c r="K365" s="1"/>
      <c r="L365" s="14"/>
    </row>
    <row r="366" spans="2:12" ht="16.5" thickTop="1" thickBot="1" x14ac:dyDescent="0.3">
      <c r="B366" s="7" t="s">
        <v>47</v>
      </c>
      <c r="C366" s="32">
        <v>10</v>
      </c>
      <c r="D366" s="1">
        <v>3750000</v>
      </c>
      <c r="E366" s="1">
        <v>3750000</v>
      </c>
      <c r="F366" s="1">
        <v>0</v>
      </c>
      <c r="G366" s="1">
        <v>0</v>
      </c>
      <c r="H366" s="1">
        <v>5000000</v>
      </c>
      <c r="I366" s="1">
        <v>0</v>
      </c>
      <c r="J366" s="1">
        <v>3895682</v>
      </c>
      <c r="K366" s="1">
        <v>10500000</v>
      </c>
      <c r="L366" s="14"/>
    </row>
    <row r="367" spans="2:12" ht="16.5" thickTop="1" thickBot="1" x14ac:dyDescent="0.3">
      <c r="B367" s="7" t="s">
        <v>48</v>
      </c>
      <c r="C367" s="32">
        <v>20</v>
      </c>
      <c r="D367" s="1">
        <v>3750000</v>
      </c>
      <c r="E367" s="1">
        <v>3750000</v>
      </c>
      <c r="F367" s="1">
        <v>0</v>
      </c>
      <c r="G367" s="1">
        <v>0</v>
      </c>
      <c r="H367" s="1">
        <v>5000000</v>
      </c>
      <c r="I367" s="1">
        <v>0</v>
      </c>
      <c r="J367" s="1">
        <v>3895682</v>
      </c>
      <c r="K367" s="1">
        <v>10500000</v>
      </c>
      <c r="L367" s="14"/>
    </row>
    <row r="368" spans="2:12" ht="16.5" thickTop="1" thickBot="1" x14ac:dyDescent="0.3">
      <c r="B368" s="7" t="s">
        <v>49</v>
      </c>
      <c r="C368" s="32">
        <v>30</v>
      </c>
      <c r="D368" s="1">
        <v>0</v>
      </c>
      <c r="E368" s="1">
        <v>0</v>
      </c>
      <c r="F368" s="1">
        <v>0</v>
      </c>
      <c r="G368" s="1">
        <v>0</v>
      </c>
      <c r="H368" s="1">
        <v>0</v>
      </c>
      <c r="I368" s="1">
        <v>0</v>
      </c>
      <c r="J368" s="1">
        <v>0</v>
      </c>
      <c r="K368" s="1">
        <v>0</v>
      </c>
      <c r="L368" s="14"/>
    </row>
    <row r="369" spans="2:12" ht="16.5" thickTop="1" thickBot="1" x14ac:dyDescent="0.3">
      <c r="B369" s="7" t="s">
        <v>12</v>
      </c>
      <c r="C369" s="32">
        <v>40</v>
      </c>
      <c r="D369" s="1">
        <v>0</v>
      </c>
      <c r="E369" s="1">
        <v>0</v>
      </c>
      <c r="F369" s="1">
        <v>0</v>
      </c>
      <c r="G369" s="1">
        <v>0</v>
      </c>
      <c r="H369" s="1">
        <v>0</v>
      </c>
      <c r="I369" s="1">
        <v>0</v>
      </c>
      <c r="J369" s="1">
        <v>0</v>
      </c>
      <c r="K369" s="1">
        <v>0</v>
      </c>
      <c r="L369" s="14"/>
    </row>
    <row r="370" spans="2:12" ht="16.5" thickTop="1" thickBot="1" x14ac:dyDescent="0.3">
      <c r="B370" s="7" t="s">
        <v>50</v>
      </c>
      <c r="C370" s="32">
        <v>50</v>
      </c>
      <c r="D370" s="1">
        <v>0</v>
      </c>
      <c r="E370" s="1">
        <v>0</v>
      </c>
      <c r="F370" s="1">
        <v>0</v>
      </c>
      <c r="G370" s="1">
        <v>0</v>
      </c>
      <c r="H370" s="1">
        <v>0</v>
      </c>
      <c r="I370" s="1">
        <v>0</v>
      </c>
      <c r="J370" s="1">
        <v>0</v>
      </c>
      <c r="K370" s="1">
        <v>0</v>
      </c>
      <c r="L370" s="14"/>
    </row>
    <row r="371" spans="2:12" ht="16.5" thickTop="1" thickBot="1" x14ac:dyDescent="0.3">
      <c r="B371" s="6" t="s">
        <v>218</v>
      </c>
      <c r="C371" s="32"/>
      <c r="D371" s="1"/>
      <c r="E371" s="1"/>
      <c r="F371" s="1"/>
      <c r="G371" s="1"/>
      <c r="H371" s="1"/>
      <c r="I371" s="1"/>
      <c r="J371" s="1"/>
      <c r="K371" s="1"/>
      <c r="L371" s="14"/>
    </row>
    <row r="372" spans="2:12" ht="16.5" thickTop="1" thickBot="1" x14ac:dyDescent="0.3">
      <c r="B372" s="7" t="s">
        <v>47</v>
      </c>
      <c r="C372" s="32">
        <v>10</v>
      </c>
      <c r="D372" s="1">
        <v>1116968</v>
      </c>
      <c r="E372" s="1">
        <v>1275668.1399999999</v>
      </c>
      <c r="F372" s="1">
        <v>1107779</v>
      </c>
      <c r="G372" s="1">
        <v>1632147.42</v>
      </c>
      <c r="H372" s="1">
        <v>1264170.81</v>
      </c>
      <c r="I372" s="1">
        <v>1315228.55</v>
      </c>
      <c r="J372" s="1">
        <v>1323093.6499999999</v>
      </c>
      <c r="K372" s="1">
        <v>1744615.3</v>
      </c>
      <c r="L372" s="14"/>
    </row>
    <row r="373" spans="2:12" ht="16.5" thickTop="1" thickBot="1" x14ac:dyDescent="0.3">
      <c r="B373" s="7" t="s">
        <v>48</v>
      </c>
      <c r="C373" s="32">
        <v>20</v>
      </c>
      <c r="D373" s="1">
        <v>942979.86</v>
      </c>
      <c r="E373" s="1">
        <v>979975.38</v>
      </c>
      <c r="F373" s="1">
        <v>705464.74</v>
      </c>
      <c r="G373" s="1">
        <v>833332.61</v>
      </c>
      <c r="H373" s="1">
        <v>1177064.26</v>
      </c>
      <c r="I373" s="1">
        <v>1159433.8999999999</v>
      </c>
      <c r="J373" s="1">
        <v>1000380.41</v>
      </c>
      <c r="K373" s="1">
        <v>1258699.72</v>
      </c>
      <c r="L373" s="14"/>
    </row>
    <row r="374" spans="2:12" ht="16.5" thickTop="1" thickBot="1" x14ac:dyDescent="0.3">
      <c r="B374" s="7" t="s">
        <v>49</v>
      </c>
      <c r="C374" s="32">
        <v>30</v>
      </c>
      <c r="D374" s="1">
        <v>173988.14</v>
      </c>
      <c r="E374" s="1">
        <v>295692.76</v>
      </c>
      <c r="F374" s="1">
        <v>402314.26</v>
      </c>
      <c r="G374" s="1">
        <v>798814.81</v>
      </c>
      <c r="H374" s="1">
        <v>87106.55</v>
      </c>
      <c r="I374" s="1">
        <v>155794.65</v>
      </c>
      <c r="J374" s="1">
        <v>322713.24</v>
      </c>
      <c r="K374" s="1">
        <v>485915.58</v>
      </c>
      <c r="L374" s="14"/>
    </row>
    <row r="375" spans="2:12" ht="16.5" thickTop="1" thickBot="1" x14ac:dyDescent="0.3">
      <c r="B375" s="7" t="s">
        <v>12</v>
      </c>
      <c r="C375" s="32">
        <v>40</v>
      </c>
      <c r="D375" s="1">
        <v>0</v>
      </c>
      <c r="E375" s="1">
        <v>0</v>
      </c>
      <c r="F375" s="1">
        <v>0</v>
      </c>
      <c r="G375" s="1">
        <v>0</v>
      </c>
      <c r="H375" s="1">
        <v>0</v>
      </c>
      <c r="I375" s="1">
        <v>0</v>
      </c>
      <c r="J375" s="1">
        <v>0</v>
      </c>
      <c r="K375" s="1">
        <v>0</v>
      </c>
      <c r="L375" s="14"/>
    </row>
    <row r="376" spans="2:12" ht="16.5" thickTop="1" thickBot="1" x14ac:dyDescent="0.3">
      <c r="B376" s="7" t="s">
        <v>50</v>
      </c>
      <c r="C376" s="32">
        <v>50</v>
      </c>
      <c r="D376" s="1">
        <v>173988.14</v>
      </c>
      <c r="E376" s="1">
        <v>295692.76</v>
      </c>
      <c r="F376" s="1">
        <v>402314.26</v>
      </c>
      <c r="G376" s="1">
        <v>798814.81</v>
      </c>
      <c r="H376" s="1">
        <v>87106.55</v>
      </c>
      <c r="I376" s="1">
        <v>155794.65</v>
      </c>
      <c r="J376" s="1">
        <v>322713.24</v>
      </c>
      <c r="K376" s="1">
        <v>485915.58</v>
      </c>
      <c r="L376" s="14"/>
    </row>
    <row r="377" spans="2:12" ht="16.5" thickTop="1" thickBot="1" x14ac:dyDescent="0.3">
      <c r="B377" s="5" t="s">
        <v>363</v>
      </c>
      <c r="C377" s="32"/>
      <c r="D377" s="1"/>
      <c r="E377" s="1"/>
      <c r="F377" s="1"/>
      <c r="G377" s="1"/>
      <c r="H377" s="1"/>
      <c r="I377" s="1"/>
      <c r="J377" s="1"/>
      <c r="K377" s="1"/>
      <c r="L377" s="14"/>
    </row>
    <row r="378" spans="2:12" ht="16.5" thickTop="1" thickBot="1" x14ac:dyDescent="0.3">
      <c r="B378" s="6" t="s">
        <v>83</v>
      </c>
      <c r="C378" s="32"/>
      <c r="D378" s="1"/>
      <c r="E378" s="1"/>
      <c r="F378" s="1"/>
      <c r="G378" s="1"/>
      <c r="H378" s="1"/>
      <c r="I378" s="1"/>
      <c r="J378" s="1"/>
      <c r="K378" s="1"/>
      <c r="L378" s="14"/>
    </row>
    <row r="379" spans="2:12" ht="16.5" thickTop="1" thickBot="1" x14ac:dyDescent="0.3">
      <c r="B379" s="7" t="s">
        <v>47</v>
      </c>
      <c r="C379" s="32">
        <v>10</v>
      </c>
      <c r="D379" s="1">
        <v>0</v>
      </c>
      <c r="E379" s="1">
        <v>0</v>
      </c>
      <c r="F379" s="1">
        <v>26027244</v>
      </c>
      <c r="G379" s="1">
        <v>41495561</v>
      </c>
      <c r="H379" s="1">
        <v>47860006</v>
      </c>
      <c r="I379" s="1">
        <v>42486085</v>
      </c>
      <c r="J379" s="1">
        <v>111538822</v>
      </c>
      <c r="K379" s="1">
        <v>42486965</v>
      </c>
      <c r="L379" s="14"/>
    </row>
    <row r="380" spans="2:12" ht="16.5" thickTop="1" thickBot="1" x14ac:dyDescent="0.3">
      <c r="B380" s="7" t="s">
        <v>48</v>
      </c>
      <c r="C380" s="32">
        <v>20</v>
      </c>
      <c r="D380" s="1">
        <v>0</v>
      </c>
      <c r="E380" s="1">
        <v>0</v>
      </c>
      <c r="F380" s="1">
        <v>26027244</v>
      </c>
      <c r="G380" s="1">
        <v>41495561</v>
      </c>
      <c r="H380" s="1">
        <v>47860006</v>
      </c>
      <c r="I380" s="1">
        <v>42486085</v>
      </c>
      <c r="J380" s="1">
        <v>42488068</v>
      </c>
      <c r="K380" s="1">
        <v>42486965</v>
      </c>
      <c r="L380" s="14"/>
    </row>
    <row r="381" spans="2:12" ht="16.5" thickTop="1" thickBot="1" x14ac:dyDescent="0.3">
      <c r="B381" s="7" t="s">
        <v>49</v>
      </c>
      <c r="C381" s="32">
        <v>30</v>
      </c>
      <c r="D381" s="1">
        <v>0</v>
      </c>
      <c r="E381" s="1">
        <v>0</v>
      </c>
      <c r="F381" s="1">
        <v>0</v>
      </c>
      <c r="G381" s="1">
        <v>0</v>
      </c>
      <c r="H381" s="1">
        <v>0</v>
      </c>
      <c r="I381" s="1">
        <v>0</v>
      </c>
      <c r="J381" s="1">
        <v>69050754</v>
      </c>
      <c r="K381" s="1">
        <v>0</v>
      </c>
      <c r="L381" s="14"/>
    </row>
    <row r="382" spans="2:12" ht="16.5" thickTop="1" thickBot="1" x14ac:dyDescent="0.3">
      <c r="B382" s="7" t="s">
        <v>12</v>
      </c>
      <c r="C382" s="32">
        <v>40</v>
      </c>
      <c r="D382" s="1">
        <v>0</v>
      </c>
      <c r="E382" s="1">
        <v>0</v>
      </c>
      <c r="F382" s="1">
        <v>0</v>
      </c>
      <c r="G382" s="1">
        <v>0</v>
      </c>
      <c r="H382" s="1">
        <v>0</v>
      </c>
      <c r="I382" s="1">
        <v>0</v>
      </c>
      <c r="J382" s="1">
        <v>69050754</v>
      </c>
      <c r="K382" s="1">
        <v>0</v>
      </c>
      <c r="L382" s="14"/>
    </row>
    <row r="383" spans="2:12" ht="16.5" thickTop="1" thickBot="1" x14ac:dyDescent="0.3">
      <c r="B383" s="7" t="s">
        <v>50</v>
      </c>
      <c r="C383" s="32">
        <v>50</v>
      </c>
      <c r="D383" s="1">
        <v>0</v>
      </c>
      <c r="E383" s="1">
        <v>0</v>
      </c>
      <c r="F383" s="1">
        <v>0</v>
      </c>
      <c r="G383" s="1">
        <v>0</v>
      </c>
      <c r="H383" s="1">
        <v>0</v>
      </c>
      <c r="I383" s="1">
        <v>0</v>
      </c>
      <c r="J383" s="1">
        <v>0</v>
      </c>
      <c r="K383" s="1">
        <v>0</v>
      </c>
      <c r="L383" s="14"/>
    </row>
    <row r="384" spans="2:12" ht="16.5" thickTop="1" thickBot="1" x14ac:dyDescent="0.3">
      <c r="B384" s="5" t="s">
        <v>355</v>
      </c>
      <c r="C384" s="32"/>
      <c r="D384" s="1"/>
      <c r="E384" s="1"/>
      <c r="F384" s="1"/>
      <c r="G384" s="1"/>
      <c r="H384" s="1"/>
      <c r="I384" s="1"/>
      <c r="J384" s="1"/>
      <c r="K384" s="1"/>
      <c r="L384" s="14"/>
    </row>
    <row r="385" spans="2:12" ht="16.5" thickTop="1" thickBot="1" x14ac:dyDescent="0.3">
      <c r="B385" s="6" t="s">
        <v>83</v>
      </c>
      <c r="C385" s="32"/>
      <c r="D385" s="1"/>
      <c r="E385" s="1"/>
      <c r="F385" s="1"/>
      <c r="G385" s="1"/>
      <c r="H385" s="1"/>
      <c r="I385" s="1"/>
      <c r="J385" s="1"/>
      <c r="K385" s="1"/>
      <c r="L385" s="14"/>
    </row>
    <row r="386" spans="2:12" ht="16.5" thickTop="1" thickBot="1" x14ac:dyDescent="0.3">
      <c r="B386" s="7" t="s">
        <v>47</v>
      </c>
      <c r="C386" s="32">
        <v>10</v>
      </c>
      <c r="D386" s="1">
        <v>33947633</v>
      </c>
      <c r="E386" s="1">
        <v>38493009</v>
      </c>
      <c r="F386" s="1">
        <v>34855189</v>
      </c>
      <c r="G386" s="1">
        <v>45941561</v>
      </c>
      <c r="H386" s="1">
        <v>50416888</v>
      </c>
      <c r="I386" s="1">
        <v>52022755</v>
      </c>
      <c r="J386" s="1">
        <v>54131609</v>
      </c>
      <c r="K386" s="1">
        <v>64210104</v>
      </c>
      <c r="L386" s="14"/>
    </row>
    <row r="387" spans="2:12" ht="16.5" thickTop="1" thickBot="1" x14ac:dyDescent="0.3">
      <c r="B387" s="7" t="s">
        <v>48</v>
      </c>
      <c r="C387" s="32">
        <v>20</v>
      </c>
      <c r="D387" s="1">
        <v>33947633</v>
      </c>
      <c r="E387" s="1">
        <v>38493009</v>
      </c>
      <c r="F387" s="1">
        <v>34855189</v>
      </c>
      <c r="G387" s="1">
        <v>45941561</v>
      </c>
      <c r="H387" s="1">
        <v>50416888</v>
      </c>
      <c r="I387" s="1">
        <v>50522755</v>
      </c>
      <c r="J387" s="1">
        <v>54131609</v>
      </c>
      <c r="K387" s="1">
        <v>64210104</v>
      </c>
      <c r="L387" s="14"/>
    </row>
    <row r="388" spans="2:12" ht="16.5" thickTop="1" thickBot="1" x14ac:dyDescent="0.3">
      <c r="B388" s="7" t="s">
        <v>49</v>
      </c>
      <c r="C388" s="32">
        <v>30</v>
      </c>
      <c r="D388" s="1">
        <v>0</v>
      </c>
      <c r="E388" s="1">
        <v>0</v>
      </c>
      <c r="F388" s="1">
        <v>0</v>
      </c>
      <c r="G388" s="1">
        <v>0</v>
      </c>
      <c r="H388" s="1">
        <v>0</v>
      </c>
      <c r="I388" s="1">
        <v>1500000</v>
      </c>
      <c r="J388" s="1">
        <v>0</v>
      </c>
      <c r="K388" s="1">
        <v>0</v>
      </c>
      <c r="L388" s="14"/>
    </row>
    <row r="389" spans="2:12" ht="16.5" thickTop="1" thickBot="1" x14ac:dyDescent="0.3">
      <c r="B389" s="7" t="s">
        <v>12</v>
      </c>
      <c r="C389" s="32">
        <v>40</v>
      </c>
      <c r="D389" s="1">
        <v>0</v>
      </c>
      <c r="E389" s="1">
        <v>0</v>
      </c>
      <c r="F389" s="1">
        <v>0</v>
      </c>
      <c r="G389" s="1">
        <v>0</v>
      </c>
      <c r="H389" s="1">
        <v>0</v>
      </c>
      <c r="I389" s="1">
        <v>0</v>
      </c>
      <c r="J389" s="1">
        <v>0</v>
      </c>
      <c r="K389" s="1">
        <v>0</v>
      </c>
      <c r="L389" s="14"/>
    </row>
    <row r="390" spans="2:12" ht="16.5" thickTop="1" thickBot="1" x14ac:dyDescent="0.3">
      <c r="B390" s="7" t="s">
        <v>50</v>
      </c>
      <c r="C390" s="32">
        <v>50</v>
      </c>
      <c r="D390" s="1">
        <v>0</v>
      </c>
      <c r="E390" s="1">
        <v>0</v>
      </c>
      <c r="F390" s="1">
        <v>0</v>
      </c>
      <c r="G390" s="1">
        <v>0</v>
      </c>
      <c r="H390" s="1">
        <v>0</v>
      </c>
      <c r="I390" s="1">
        <v>1500000</v>
      </c>
      <c r="J390" s="1">
        <v>0</v>
      </c>
      <c r="K390" s="1">
        <v>0</v>
      </c>
      <c r="L390" s="14"/>
    </row>
    <row r="391" spans="2:12" ht="16.5" thickTop="1" thickBot="1" x14ac:dyDescent="0.3">
      <c r="B391" s="5" t="s">
        <v>334</v>
      </c>
      <c r="C391" s="32"/>
      <c r="D391" s="1"/>
      <c r="E391" s="1"/>
      <c r="F391" s="1"/>
      <c r="G391" s="1"/>
      <c r="H391" s="1"/>
      <c r="I391" s="1"/>
      <c r="J391" s="1"/>
      <c r="K391" s="1"/>
      <c r="L391" s="14"/>
    </row>
    <row r="392" spans="2:12" ht="16.5" thickTop="1" thickBot="1" x14ac:dyDescent="0.3">
      <c r="B392" s="6" t="s">
        <v>83</v>
      </c>
      <c r="C392" s="32"/>
      <c r="D392" s="1"/>
      <c r="E392" s="1"/>
      <c r="F392" s="1"/>
      <c r="G392" s="1"/>
      <c r="H392" s="1"/>
      <c r="I392" s="1"/>
      <c r="J392" s="1"/>
      <c r="K392" s="1"/>
      <c r="L392" s="14"/>
    </row>
    <row r="393" spans="2:12" ht="16.5" thickTop="1" thickBot="1" x14ac:dyDescent="0.3">
      <c r="B393" s="7" t="s">
        <v>47</v>
      </c>
      <c r="C393" s="32">
        <v>10</v>
      </c>
      <c r="D393" s="1">
        <v>258747</v>
      </c>
      <c r="E393" s="1">
        <v>504243</v>
      </c>
      <c r="F393" s="1">
        <v>426850</v>
      </c>
      <c r="G393" s="1">
        <v>24000000</v>
      </c>
      <c r="H393" s="1">
        <v>24115150</v>
      </c>
      <c r="I393" s="1">
        <v>24895725.25</v>
      </c>
      <c r="J393" s="1">
        <v>39883216</v>
      </c>
      <c r="K393" s="1">
        <v>530000</v>
      </c>
      <c r="L393" s="14"/>
    </row>
    <row r="394" spans="2:12" ht="16.5" thickTop="1" thickBot="1" x14ac:dyDescent="0.3">
      <c r="B394" s="7" t="s">
        <v>48</v>
      </c>
      <c r="C394" s="32">
        <v>20</v>
      </c>
      <c r="D394" s="1">
        <v>5879</v>
      </c>
      <c r="E394" s="1">
        <v>5942</v>
      </c>
      <c r="F394" s="1">
        <v>0</v>
      </c>
      <c r="G394" s="1">
        <v>0</v>
      </c>
      <c r="H394" s="1">
        <v>0</v>
      </c>
      <c r="I394" s="1">
        <v>0</v>
      </c>
      <c r="J394" s="1">
        <v>0</v>
      </c>
      <c r="K394" s="1">
        <v>0</v>
      </c>
      <c r="L394" s="14"/>
    </row>
    <row r="395" spans="2:12" ht="16.5" thickTop="1" thickBot="1" x14ac:dyDescent="0.3">
      <c r="B395" s="7" t="s">
        <v>49</v>
      </c>
      <c r="C395" s="32">
        <v>30</v>
      </c>
      <c r="D395" s="1">
        <v>252868</v>
      </c>
      <c r="E395" s="1">
        <v>498301</v>
      </c>
      <c r="F395" s="1">
        <v>426850</v>
      </c>
      <c r="G395" s="1">
        <v>24000000</v>
      </c>
      <c r="H395" s="1">
        <v>24115150</v>
      </c>
      <c r="I395" s="1">
        <v>24895725.25</v>
      </c>
      <c r="J395" s="1">
        <v>39883216</v>
      </c>
      <c r="K395" s="1">
        <v>530000</v>
      </c>
      <c r="L395" s="14"/>
    </row>
    <row r="396" spans="2:12" ht="16.5" thickTop="1" thickBot="1" x14ac:dyDescent="0.3">
      <c r="B396" s="7" t="s">
        <v>12</v>
      </c>
      <c r="C396" s="32">
        <v>40</v>
      </c>
      <c r="D396" s="1">
        <v>0</v>
      </c>
      <c r="E396" s="1">
        <v>0</v>
      </c>
      <c r="F396" s="1">
        <v>0</v>
      </c>
      <c r="G396" s="1">
        <v>0</v>
      </c>
      <c r="H396" s="1">
        <v>0</v>
      </c>
      <c r="I396" s="1">
        <v>15000000</v>
      </c>
      <c r="J396" s="1">
        <v>37750000</v>
      </c>
      <c r="K396" s="1">
        <v>0</v>
      </c>
      <c r="L396" s="14"/>
    </row>
    <row r="397" spans="2:12" ht="16.5" thickTop="1" thickBot="1" x14ac:dyDescent="0.3">
      <c r="B397" s="7" t="s">
        <v>50</v>
      </c>
      <c r="C397" s="32">
        <v>50</v>
      </c>
      <c r="D397" s="1">
        <v>252868</v>
      </c>
      <c r="E397" s="1">
        <v>498301</v>
      </c>
      <c r="F397" s="1">
        <v>426850</v>
      </c>
      <c r="G397" s="1">
        <v>24000000</v>
      </c>
      <c r="H397" s="1">
        <v>24115150</v>
      </c>
      <c r="I397" s="1">
        <v>9895725.25</v>
      </c>
      <c r="J397" s="1">
        <v>2133216</v>
      </c>
      <c r="K397" s="1">
        <v>530000</v>
      </c>
      <c r="L397" s="14"/>
    </row>
    <row r="398" spans="2:12" ht="16.5" thickTop="1" thickBot="1" x14ac:dyDescent="0.3">
      <c r="B398" s="5" t="s">
        <v>358</v>
      </c>
      <c r="C398" s="32"/>
      <c r="D398" s="1"/>
      <c r="E398" s="1"/>
      <c r="F398" s="1"/>
      <c r="G398" s="1"/>
      <c r="H398" s="1"/>
      <c r="I398" s="1"/>
      <c r="J398" s="1"/>
      <c r="K398" s="1"/>
      <c r="L398" s="14"/>
    </row>
    <row r="399" spans="2:12" ht="16.5" thickTop="1" thickBot="1" x14ac:dyDescent="0.3">
      <c r="B399" s="6" t="s">
        <v>360</v>
      </c>
      <c r="C399" s="32"/>
      <c r="D399" s="1"/>
      <c r="E399" s="1"/>
      <c r="F399" s="1"/>
      <c r="G399" s="1"/>
      <c r="H399" s="1"/>
      <c r="I399" s="1"/>
      <c r="J399" s="1"/>
      <c r="K399" s="1"/>
      <c r="L399" s="14"/>
    </row>
    <row r="400" spans="2:12" ht="16.5" thickTop="1" thickBot="1" x14ac:dyDescent="0.3">
      <c r="B400" s="7" t="s">
        <v>47</v>
      </c>
      <c r="C400" s="32">
        <v>10</v>
      </c>
      <c r="D400" s="1">
        <v>21087373</v>
      </c>
      <c r="E400" s="1">
        <v>21586302</v>
      </c>
      <c r="F400" s="1">
        <v>20961763</v>
      </c>
      <c r="G400" s="1">
        <v>23664856</v>
      </c>
      <c r="H400" s="1">
        <v>27464750</v>
      </c>
      <c r="I400" s="1">
        <v>25284821</v>
      </c>
      <c r="J400" s="1">
        <v>36410317</v>
      </c>
      <c r="K400" s="1">
        <v>26734184</v>
      </c>
      <c r="L400" s="14"/>
    </row>
    <row r="401" spans="2:12" ht="16.5" thickTop="1" thickBot="1" x14ac:dyDescent="0.3">
      <c r="B401" s="7" t="s">
        <v>48</v>
      </c>
      <c r="C401" s="32">
        <v>20</v>
      </c>
      <c r="D401" s="1">
        <v>21087373</v>
      </c>
      <c r="E401" s="1">
        <v>21586302</v>
      </c>
      <c r="F401" s="1">
        <v>20961763</v>
      </c>
      <c r="G401" s="1">
        <v>23664856</v>
      </c>
      <c r="H401" s="1">
        <v>27464750</v>
      </c>
      <c r="I401" s="1">
        <v>25284821</v>
      </c>
      <c r="J401" s="1">
        <v>36410317</v>
      </c>
      <c r="K401" s="1">
        <v>26734184</v>
      </c>
      <c r="L401" s="14"/>
    </row>
    <row r="402" spans="2:12" ht="16.5" thickTop="1" thickBot="1" x14ac:dyDescent="0.3">
      <c r="B402" s="7" t="s">
        <v>49</v>
      </c>
      <c r="C402" s="32">
        <v>30</v>
      </c>
      <c r="D402" s="1">
        <v>0</v>
      </c>
      <c r="E402" s="1">
        <v>0</v>
      </c>
      <c r="F402" s="1">
        <v>0</v>
      </c>
      <c r="G402" s="1">
        <v>0</v>
      </c>
      <c r="H402" s="1">
        <v>0</v>
      </c>
      <c r="I402" s="1">
        <v>0</v>
      </c>
      <c r="J402" s="1">
        <v>0</v>
      </c>
      <c r="K402" s="1">
        <v>0</v>
      </c>
      <c r="L402" s="14"/>
    </row>
    <row r="403" spans="2:12" ht="16.5" thickTop="1" thickBot="1" x14ac:dyDescent="0.3">
      <c r="B403" s="7" t="s">
        <v>12</v>
      </c>
      <c r="C403" s="32">
        <v>40</v>
      </c>
      <c r="D403" s="1">
        <v>0</v>
      </c>
      <c r="E403" s="1">
        <v>0</v>
      </c>
      <c r="F403" s="1">
        <v>0</v>
      </c>
      <c r="G403" s="1">
        <v>0</v>
      </c>
      <c r="H403" s="1">
        <v>0</v>
      </c>
      <c r="I403" s="1">
        <v>0</v>
      </c>
      <c r="J403" s="1">
        <v>0</v>
      </c>
      <c r="K403" s="1">
        <v>0</v>
      </c>
      <c r="L403" s="14"/>
    </row>
    <row r="404" spans="2:12" ht="16.5" thickTop="1" thickBot="1" x14ac:dyDescent="0.3">
      <c r="B404" s="7" t="s">
        <v>50</v>
      </c>
      <c r="C404" s="32">
        <v>50</v>
      </c>
      <c r="D404" s="1">
        <v>0</v>
      </c>
      <c r="E404" s="1">
        <v>0</v>
      </c>
      <c r="F404" s="1">
        <v>0</v>
      </c>
      <c r="G404" s="1">
        <v>0</v>
      </c>
      <c r="H404" s="1">
        <v>0</v>
      </c>
      <c r="I404" s="1">
        <v>0</v>
      </c>
      <c r="J404" s="1">
        <v>0</v>
      </c>
      <c r="K404" s="1">
        <v>0</v>
      </c>
      <c r="L404" s="14"/>
    </row>
    <row r="405" spans="2:12" ht="16.5" thickTop="1" thickBot="1" x14ac:dyDescent="0.3">
      <c r="B405" s="5" t="s">
        <v>349</v>
      </c>
      <c r="C405" s="32"/>
      <c r="D405" s="1"/>
      <c r="E405" s="1"/>
      <c r="F405" s="1"/>
      <c r="G405" s="1"/>
      <c r="H405" s="1"/>
      <c r="I405" s="1"/>
      <c r="J405" s="1"/>
      <c r="K405" s="1"/>
      <c r="L405" s="14"/>
    </row>
    <row r="406" spans="2:12" ht="16.5" thickTop="1" thickBot="1" x14ac:dyDescent="0.3">
      <c r="B406" s="6" t="s">
        <v>83</v>
      </c>
      <c r="C406" s="32"/>
      <c r="D406" s="1"/>
      <c r="E406" s="1"/>
      <c r="F406" s="1"/>
      <c r="G406" s="1"/>
      <c r="H406" s="1"/>
      <c r="I406" s="1"/>
      <c r="J406" s="1"/>
      <c r="K406" s="1"/>
      <c r="L406" s="14"/>
    </row>
    <row r="407" spans="2:12" ht="16.5" thickTop="1" thickBot="1" x14ac:dyDescent="0.3">
      <c r="B407" s="7" t="s">
        <v>47</v>
      </c>
      <c r="C407" s="32">
        <v>10</v>
      </c>
      <c r="D407" s="1">
        <v>3741436</v>
      </c>
      <c r="E407" s="1">
        <v>3541688</v>
      </c>
      <c r="F407" s="1">
        <v>4229498</v>
      </c>
      <c r="G407" s="1">
        <v>5065379</v>
      </c>
      <c r="H407" s="1">
        <v>5292945</v>
      </c>
      <c r="I407" s="1">
        <v>5425109</v>
      </c>
      <c r="J407" s="1">
        <v>5666600</v>
      </c>
      <c r="K407" s="1">
        <v>5944427</v>
      </c>
      <c r="L407" s="14"/>
    </row>
    <row r="408" spans="2:12" ht="16.5" thickTop="1" thickBot="1" x14ac:dyDescent="0.3">
      <c r="B408" s="7" t="s">
        <v>48</v>
      </c>
      <c r="C408" s="32">
        <v>20</v>
      </c>
      <c r="D408" s="1">
        <v>3741436</v>
      </c>
      <c r="E408" s="1">
        <v>3531000</v>
      </c>
      <c r="F408" s="1">
        <v>4229498</v>
      </c>
      <c r="G408" s="1">
        <v>4758567.8</v>
      </c>
      <c r="H408" s="1">
        <v>4651083.21</v>
      </c>
      <c r="I408" s="1">
        <v>5425109</v>
      </c>
      <c r="J408" s="1">
        <v>4775962.67</v>
      </c>
      <c r="K408" s="1">
        <v>5923316</v>
      </c>
      <c r="L408" s="14"/>
    </row>
    <row r="409" spans="2:12" ht="16.5" thickTop="1" thickBot="1" x14ac:dyDescent="0.3">
      <c r="B409" s="7" t="s">
        <v>49</v>
      </c>
      <c r="C409" s="32">
        <v>30</v>
      </c>
      <c r="D409" s="1">
        <v>0</v>
      </c>
      <c r="E409" s="1">
        <v>10688</v>
      </c>
      <c r="F409" s="1">
        <v>0</v>
      </c>
      <c r="G409" s="1">
        <v>306811.2</v>
      </c>
      <c r="H409" s="1">
        <v>641861.79</v>
      </c>
      <c r="I409" s="1">
        <v>0</v>
      </c>
      <c r="J409" s="1">
        <v>890637.33</v>
      </c>
      <c r="K409" s="1">
        <v>21111</v>
      </c>
      <c r="L409" s="14"/>
    </row>
    <row r="410" spans="2:12" ht="16.5" thickTop="1" thickBot="1" x14ac:dyDescent="0.3">
      <c r="B410" s="7" t="s">
        <v>12</v>
      </c>
      <c r="C410" s="32">
        <v>40</v>
      </c>
      <c r="D410" s="1">
        <v>0</v>
      </c>
      <c r="E410" s="1">
        <v>0</v>
      </c>
      <c r="F410" s="1">
        <v>0</v>
      </c>
      <c r="G410" s="1">
        <v>0</v>
      </c>
      <c r="H410" s="1">
        <v>0</v>
      </c>
      <c r="I410" s="1">
        <v>0</v>
      </c>
      <c r="J410" s="1">
        <v>150000</v>
      </c>
      <c r="K410" s="1">
        <v>0</v>
      </c>
      <c r="L410" s="14"/>
    </row>
    <row r="411" spans="2:12" ht="16.5" thickTop="1" thickBot="1" x14ac:dyDescent="0.3">
      <c r="B411" s="7" t="s">
        <v>50</v>
      </c>
      <c r="C411" s="32">
        <v>50</v>
      </c>
      <c r="D411" s="1">
        <v>0</v>
      </c>
      <c r="E411" s="1">
        <v>10688</v>
      </c>
      <c r="F411" s="1">
        <v>0</v>
      </c>
      <c r="G411" s="1">
        <v>306811.2</v>
      </c>
      <c r="H411" s="1">
        <v>641861.79</v>
      </c>
      <c r="I411" s="1">
        <v>0</v>
      </c>
      <c r="J411" s="1">
        <v>740637.33</v>
      </c>
      <c r="K411" s="1">
        <v>21111</v>
      </c>
      <c r="L411" s="14"/>
    </row>
    <row r="412" spans="2:12" ht="16.5" thickTop="1" thickBot="1" x14ac:dyDescent="0.3">
      <c r="B412" s="5" t="s">
        <v>352</v>
      </c>
      <c r="C412" s="32"/>
      <c r="D412" s="1"/>
      <c r="E412" s="1"/>
      <c r="F412" s="1"/>
      <c r="G412" s="1"/>
      <c r="H412" s="1"/>
      <c r="I412" s="1"/>
      <c r="J412" s="1"/>
      <c r="K412" s="1"/>
      <c r="L412" s="14"/>
    </row>
    <row r="413" spans="2:12" ht="16.5" thickTop="1" thickBot="1" x14ac:dyDescent="0.3">
      <c r="B413" s="6" t="s">
        <v>83</v>
      </c>
      <c r="C413" s="32"/>
      <c r="D413" s="1"/>
      <c r="E413" s="1"/>
      <c r="F413" s="1"/>
      <c r="G413" s="1"/>
      <c r="H413" s="1"/>
      <c r="I413" s="1"/>
      <c r="J413" s="1"/>
      <c r="K413" s="1"/>
      <c r="L413" s="14"/>
    </row>
    <row r="414" spans="2:12" ht="16.5" thickTop="1" thickBot="1" x14ac:dyDescent="0.3">
      <c r="B414" s="7" t="s">
        <v>47</v>
      </c>
      <c r="C414" s="32">
        <v>10</v>
      </c>
      <c r="D414" s="1">
        <v>6335259</v>
      </c>
      <c r="E414" s="1">
        <v>6148545</v>
      </c>
      <c r="F414" s="1">
        <v>6162694</v>
      </c>
      <c r="G414" s="1">
        <v>6295555</v>
      </c>
      <c r="H414" s="1">
        <v>7124850</v>
      </c>
      <c r="I414" s="1">
        <v>9500175</v>
      </c>
      <c r="J414" s="1">
        <v>7903657</v>
      </c>
      <c r="K414" s="1">
        <v>8232175</v>
      </c>
      <c r="L414" s="14"/>
    </row>
    <row r="415" spans="2:12" ht="16.5" thickTop="1" thickBot="1" x14ac:dyDescent="0.3">
      <c r="B415" s="7" t="s">
        <v>48</v>
      </c>
      <c r="C415" s="32">
        <v>20</v>
      </c>
      <c r="D415" s="1">
        <v>6335259</v>
      </c>
      <c r="E415" s="1">
        <v>6148545</v>
      </c>
      <c r="F415" s="1">
        <v>6162694</v>
      </c>
      <c r="G415" s="1">
        <v>6295555</v>
      </c>
      <c r="H415" s="1">
        <v>7124850</v>
      </c>
      <c r="I415" s="1">
        <v>9500175</v>
      </c>
      <c r="J415" s="1">
        <v>7903657</v>
      </c>
      <c r="K415" s="1">
        <v>8232175</v>
      </c>
      <c r="L415" s="14"/>
    </row>
    <row r="416" spans="2:12" ht="16.5" thickTop="1" thickBot="1" x14ac:dyDescent="0.3">
      <c r="B416" s="7" t="s">
        <v>49</v>
      </c>
      <c r="C416" s="32">
        <v>30</v>
      </c>
      <c r="D416" s="1">
        <v>0</v>
      </c>
      <c r="E416" s="1">
        <v>0</v>
      </c>
      <c r="F416" s="1">
        <v>0</v>
      </c>
      <c r="G416" s="1">
        <v>0</v>
      </c>
      <c r="H416" s="1">
        <v>0</v>
      </c>
      <c r="I416" s="1">
        <v>0</v>
      </c>
      <c r="J416" s="1">
        <v>0</v>
      </c>
      <c r="K416" s="1">
        <v>0</v>
      </c>
      <c r="L416" s="14"/>
    </row>
    <row r="417" spans="2:12" ht="16.5" thickTop="1" thickBot="1" x14ac:dyDescent="0.3">
      <c r="B417" s="7" t="s">
        <v>12</v>
      </c>
      <c r="C417" s="32">
        <v>40</v>
      </c>
      <c r="D417" s="1">
        <v>0</v>
      </c>
      <c r="E417" s="1">
        <v>0</v>
      </c>
      <c r="F417" s="1">
        <v>0</v>
      </c>
      <c r="G417" s="1">
        <v>0</v>
      </c>
      <c r="H417" s="1">
        <v>0</v>
      </c>
      <c r="I417" s="1">
        <v>0</v>
      </c>
      <c r="J417" s="1">
        <v>0</v>
      </c>
      <c r="K417" s="1">
        <v>0</v>
      </c>
      <c r="L417" s="14"/>
    </row>
    <row r="418" spans="2:12" ht="16.5" thickTop="1" thickBot="1" x14ac:dyDescent="0.3">
      <c r="B418" s="7" t="s">
        <v>50</v>
      </c>
      <c r="C418" s="32">
        <v>50</v>
      </c>
      <c r="D418" s="1">
        <v>0</v>
      </c>
      <c r="E418" s="1">
        <v>0</v>
      </c>
      <c r="F418" s="1">
        <v>0</v>
      </c>
      <c r="G418" s="1">
        <v>0</v>
      </c>
      <c r="H418" s="1">
        <v>0</v>
      </c>
      <c r="I418" s="1">
        <v>0</v>
      </c>
      <c r="J418" s="1">
        <v>0</v>
      </c>
      <c r="K418" s="1">
        <v>0</v>
      </c>
      <c r="L418" s="14"/>
    </row>
    <row r="419" spans="2:12" ht="16.5" thickTop="1" thickBot="1" x14ac:dyDescent="0.3">
      <c r="B419" s="5" t="s">
        <v>344</v>
      </c>
      <c r="C419" s="32"/>
      <c r="D419" s="1"/>
      <c r="E419" s="1"/>
      <c r="F419" s="1"/>
      <c r="G419" s="1"/>
      <c r="H419" s="1"/>
      <c r="I419" s="1"/>
      <c r="J419" s="1"/>
      <c r="K419" s="1"/>
      <c r="L419" s="14"/>
    </row>
    <row r="420" spans="2:12" ht="16.5" thickTop="1" thickBot="1" x14ac:dyDescent="0.3">
      <c r="B420" s="6" t="s">
        <v>346</v>
      </c>
      <c r="C420" s="32"/>
      <c r="D420" s="1"/>
      <c r="E420" s="1"/>
      <c r="F420" s="1"/>
      <c r="G420" s="1"/>
      <c r="H420" s="1"/>
      <c r="I420" s="1"/>
      <c r="J420" s="1"/>
      <c r="K420" s="1"/>
      <c r="L420" s="14"/>
    </row>
    <row r="421" spans="2:12" ht="16.5" thickTop="1" thickBot="1" x14ac:dyDescent="0.3">
      <c r="B421" s="7" t="s">
        <v>47</v>
      </c>
      <c r="C421" s="32">
        <v>10</v>
      </c>
      <c r="D421" s="1">
        <v>10272741</v>
      </c>
      <c r="E421" s="1">
        <v>11344688.1</v>
      </c>
      <c r="F421" s="1">
        <v>10541363.630000001</v>
      </c>
      <c r="G421" s="1">
        <v>9654503</v>
      </c>
      <c r="H421" s="1">
        <v>10530703</v>
      </c>
      <c r="I421" s="1">
        <v>10655643</v>
      </c>
      <c r="J421" s="1">
        <v>11646960</v>
      </c>
      <c r="K421" s="1">
        <v>12049960</v>
      </c>
      <c r="L421" s="14"/>
    </row>
    <row r="422" spans="2:12" ht="16.5" thickTop="1" thickBot="1" x14ac:dyDescent="0.3">
      <c r="B422" s="7" t="s">
        <v>48</v>
      </c>
      <c r="C422" s="32">
        <v>20</v>
      </c>
      <c r="D422" s="1">
        <v>10272741</v>
      </c>
      <c r="E422" s="1">
        <v>11127713.1</v>
      </c>
      <c r="F422" s="1">
        <v>10541363.630000001</v>
      </c>
      <c r="G422" s="1">
        <v>9357631.1699999999</v>
      </c>
      <c r="H422" s="1">
        <v>10279206.949999999</v>
      </c>
      <c r="I422" s="1">
        <v>10216184.59</v>
      </c>
      <c r="J422" s="1">
        <v>11231212.18</v>
      </c>
      <c r="K422" s="1">
        <v>12019373.26</v>
      </c>
      <c r="L422" s="14"/>
    </row>
    <row r="423" spans="2:12" ht="16.5" thickTop="1" thickBot="1" x14ac:dyDescent="0.3">
      <c r="B423" s="7" t="s">
        <v>49</v>
      </c>
      <c r="C423" s="32">
        <v>30</v>
      </c>
      <c r="D423" s="1">
        <v>0</v>
      </c>
      <c r="E423" s="1">
        <v>216975</v>
      </c>
      <c r="F423" s="1">
        <v>0</v>
      </c>
      <c r="G423" s="1">
        <v>296871.83</v>
      </c>
      <c r="H423" s="1">
        <v>251496.05</v>
      </c>
      <c r="I423" s="1">
        <v>439458.41</v>
      </c>
      <c r="J423" s="1">
        <v>415747.82</v>
      </c>
      <c r="K423" s="1">
        <v>30586.74</v>
      </c>
      <c r="L423" s="14"/>
    </row>
    <row r="424" spans="2:12" ht="16.5" thickTop="1" thickBot="1" x14ac:dyDescent="0.3">
      <c r="B424" s="7" t="s">
        <v>12</v>
      </c>
      <c r="C424" s="32">
        <v>40</v>
      </c>
      <c r="D424" s="1">
        <v>0</v>
      </c>
      <c r="E424" s="1">
        <v>0</v>
      </c>
      <c r="F424" s="1">
        <v>0</v>
      </c>
      <c r="G424" s="1">
        <v>0</v>
      </c>
      <c r="H424" s="1">
        <v>0</v>
      </c>
      <c r="I424" s="1">
        <v>0</v>
      </c>
      <c r="J424" s="1">
        <v>0</v>
      </c>
      <c r="K424" s="1">
        <v>0</v>
      </c>
      <c r="L424" s="14"/>
    </row>
    <row r="425" spans="2:12" ht="16.5" thickTop="1" thickBot="1" x14ac:dyDescent="0.3">
      <c r="B425" s="7" t="s">
        <v>50</v>
      </c>
      <c r="C425" s="32">
        <v>50</v>
      </c>
      <c r="D425" s="1">
        <v>0</v>
      </c>
      <c r="E425" s="1">
        <v>216975</v>
      </c>
      <c r="F425" s="1">
        <v>0</v>
      </c>
      <c r="G425" s="1">
        <v>296871.83</v>
      </c>
      <c r="H425" s="1">
        <v>251496.05</v>
      </c>
      <c r="I425" s="1">
        <v>439458.41</v>
      </c>
      <c r="J425" s="1">
        <v>415747.82</v>
      </c>
      <c r="K425" s="1">
        <v>30586.74</v>
      </c>
      <c r="L425" s="14"/>
    </row>
    <row r="426" spans="2:12" ht="16.5" thickTop="1" thickBot="1" x14ac:dyDescent="0.3">
      <c r="B426" s="6" t="s">
        <v>79</v>
      </c>
      <c r="C426" s="32"/>
      <c r="D426" s="1"/>
      <c r="E426" s="1"/>
      <c r="F426" s="1"/>
      <c r="G426" s="1"/>
      <c r="H426" s="1"/>
      <c r="I426" s="1"/>
      <c r="J426" s="1"/>
      <c r="K426" s="1"/>
      <c r="L426" s="14"/>
    </row>
    <row r="427" spans="2:12" ht="16.5" thickTop="1" thickBot="1" x14ac:dyDescent="0.3">
      <c r="B427" s="7" t="s">
        <v>47</v>
      </c>
      <c r="C427" s="32">
        <v>10</v>
      </c>
      <c r="D427" s="1">
        <v>1002560</v>
      </c>
      <c r="E427" s="1">
        <v>1139560</v>
      </c>
      <c r="F427" s="1">
        <v>1577915</v>
      </c>
      <c r="G427" s="1">
        <v>2078627</v>
      </c>
      <c r="H427" s="1">
        <v>2367485</v>
      </c>
      <c r="I427" s="1">
        <v>2206245</v>
      </c>
      <c r="J427" s="1">
        <v>12229912</v>
      </c>
      <c r="K427" s="1">
        <v>2729912</v>
      </c>
      <c r="L427" s="14"/>
    </row>
    <row r="428" spans="2:12" ht="16.5" thickTop="1" thickBot="1" x14ac:dyDescent="0.3">
      <c r="B428" s="7" t="s">
        <v>48</v>
      </c>
      <c r="C428" s="32">
        <v>20</v>
      </c>
      <c r="D428" s="1">
        <v>1002560</v>
      </c>
      <c r="E428" s="1">
        <v>1103150</v>
      </c>
      <c r="F428" s="1">
        <v>1577915</v>
      </c>
      <c r="G428" s="1">
        <v>2065310.27</v>
      </c>
      <c r="H428" s="1">
        <v>2215758.91</v>
      </c>
      <c r="I428" s="1">
        <v>2199311.5699999998</v>
      </c>
      <c r="J428" s="1">
        <v>3412194.89</v>
      </c>
      <c r="K428" s="1">
        <v>2643184.2599999998</v>
      </c>
      <c r="L428" s="14"/>
    </row>
    <row r="429" spans="2:12" ht="16.5" thickTop="1" thickBot="1" x14ac:dyDescent="0.3">
      <c r="B429" s="7" t="s">
        <v>49</v>
      </c>
      <c r="C429" s="32">
        <v>30</v>
      </c>
      <c r="D429" s="1">
        <v>0</v>
      </c>
      <c r="E429" s="1">
        <v>36410</v>
      </c>
      <c r="F429" s="1">
        <v>0</v>
      </c>
      <c r="G429" s="1">
        <v>13316.73</v>
      </c>
      <c r="H429" s="1">
        <v>151726.09</v>
      </c>
      <c r="I429" s="1">
        <v>6933.43</v>
      </c>
      <c r="J429" s="1">
        <v>8817717.1099999994</v>
      </c>
      <c r="K429" s="1">
        <v>86727.74</v>
      </c>
      <c r="L429" s="14"/>
    </row>
    <row r="430" spans="2:12" ht="16.5" thickTop="1" thickBot="1" x14ac:dyDescent="0.3">
      <c r="B430" s="7" t="s">
        <v>12</v>
      </c>
      <c r="C430" s="32">
        <v>40</v>
      </c>
      <c r="D430" s="1">
        <v>0</v>
      </c>
      <c r="E430" s="1">
        <v>0</v>
      </c>
      <c r="F430" s="1">
        <v>0</v>
      </c>
      <c r="G430" s="1">
        <v>0</v>
      </c>
      <c r="H430" s="1">
        <v>0</v>
      </c>
      <c r="I430" s="1">
        <v>0</v>
      </c>
      <c r="J430" s="1">
        <v>0</v>
      </c>
      <c r="K430" s="1">
        <v>0</v>
      </c>
      <c r="L430" s="14"/>
    </row>
    <row r="431" spans="2:12" ht="16.5" thickTop="1" thickBot="1" x14ac:dyDescent="0.3">
      <c r="B431" s="7" t="s">
        <v>50</v>
      </c>
      <c r="C431" s="32">
        <v>50</v>
      </c>
      <c r="D431" s="1">
        <v>0</v>
      </c>
      <c r="E431" s="1">
        <v>36410</v>
      </c>
      <c r="F431" s="1">
        <v>0</v>
      </c>
      <c r="G431" s="1">
        <v>13316.73</v>
      </c>
      <c r="H431" s="1">
        <v>151726.09</v>
      </c>
      <c r="I431" s="1">
        <v>6933.43</v>
      </c>
      <c r="J431" s="1">
        <v>8817717.1099999994</v>
      </c>
      <c r="K431" s="1">
        <v>86727.74</v>
      </c>
      <c r="L431" s="14"/>
    </row>
    <row r="432" spans="2:12" ht="16.5" thickTop="1" thickBot="1" x14ac:dyDescent="0.3">
      <c r="B432" s="6" t="s">
        <v>322</v>
      </c>
      <c r="C432" s="32"/>
      <c r="D432" s="1"/>
      <c r="E432" s="1"/>
      <c r="F432" s="1"/>
      <c r="G432" s="1"/>
      <c r="H432" s="1"/>
      <c r="I432" s="1"/>
      <c r="J432" s="1"/>
      <c r="K432" s="1"/>
      <c r="L432" s="14"/>
    </row>
    <row r="433" spans="2:12" ht="16.5" thickTop="1" thickBot="1" x14ac:dyDescent="0.3">
      <c r="B433" s="7" t="s">
        <v>47</v>
      </c>
      <c r="C433" s="32">
        <v>10</v>
      </c>
      <c r="D433" s="1">
        <v>2362750</v>
      </c>
      <c r="E433" s="1">
        <v>2337142</v>
      </c>
      <c r="F433" s="1">
        <v>2486063</v>
      </c>
      <c r="G433" s="1">
        <v>2864185</v>
      </c>
      <c r="H433" s="1">
        <v>3138749</v>
      </c>
      <c r="I433" s="1">
        <v>3131557</v>
      </c>
      <c r="J433" s="1">
        <v>3243176</v>
      </c>
      <c r="K433" s="1">
        <v>3638122</v>
      </c>
      <c r="L433" s="14"/>
    </row>
    <row r="434" spans="2:12" ht="16.5" thickTop="1" thickBot="1" x14ac:dyDescent="0.3">
      <c r="B434" s="7" t="s">
        <v>48</v>
      </c>
      <c r="C434" s="32">
        <v>20</v>
      </c>
      <c r="D434" s="1">
        <v>2362750</v>
      </c>
      <c r="E434" s="1">
        <v>2337142</v>
      </c>
      <c r="F434" s="1">
        <v>2486063</v>
      </c>
      <c r="G434" s="1">
        <v>2813532.65</v>
      </c>
      <c r="H434" s="1">
        <v>3118093.2</v>
      </c>
      <c r="I434" s="1">
        <v>3131003.29</v>
      </c>
      <c r="J434" s="1">
        <v>3243176</v>
      </c>
      <c r="K434" s="1">
        <v>3638122</v>
      </c>
      <c r="L434" s="14"/>
    </row>
    <row r="435" spans="2:12" ht="16.5" thickTop="1" thickBot="1" x14ac:dyDescent="0.3">
      <c r="B435" s="7" t="s">
        <v>49</v>
      </c>
      <c r="C435" s="32">
        <v>30</v>
      </c>
      <c r="D435" s="1">
        <v>0</v>
      </c>
      <c r="E435" s="1">
        <v>0</v>
      </c>
      <c r="F435" s="1">
        <v>0</v>
      </c>
      <c r="G435" s="1">
        <v>50652.35</v>
      </c>
      <c r="H435" s="1">
        <v>20655.8</v>
      </c>
      <c r="I435" s="1">
        <v>553.71</v>
      </c>
      <c r="J435" s="1">
        <v>0</v>
      </c>
      <c r="K435" s="1">
        <v>0</v>
      </c>
      <c r="L435" s="14"/>
    </row>
    <row r="436" spans="2:12" ht="16.5" thickTop="1" thickBot="1" x14ac:dyDescent="0.3">
      <c r="B436" s="7" t="s">
        <v>12</v>
      </c>
      <c r="C436" s="32">
        <v>40</v>
      </c>
      <c r="D436" s="1">
        <v>0</v>
      </c>
      <c r="E436" s="1">
        <v>0</v>
      </c>
      <c r="F436" s="1">
        <v>0</v>
      </c>
      <c r="G436" s="1">
        <v>0</v>
      </c>
      <c r="H436" s="1">
        <v>0</v>
      </c>
      <c r="I436" s="1">
        <v>0</v>
      </c>
      <c r="J436" s="1">
        <v>0</v>
      </c>
      <c r="K436" s="1">
        <v>0</v>
      </c>
      <c r="L436" s="14"/>
    </row>
    <row r="437" spans="2:12" ht="16.5" thickTop="1" thickBot="1" x14ac:dyDescent="0.3">
      <c r="B437" s="7" t="s">
        <v>50</v>
      </c>
      <c r="C437" s="32">
        <v>50</v>
      </c>
      <c r="D437" s="1">
        <v>0</v>
      </c>
      <c r="E437" s="1">
        <v>0</v>
      </c>
      <c r="F437" s="1">
        <v>0</v>
      </c>
      <c r="G437" s="1">
        <v>50652.35</v>
      </c>
      <c r="H437" s="1">
        <v>20655.8</v>
      </c>
      <c r="I437" s="1">
        <v>553.71</v>
      </c>
      <c r="J437" s="1">
        <v>0</v>
      </c>
      <c r="K437" s="1">
        <v>0</v>
      </c>
      <c r="L437" s="14"/>
    </row>
    <row r="438" spans="2:12" ht="16.5" thickTop="1" thickBot="1" x14ac:dyDescent="0.3">
      <c r="B438" s="5" t="s">
        <v>366</v>
      </c>
      <c r="C438" s="32"/>
      <c r="D438" s="1"/>
      <c r="E438" s="1"/>
      <c r="F438" s="1"/>
      <c r="G438" s="1"/>
      <c r="H438" s="1"/>
      <c r="I438" s="1"/>
      <c r="J438" s="1"/>
      <c r="K438" s="1"/>
      <c r="L438" s="14"/>
    </row>
    <row r="439" spans="2:12" ht="16.5" thickTop="1" thickBot="1" x14ac:dyDescent="0.3">
      <c r="B439" s="6" t="s">
        <v>83</v>
      </c>
      <c r="C439" s="32"/>
      <c r="D439" s="1"/>
      <c r="E439" s="1"/>
      <c r="F439" s="1"/>
      <c r="G439" s="1"/>
      <c r="H439" s="1"/>
      <c r="I439" s="1"/>
      <c r="J439" s="1"/>
      <c r="K439" s="1"/>
      <c r="L439" s="14"/>
    </row>
    <row r="440" spans="2:12" ht="16.5" thickTop="1" thickBot="1" x14ac:dyDescent="0.3">
      <c r="B440" s="7" t="s">
        <v>47</v>
      </c>
      <c r="C440" s="32">
        <v>10</v>
      </c>
      <c r="D440" s="1">
        <v>8238327</v>
      </c>
      <c r="E440" s="1">
        <v>8531910</v>
      </c>
      <c r="F440" s="1">
        <v>0</v>
      </c>
      <c r="G440" s="1">
        <v>0</v>
      </c>
      <c r="H440" s="1">
        <v>0</v>
      </c>
      <c r="I440" s="1">
        <v>0</v>
      </c>
      <c r="J440" s="1">
        <v>0</v>
      </c>
      <c r="K440" s="1"/>
      <c r="L440" s="14"/>
    </row>
    <row r="441" spans="2:12" ht="16.5" thickTop="1" thickBot="1" x14ac:dyDescent="0.3">
      <c r="B441" s="7" t="s">
        <v>48</v>
      </c>
      <c r="C441" s="32">
        <v>20</v>
      </c>
      <c r="D441" s="1">
        <v>8238327</v>
      </c>
      <c r="E441" s="1">
        <v>8531910</v>
      </c>
      <c r="F441" s="1">
        <v>0</v>
      </c>
      <c r="G441" s="1">
        <v>0</v>
      </c>
      <c r="H441" s="1">
        <v>0</v>
      </c>
      <c r="I441" s="1">
        <v>0</v>
      </c>
      <c r="J441" s="1">
        <v>0</v>
      </c>
      <c r="K441" s="1"/>
      <c r="L441" s="14"/>
    </row>
    <row r="442" spans="2:12" ht="16.5" thickTop="1" thickBot="1" x14ac:dyDescent="0.3">
      <c r="B442" s="7" t="s">
        <v>49</v>
      </c>
      <c r="C442" s="32">
        <v>30</v>
      </c>
      <c r="D442" s="1">
        <v>0</v>
      </c>
      <c r="E442" s="1">
        <v>0</v>
      </c>
      <c r="F442" s="1">
        <v>0</v>
      </c>
      <c r="G442" s="1">
        <v>0</v>
      </c>
      <c r="H442" s="1">
        <v>0</v>
      </c>
      <c r="I442" s="1">
        <v>0</v>
      </c>
      <c r="J442" s="1">
        <v>0</v>
      </c>
      <c r="K442" s="1"/>
      <c r="L442" s="14"/>
    </row>
    <row r="443" spans="2:12" ht="16.5" thickTop="1" thickBot="1" x14ac:dyDescent="0.3">
      <c r="B443" s="7" t="s">
        <v>12</v>
      </c>
      <c r="C443" s="32">
        <v>40</v>
      </c>
      <c r="D443" s="1">
        <v>0</v>
      </c>
      <c r="E443" s="1">
        <v>0</v>
      </c>
      <c r="F443" s="1">
        <v>0</v>
      </c>
      <c r="G443" s="1">
        <v>0</v>
      </c>
      <c r="H443" s="1">
        <v>0</v>
      </c>
      <c r="I443" s="1">
        <v>0</v>
      </c>
      <c r="J443" s="1">
        <v>0</v>
      </c>
      <c r="K443" s="1"/>
      <c r="L443" s="14"/>
    </row>
    <row r="444" spans="2:12" ht="16.5" thickTop="1" thickBot="1" x14ac:dyDescent="0.3">
      <c r="B444" s="7" t="s">
        <v>50</v>
      </c>
      <c r="C444" s="32">
        <v>50</v>
      </c>
      <c r="D444" s="1">
        <v>0</v>
      </c>
      <c r="E444" s="1">
        <v>0</v>
      </c>
      <c r="F444" s="1">
        <v>0</v>
      </c>
      <c r="G444" s="1">
        <v>0</v>
      </c>
      <c r="H444" s="1">
        <v>0</v>
      </c>
      <c r="I444" s="1">
        <v>0</v>
      </c>
      <c r="J444" s="1">
        <v>0</v>
      </c>
      <c r="K444" s="1"/>
      <c r="L444" s="14"/>
    </row>
    <row r="445" spans="2:12" ht="16.5" thickTop="1" thickBot="1" x14ac:dyDescent="0.3">
      <c r="B445" s="4" t="s">
        <v>10</v>
      </c>
      <c r="C445" s="32"/>
      <c r="D445" s="1"/>
      <c r="E445" s="1"/>
      <c r="F445" s="1"/>
      <c r="G445" s="1"/>
      <c r="H445" s="1"/>
      <c r="I445" s="1"/>
      <c r="J445" s="1"/>
      <c r="K445" s="1"/>
      <c r="L445" s="14"/>
    </row>
    <row r="446" spans="2:12" ht="16.5" thickTop="1" thickBot="1" x14ac:dyDescent="0.3">
      <c r="B446" s="5" t="s">
        <v>495</v>
      </c>
      <c r="C446" s="32"/>
      <c r="D446" s="1"/>
      <c r="E446" s="1"/>
      <c r="F446" s="1"/>
      <c r="G446" s="1"/>
      <c r="H446" s="1"/>
      <c r="I446" s="1"/>
      <c r="J446" s="1"/>
      <c r="K446" s="1"/>
      <c r="L446" s="14"/>
    </row>
    <row r="447" spans="2:12" ht="16.5" thickTop="1" thickBot="1" x14ac:dyDescent="0.3">
      <c r="B447" s="6" t="s">
        <v>442</v>
      </c>
      <c r="C447" s="32"/>
      <c r="D447" s="1"/>
      <c r="E447" s="1"/>
      <c r="F447" s="1"/>
      <c r="G447" s="1"/>
      <c r="H447" s="1"/>
      <c r="I447" s="1"/>
      <c r="J447" s="1"/>
      <c r="K447" s="1"/>
      <c r="L447" s="14"/>
    </row>
    <row r="448" spans="2:12" ht="16.5" thickTop="1" thickBot="1" x14ac:dyDescent="0.3">
      <c r="B448" s="7" t="s">
        <v>47</v>
      </c>
      <c r="C448" s="32">
        <v>10</v>
      </c>
      <c r="D448" s="1">
        <v>5311373</v>
      </c>
      <c r="E448" s="1">
        <v>5407403</v>
      </c>
      <c r="F448" s="1">
        <v>5425409.2199999997</v>
      </c>
      <c r="G448" s="1">
        <v>5755916</v>
      </c>
      <c r="H448" s="1">
        <v>6490840</v>
      </c>
      <c r="I448" s="1">
        <v>6696777</v>
      </c>
      <c r="J448" s="1">
        <v>6926992</v>
      </c>
      <c r="K448" s="1">
        <v>7385304</v>
      </c>
      <c r="L448" s="14"/>
    </row>
    <row r="449" spans="2:12" ht="16.5" thickTop="1" thickBot="1" x14ac:dyDescent="0.3">
      <c r="B449" s="7" t="s">
        <v>48</v>
      </c>
      <c r="C449" s="32">
        <v>20</v>
      </c>
      <c r="D449" s="1">
        <v>5279504.84</v>
      </c>
      <c r="E449" s="1">
        <v>5338508.78</v>
      </c>
      <c r="F449" s="1">
        <v>5419976.5999999996</v>
      </c>
      <c r="G449" s="1">
        <v>5755913.3399999999</v>
      </c>
      <c r="H449" s="1">
        <v>6490740</v>
      </c>
      <c r="I449" s="1">
        <v>6696677</v>
      </c>
      <c r="J449" s="1">
        <v>6926972.4900000002</v>
      </c>
      <c r="K449" s="1">
        <v>7385090.8600000003</v>
      </c>
      <c r="L449" s="14"/>
    </row>
    <row r="450" spans="2:12" ht="16.5" thickTop="1" thickBot="1" x14ac:dyDescent="0.3">
      <c r="B450" s="7" t="s">
        <v>49</v>
      </c>
      <c r="C450" s="32">
        <v>30</v>
      </c>
      <c r="D450" s="1">
        <v>31868.16</v>
      </c>
      <c r="E450" s="1">
        <v>68894.22</v>
      </c>
      <c r="F450" s="1">
        <v>5432.62</v>
      </c>
      <c r="G450" s="1">
        <v>2.66</v>
      </c>
      <c r="H450" s="1">
        <v>100</v>
      </c>
      <c r="I450" s="1">
        <v>100</v>
      </c>
      <c r="J450" s="1">
        <v>19.510000000000002</v>
      </c>
      <c r="K450" s="1">
        <v>213.14</v>
      </c>
      <c r="L450" s="14"/>
    </row>
    <row r="451" spans="2:12" ht="16.5" thickTop="1" thickBot="1" x14ac:dyDescent="0.3">
      <c r="B451" s="7" t="s">
        <v>12</v>
      </c>
      <c r="C451" s="32">
        <v>40</v>
      </c>
      <c r="D451" s="1">
        <v>0</v>
      </c>
      <c r="E451" s="1">
        <v>0</v>
      </c>
      <c r="F451" s="1">
        <v>0</v>
      </c>
      <c r="G451" s="1">
        <v>0</v>
      </c>
      <c r="H451" s="1">
        <v>0</v>
      </c>
      <c r="I451" s="1">
        <v>0</v>
      </c>
      <c r="J451" s="1">
        <v>0</v>
      </c>
      <c r="K451" s="1">
        <v>0</v>
      </c>
      <c r="L451" s="14"/>
    </row>
    <row r="452" spans="2:12" ht="16.5" thickTop="1" thickBot="1" x14ac:dyDescent="0.3">
      <c r="B452" s="7" t="s">
        <v>50</v>
      </c>
      <c r="C452" s="32">
        <v>50</v>
      </c>
      <c r="D452" s="1">
        <v>31868.16</v>
      </c>
      <c r="E452" s="1">
        <v>68894.22</v>
      </c>
      <c r="F452" s="1">
        <v>5432.62</v>
      </c>
      <c r="G452" s="1">
        <v>2.66</v>
      </c>
      <c r="H452" s="1">
        <v>100</v>
      </c>
      <c r="I452" s="1">
        <v>100</v>
      </c>
      <c r="J452" s="1">
        <v>19.510000000000002</v>
      </c>
      <c r="K452" s="1">
        <v>213.14</v>
      </c>
      <c r="L452" s="14"/>
    </row>
    <row r="453" spans="2:12" ht="16.5" thickTop="1" thickBot="1" x14ac:dyDescent="0.3">
      <c r="B453" s="5" t="s">
        <v>498</v>
      </c>
      <c r="C453" s="32"/>
      <c r="D453" s="1"/>
      <c r="E453" s="1"/>
      <c r="F453" s="1"/>
      <c r="G453" s="1"/>
      <c r="H453" s="1"/>
      <c r="I453" s="1"/>
      <c r="J453" s="1"/>
      <c r="K453" s="1"/>
      <c r="L453" s="14"/>
    </row>
    <row r="454" spans="2:12" ht="16.5" thickTop="1" thickBot="1" x14ac:dyDescent="0.3">
      <c r="B454" s="6" t="s">
        <v>390</v>
      </c>
      <c r="C454" s="32"/>
      <c r="D454" s="1"/>
      <c r="E454" s="1"/>
      <c r="F454" s="1"/>
      <c r="G454" s="1"/>
      <c r="H454" s="1"/>
      <c r="I454" s="1"/>
      <c r="J454" s="1"/>
      <c r="K454" s="1"/>
      <c r="L454" s="14"/>
    </row>
    <row r="455" spans="2:12" ht="16.5" thickTop="1" thickBot="1" x14ac:dyDescent="0.3">
      <c r="B455" s="7" t="s">
        <v>47</v>
      </c>
      <c r="C455" s="32">
        <v>10</v>
      </c>
      <c r="D455" s="1">
        <v>3160237</v>
      </c>
      <c r="E455" s="1">
        <v>3256110.89</v>
      </c>
      <c r="F455" s="1">
        <v>3285237</v>
      </c>
      <c r="G455" s="1">
        <v>3422632.99</v>
      </c>
      <c r="H455" s="1">
        <v>4585237</v>
      </c>
      <c r="I455" s="1">
        <v>5517226.25</v>
      </c>
      <c r="J455" s="1">
        <v>7696086.46</v>
      </c>
      <c r="K455" s="1">
        <v>7043104.3700000001</v>
      </c>
      <c r="L455" s="14"/>
    </row>
    <row r="456" spans="2:12" ht="16.5" thickTop="1" thickBot="1" x14ac:dyDescent="0.3">
      <c r="B456" s="7" t="s">
        <v>48</v>
      </c>
      <c r="C456" s="32">
        <v>20</v>
      </c>
      <c r="D456" s="1">
        <v>3160237</v>
      </c>
      <c r="E456" s="1">
        <v>3161253.01</v>
      </c>
      <c r="F456" s="1">
        <v>3147841.01</v>
      </c>
      <c r="G456" s="1">
        <v>3081489.35</v>
      </c>
      <c r="H456" s="1">
        <v>4573747.75</v>
      </c>
      <c r="I456" s="1">
        <v>5386758.79</v>
      </c>
      <c r="J456" s="1">
        <v>5148154.09</v>
      </c>
      <c r="K456" s="1">
        <v>4717303.55</v>
      </c>
      <c r="L456" s="14"/>
    </row>
    <row r="457" spans="2:12" ht="16.5" thickTop="1" thickBot="1" x14ac:dyDescent="0.3">
      <c r="B457" s="7" t="s">
        <v>49</v>
      </c>
      <c r="C457" s="32">
        <v>30</v>
      </c>
      <c r="D457" s="1">
        <v>0</v>
      </c>
      <c r="E457" s="1">
        <v>94857.88</v>
      </c>
      <c r="F457" s="1">
        <v>137395.99</v>
      </c>
      <c r="G457" s="1">
        <v>341143.64</v>
      </c>
      <c r="H457" s="1">
        <v>11489.25</v>
      </c>
      <c r="I457" s="1">
        <v>130467.46</v>
      </c>
      <c r="J457" s="1">
        <v>2547932.37</v>
      </c>
      <c r="K457" s="1">
        <v>2325800.8199999998</v>
      </c>
      <c r="L457" s="14"/>
    </row>
    <row r="458" spans="2:12" ht="16.5" thickTop="1" thickBot="1" x14ac:dyDescent="0.3">
      <c r="B458" s="7" t="s">
        <v>12</v>
      </c>
      <c r="C458" s="32">
        <v>40</v>
      </c>
      <c r="D458" s="1">
        <v>0</v>
      </c>
      <c r="E458" s="1">
        <v>0</v>
      </c>
      <c r="F458" s="1">
        <v>0</v>
      </c>
      <c r="G458" s="1">
        <v>0</v>
      </c>
      <c r="H458" s="1">
        <v>0</v>
      </c>
      <c r="I458" s="1">
        <v>130467.46</v>
      </c>
      <c r="J458" s="1">
        <v>2547932.37</v>
      </c>
      <c r="K458" s="1">
        <v>2325800.8199999998</v>
      </c>
      <c r="L458" s="14"/>
    </row>
    <row r="459" spans="2:12" ht="16.5" thickTop="1" thickBot="1" x14ac:dyDescent="0.3">
      <c r="B459" s="7" t="s">
        <v>50</v>
      </c>
      <c r="C459" s="32">
        <v>50</v>
      </c>
      <c r="D459" s="1">
        <v>0</v>
      </c>
      <c r="E459" s="1">
        <v>94857.88</v>
      </c>
      <c r="F459" s="1">
        <v>137395.99</v>
      </c>
      <c r="G459" s="1">
        <v>341143.64</v>
      </c>
      <c r="H459" s="1">
        <v>11489.25</v>
      </c>
      <c r="I459" s="1">
        <v>0</v>
      </c>
      <c r="J459" s="1">
        <v>0</v>
      </c>
      <c r="K459" s="1">
        <v>0</v>
      </c>
      <c r="L459" s="14"/>
    </row>
    <row r="460" spans="2:12" ht="16.5" thickTop="1" thickBot="1" x14ac:dyDescent="0.3">
      <c r="B460" s="6" t="s">
        <v>442</v>
      </c>
      <c r="C460" s="32"/>
      <c r="D460" s="1"/>
      <c r="E460" s="1"/>
      <c r="F460" s="1"/>
      <c r="G460" s="1"/>
      <c r="H460" s="1"/>
      <c r="I460" s="1"/>
      <c r="J460" s="1"/>
      <c r="K460" s="1"/>
      <c r="L460" s="14"/>
    </row>
    <row r="461" spans="2:12" ht="16.5" thickTop="1" thickBot="1" x14ac:dyDescent="0.3">
      <c r="B461" s="7" t="s">
        <v>47</v>
      </c>
      <c r="C461" s="32">
        <v>10</v>
      </c>
      <c r="D461" s="1">
        <v>540341</v>
      </c>
      <c r="E461" s="1">
        <v>600826.11</v>
      </c>
      <c r="F461" s="1">
        <v>662155</v>
      </c>
      <c r="G461" s="1">
        <v>739027</v>
      </c>
      <c r="H461" s="1">
        <v>949788.2</v>
      </c>
      <c r="I461" s="1">
        <v>803176.26</v>
      </c>
      <c r="J461" s="1">
        <v>882589.61</v>
      </c>
      <c r="K461" s="1">
        <v>923106.89</v>
      </c>
      <c r="L461" s="14"/>
    </row>
    <row r="462" spans="2:12" ht="16.5" thickTop="1" thickBot="1" x14ac:dyDescent="0.3">
      <c r="B462" s="7" t="s">
        <v>48</v>
      </c>
      <c r="C462" s="32">
        <v>20</v>
      </c>
      <c r="D462" s="1">
        <v>540341</v>
      </c>
      <c r="E462" s="1">
        <v>598852.61</v>
      </c>
      <c r="F462" s="1">
        <v>492108.52</v>
      </c>
      <c r="G462" s="1">
        <v>569436.80000000005</v>
      </c>
      <c r="H462" s="1">
        <v>945145.94</v>
      </c>
      <c r="I462" s="1">
        <v>775016.65</v>
      </c>
      <c r="J462" s="1">
        <v>879181.72</v>
      </c>
      <c r="K462" s="1">
        <v>904528.69</v>
      </c>
      <c r="L462" s="14"/>
    </row>
    <row r="463" spans="2:12" ht="16.5" thickTop="1" thickBot="1" x14ac:dyDescent="0.3">
      <c r="B463" s="7" t="s">
        <v>49</v>
      </c>
      <c r="C463" s="32">
        <v>30</v>
      </c>
      <c r="D463" s="1">
        <v>0</v>
      </c>
      <c r="E463" s="1">
        <v>1973.5</v>
      </c>
      <c r="F463" s="1">
        <v>170046.48</v>
      </c>
      <c r="G463" s="1">
        <v>169590.2</v>
      </c>
      <c r="H463" s="1">
        <v>4642.26</v>
      </c>
      <c r="I463" s="1">
        <v>28159.61</v>
      </c>
      <c r="J463" s="1">
        <v>3407.89</v>
      </c>
      <c r="K463" s="1">
        <v>18578.2</v>
      </c>
      <c r="L463" s="14"/>
    </row>
    <row r="464" spans="2:12" ht="16.5" thickTop="1" thickBot="1" x14ac:dyDescent="0.3">
      <c r="B464" s="7" t="s">
        <v>12</v>
      </c>
      <c r="C464" s="32">
        <v>40</v>
      </c>
      <c r="D464" s="1">
        <v>0</v>
      </c>
      <c r="E464" s="1">
        <v>0</v>
      </c>
      <c r="F464" s="1">
        <v>0</v>
      </c>
      <c r="G464" s="1">
        <v>0</v>
      </c>
      <c r="H464" s="1">
        <v>0</v>
      </c>
      <c r="I464" s="1">
        <v>28159.61</v>
      </c>
      <c r="J464" s="1">
        <v>3407.89</v>
      </c>
      <c r="K464" s="1">
        <v>18578.2</v>
      </c>
      <c r="L464" s="14"/>
    </row>
    <row r="465" spans="2:12" ht="16.5" thickTop="1" thickBot="1" x14ac:dyDescent="0.3">
      <c r="B465" s="7" t="s">
        <v>50</v>
      </c>
      <c r="C465" s="32">
        <v>50</v>
      </c>
      <c r="D465" s="1">
        <v>0</v>
      </c>
      <c r="E465" s="1">
        <v>1973.5</v>
      </c>
      <c r="F465" s="1">
        <v>170046.48</v>
      </c>
      <c r="G465" s="1">
        <v>169590.2</v>
      </c>
      <c r="H465" s="1">
        <v>4642.26</v>
      </c>
      <c r="I465" s="1">
        <v>0</v>
      </c>
      <c r="J465" s="1">
        <v>0</v>
      </c>
      <c r="K465" s="1">
        <v>0</v>
      </c>
      <c r="L465" s="14"/>
    </row>
    <row r="466" spans="2:12" ht="16.5" thickTop="1" thickBot="1" x14ac:dyDescent="0.3">
      <c r="B466" s="5" t="s">
        <v>369</v>
      </c>
      <c r="C466" s="32"/>
      <c r="D466" s="1"/>
      <c r="E466" s="1"/>
      <c r="F466" s="1"/>
      <c r="G466" s="1"/>
      <c r="H466" s="1"/>
      <c r="I466" s="1"/>
      <c r="J466" s="1"/>
      <c r="K466" s="1"/>
      <c r="L466" s="14"/>
    </row>
    <row r="467" spans="2:12" ht="16.5" thickTop="1" thickBot="1" x14ac:dyDescent="0.3">
      <c r="B467" s="6" t="s">
        <v>218</v>
      </c>
      <c r="C467" s="32"/>
      <c r="D467" s="1"/>
      <c r="E467" s="1"/>
      <c r="F467" s="1"/>
      <c r="G467" s="1"/>
      <c r="H467" s="1"/>
      <c r="I467" s="1"/>
      <c r="J467" s="1"/>
      <c r="K467" s="1"/>
      <c r="L467" s="14"/>
    </row>
    <row r="468" spans="2:12" ht="16.5" thickTop="1" thickBot="1" x14ac:dyDescent="0.3">
      <c r="B468" s="7" t="s">
        <v>47</v>
      </c>
      <c r="C468" s="32">
        <v>10</v>
      </c>
      <c r="D468" s="1">
        <v>714597</v>
      </c>
      <c r="E468" s="1">
        <v>722743.92</v>
      </c>
      <c r="F468" s="1">
        <v>746730.13</v>
      </c>
      <c r="G468" s="1">
        <v>1026830.04</v>
      </c>
      <c r="H468" s="1">
        <v>840002.07</v>
      </c>
      <c r="I468" s="1">
        <v>1074577.26</v>
      </c>
      <c r="J468" s="1">
        <v>1195154.8799999999</v>
      </c>
      <c r="K468" s="1">
        <v>1278517</v>
      </c>
      <c r="L468" s="14"/>
    </row>
    <row r="469" spans="2:12" ht="16.5" thickTop="1" thickBot="1" x14ac:dyDescent="0.3">
      <c r="B469" s="7" t="s">
        <v>48</v>
      </c>
      <c r="C469" s="32">
        <v>20</v>
      </c>
      <c r="D469" s="1">
        <v>714159.08</v>
      </c>
      <c r="E469" s="1">
        <v>715279.79</v>
      </c>
      <c r="F469" s="1">
        <v>652578.68000000005</v>
      </c>
      <c r="G469" s="1">
        <v>716675.97</v>
      </c>
      <c r="H469" s="1">
        <v>839740.81</v>
      </c>
      <c r="I469" s="1">
        <v>971464.38</v>
      </c>
      <c r="J469" s="1">
        <v>989990.57</v>
      </c>
      <c r="K469" s="1">
        <v>985955.99</v>
      </c>
      <c r="L469" s="14"/>
    </row>
    <row r="470" spans="2:12" ht="16.5" thickTop="1" thickBot="1" x14ac:dyDescent="0.3">
      <c r="B470" s="7" t="s">
        <v>49</v>
      </c>
      <c r="C470" s="32">
        <v>30</v>
      </c>
      <c r="D470" s="1">
        <v>437.92</v>
      </c>
      <c r="E470" s="1">
        <v>7464.13</v>
      </c>
      <c r="F470" s="1">
        <v>94151.45</v>
      </c>
      <c r="G470" s="1">
        <v>310154.07</v>
      </c>
      <c r="H470" s="1">
        <v>261.26</v>
      </c>
      <c r="I470" s="1">
        <v>103112.88</v>
      </c>
      <c r="J470" s="1">
        <v>205164.31</v>
      </c>
      <c r="K470" s="1">
        <v>292561.01</v>
      </c>
      <c r="L470" s="14"/>
    </row>
    <row r="471" spans="2:12" ht="16.5" thickTop="1" thickBot="1" x14ac:dyDescent="0.3">
      <c r="B471" s="7" t="s">
        <v>12</v>
      </c>
      <c r="C471" s="32">
        <v>40</v>
      </c>
      <c r="D471" s="1">
        <v>0</v>
      </c>
      <c r="E471" s="1">
        <v>0</v>
      </c>
      <c r="F471" s="1">
        <v>0</v>
      </c>
      <c r="G471" s="1">
        <v>0</v>
      </c>
      <c r="H471" s="1">
        <v>0</v>
      </c>
      <c r="I471" s="1">
        <v>0</v>
      </c>
      <c r="J471" s="1">
        <v>0</v>
      </c>
      <c r="K471" s="1">
        <v>0</v>
      </c>
      <c r="L471" s="14"/>
    </row>
    <row r="472" spans="2:12" ht="16.5" thickTop="1" thickBot="1" x14ac:dyDescent="0.3">
      <c r="B472" s="7" t="s">
        <v>50</v>
      </c>
      <c r="C472" s="32">
        <v>50</v>
      </c>
      <c r="D472" s="1">
        <v>437.92</v>
      </c>
      <c r="E472" s="1">
        <v>7464.13</v>
      </c>
      <c r="F472" s="1">
        <v>94151.45</v>
      </c>
      <c r="G472" s="1">
        <v>310154.07</v>
      </c>
      <c r="H472" s="1">
        <v>261.26</v>
      </c>
      <c r="I472" s="1">
        <v>103112.88</v>
      </c>
      <c r="J472" s="1">
        <v>205164.31</v>
      </c>
      <c r="K472" s="1">
        <v>292561.01</v>
      </c>
      <c r="L472" s="14"/>
    </row>
    <row r="473" spans="2:12" ht="16.5" thickTop="1" thickBot="1" x14ac:dyDescent="0.3">
      <c r="B473" s="5" t="s">
        <v>388</v>
      </c>
      <c r="C473" s="32"/>
      <c r="D473" s="1"/>
      <c r="E473" s="1"/>
      <c r="F473" s="1"/>
      <c r="G473" s="1"/>
      <c r="H473" s="1"/>
      <c r="I473" s="1"/>
      <c r="J473" s="1"/>
      <c r="K473" s="1"/>
      <c r="L473" s="14"/>
    </row>
    <row r="474" spans="2:12" ht="16.5" thickTop="1" thickBot="1" x14ac:dyDescent="0.3">
      <c r="B474" s="6" t="s">
        <v>390</v>
      </c>
      <c r="C474" s="32"/>
      <c r="D474" s="1"/>
      <c r="E474" s="1"/>
      <c r="F474" s="1"/>
      <c r="G474" s="1"/>
      <c r="H474" s="1"/>
      <c r="I474" s="1"/>
      <c r="J474" s="1"/>
      <c r="K474" s="1"/>
      <c r="L474" s="14"/>
    </row>
    <row r="475" spans="2:12" ht="16.5" thickTop="1" thickBot="1" x14ac:dyDescent="0.3">
      <c r="B475" s="7" t="s">
        <v>47</v>
      </c>
      <c r="C475" s="32">
        <v>10</v>
      </c>
      <c r="D475" s="1">
        <v>29867180</v>
      </c>
      <c r="E475" s="1">
        <v>34085441</v>
      </c>
      <c r="F475" s="1">
        <v>40722654</v>
      </c>
      <c r="G475" s="1">
        <v>38800685</v>
      </c>
      <c r="H475" s="1">
        <v>77960301.489999995</v>
      </c>
      <c r="I475" s="1">
        <v>81122709.760000005</v>
      </c>
      <c r="J475" s="1">
        <v>87329185.439999998</v>
      </c>
      <c r="K475" s="1">
        <v>57257445.450000003</v>
      </c>
      <c r="L475" s="14"/>
    </row>
    <row r="476" spans="2:12" ht="16.5" thickTop="1" thickBot="1" x14ac:dyDescent="0.3">
      <c r="B476" s="7" t="s">
        <v>48</v>
      </c>
      <c r="C476" s="32">
        <v>20</v>
      </c>
      <c r="D476" s="1">
        <v>28570684.300000001</v>
      </c>
      <c r="E476" s="1">
        <v>33006562.010000002</v>
      </c>
      <c r="F476" s="1">
        <v>36895350.090000004</v>
      </c>
      <c r="G476" s="1">
        <v>35691047.020000003</v>
      </c>
      <c r="H476" s="1">
        <v>70181484.769999996</v>
      </c>
      <c r="I476" s="1">
        <v>78051513.180000007</v>
      </c>
      <c r="J476" s="1">
        <v>75360652.75</v>
      </c>
      <c r="K476" s="1">
        <v>55304892.259999998</v>
      </c>
      <c r="L476" s="14"/>
    </row>
    <row r="477" spans="2:12" ht="16.5" thickTop="1" thickBot="1" x14ac:dyDescent="0.3">
      <c r="B477" s="7" t="s">
        <v>49</v>
      </c>
      <c r="C477" s="32">
        <v>30</v>
      </c>
      <c r="D477" s="1">
        <v>1296495.7</v>
      </c>
      <c r="E477" s="1">
        <v>1078878.99</v>
      </c>
      <c r="F477" s="1">
        <v>3827303.91</v>
      </c>
      <c r="G477" s="1">
        <v>3109637.98</v>
      </c>
      <c r="H477" s="1">
        <v>7778816.7199999997</v>
      </c>
      <c r="I477" s="1">
        <v>3071196.58</v>
      </c>
      <c r="J477" s="1">
        <v>11968532.689999999</v>
      </c>
      <c r="K477" s="1">
        <v>1952553.19</v>
      </c>
      <c r="L477" s="14"/>
    </row>
    <row r="478" spans="2:12" ht="16.5" thickTop="1" thickBot="1" x14ac:dyDescent="0.3">
      <c r="B478" s="7" t="s">
        <v>12</v>
      </c>
      <c r="C478" s="32">
        <v>40</v>
      </c>
      <c r="D478" s="1">
        <v>0</v>
      </c>
      <c r="E478" s="1">
        <v>0</v>
      </c>
      <c r="F478" s="1">
        <v>0</v>
      </c>
      <c r="G478" s="1">
        <v>0</v>
      </c>
      <c r="H478" s="1">
        <v>5029411.76</v>
      </c>
      <c r="I478" s="1">
        <v>0</v>
      </c>
      <c r="J478" s="1">
        <v>9056641</v>
      </c>
      <c r="K478" s="1">
        <v>0</v>
      </c>
      <c r="L478" s="14"/>
    </row>
    <row r="479" spans="2:12" ht="16.5" thickTop="1" thickBot="1" x14ac:dyDescent="0.3">
      <c r="B479" s="7" t="s">
        <v>50</v>
      </c>
      <c r="C479" s="32">
        <v>50</v>
      </c>
      <c r="D479" s="1">
        <v>1296495.7</v>
      </c>
      <c r="E479" s="1">
        <v>1078878.99</v>
      </c>
      <c r="F479" s="1">
        <v>3827303.91</v>
      </c>
      <c r="G479" s="1">
        <v>3109637.98</v>
      </c>
      <c r="H479" s="1">
        <v>2749404.96</v>
      </c>
      <c r="I479" s="1">
        <v>3071196.58</v>
      </c>
      <c r="J479" s="1">
        <v>2911891.69</v>
      </c>
      <c r="K479" s="1">
        <v>1952553.19</v>
      </c>
      <c r="L479" s="14"/>
    </row>
    <row r="480" spans="2:12" ht="16.5" thickTop="1" thickBot="1" x14ac:dyDescent="0.3">
      <c r="B480" s="6" t="s">
        <v>392</v>
      </c>
      <c r="C480" s="32"/>
      <c r="D480" s="1"/>
      <c r="E480" s="1"/>
      <c r="F480" s="1"/>
      <c r="G480" s="1"/>
      <c r="H480" s="1"/>
      <c r="I480" s="1"/>
      <c r="J480" s="1"/>
      <c r="K480" s="1"/>
      <c r="L480" s="14"/>
    </row>
    <row r="481" spans="2:12" ht="16.5" thickTop="1" thickBot="1" x14ac:dyDescent="0.3">
      <c r="B481" s="7" t="s">
        <v>47</v>
      </c>
      <c r="C481" s="32">
        <v>10</v>
      </c>
      <c r="D481" s="1">
        <v>6229436359</v>
      </c>
      <c r="E481" s="1">
        <v>6519132301</v>
      </c>
      <c r="F481" s="1">
        <v>6933632130.4200001</v>
      </c>
      <c r="G481" s="1">
        <v>7142041110.5200005</v>
      </c>
      <c r="H481" s="1">
        <v>8566581702.3400002</v>
      </c>
      <c r="I481" s="1">
        <v>8915620741.5</v>
      </c>
      <c r="J481" s="1">
        <v>9387126167.8999996</v>
      </c>
      <c r="K481" s="1">
        <v>9569995790.3299999</v>
      </c>
      <c r="L481" s="14"/>
    </row>
    <row r="482" spans="2:12" ht="16.5" thickTop="1" thickBot="1" x14ac:dyDescent="0.3">
      <c r="B482" s="7" t="s">
        <v>48</v>
      </c>
      <c r="C482" s="32">
        <v>20</v>
      </c>
      <c r="D482" s="1">
        <v>6221605195.9300003</v>
      </c>
      <c r="E482" s="1">
        <v>6495484717</v>
      </c>
      <c r="F482" s="1">
        <v>6811873441.8999996</v>
      </c>
      <c r="G482" s="1">
        <v>7138706667.4200001</v>
      </c>
      <c r="H482" s="1">
        <v>8451151788.25</v>
      </c>
      <c r="I482" s="1">
        <v>8904327348.2800007</v>
      </c>
      <c r="J482" s="1">
        <v>9359253377.2999992</v>
      </c>
      <c r="K482" s="1">
        <v>9546614672.75</v>
      </c>
      <c r="L482" s="14"/>
    </row>
    <row r="483" spans="2:12" ht="16.5" thickTop="1" thickBot="1" x14ac:dyDescent="0.3">
      <c r="B483" s="7" t="s">
        <v>49</v>
      </c>
      <c r="C483" s="32">
        <v>30</v>
      </c>
      <c r="D483" s="1">
        <v>7831163.0700000003</v>
      </c>
      <c r="E483" s="1">
        <v>23647584.100000001</v>
      </c>
      <c r="F483" s="1">
        <v>121758688.52</v>
      </c>
      <c r="G483" s="1">
        <v>3334443.1</v>
      </c>
      <c r="H483" s="1">
        <v>115429914.09</v>
      </c>
      <c r="I483" s="1">
        <v>11293393.220000001</v>
      </c>
      <c r="J483" s="1">
        <v>27872790.600000001</v>
      </c>
      <c r="K483" s="1">
        <v>23381117.579999998</v>
      </c>
      <c r="L483" s="14"/>
    </row>
    <row r="484" spans="2:12" ht="16.5" thickTop="1" thickBot="1" x14ac:dyDescent="0.3">
      <c r="B484" s="7" t="s">
        <v>12</v>
      </c>
      <c r="C484" s="32">
        <v>40</v>
      </c>
      <c r="D484" s="1">
        <v>0</v>
      </c>
      <c r="E484" s="1">
        <v>0</v>
      </c>
      <c r="F484" s="1">
        <v>0</v>
      </c>
      <c r="G484" s="1">
        <v>0</v>
      </c>
      <c r="H484" s="1">
        <v>0</v>
      </c>
      <c r="I484" s="1">
        <v>0</v>
      </c>
      <c r="J484" s="1">
        <v>0</v>
      </c>
      <c r="K484" s="1">
        <v>0</v>
      </c>
      <c r="L484" s="14"/>
    </row>
    <row r="485" spans="2:12" ht="16.5" thickTop="1" thickBot="1" x14ac:dyDescent="0.3">
      <c r="B485" s="7" t="s">
        <v>50</v>
      </c>
      <c r="C485" s="32">
        <v>50</v>
      </c>
      <c r="D485" s="1">
        <v>7831163.0700000003</v>
      </c>
      <c r="E485" s="1">
        <v>23647584.100000001</v>
      </c>
      <c r="F485" s="1">
        <v>121758688.52</v>
      </c>
      <c r="G485" s="1">
        <v>3334443.1</v>
      </c>
      <c r="H485" s="1">
        <v>115429914.09</v>
      </c>
      <c r="I485" s="1">
        <v>11293393.220000001</v>
      </c>
      <c r="J485" s="1">
        <v>27872790.600000001</v>
      </c>
      <c r="K485" s="1">
        <v>23381117.579999998</v>
      </c>
      <c r="L485" s="14"/>
    </row>
    <row r="486" spans="2:12" ht="16.5" thickTop="1" thickBot="1" x14ac:dyDescent="0.3">
      <c r="B486" s="6" t="s">
        <v>909</v>
      </c>
      <c r="C486" s="32"/>
      <c r="D486" s="1"/>
      <c r="E486" s="1"/>
      <c r="F486" s="1"/>
      <c r="G486" s="1"/>
      <c r="H486" s="1"/>
      <c r="I486" s="1"/>
      <c r="J486" s="1"/>
      <c r="K486" s="1"/>
      <c r="L486" s="14"/>
    </row>
    <row r="487" spans="2:12" ht="16.5" thickTop="1" thickBot="1" x14ac:dyDescent="0.3">
      <c r="B487" s="7" t="s">
        <v>47</v>
      </c>
      <c r="C487" s="32">
        <v>10</v>
      </c>
      <c r="D487" s="1">
        <v>0</v>
      </c>
      <c r="E487" s="1">
        <v>0</v>
      </c>
      <c r="F487" s="1">
        <v>0</v>
      </c>
      <c r="G487" s="1">
        <v>0</v>
      </c>
      <c r="H487" s="1">
        <v>0</v>
      </c>
      <c r="I487" s="1">
        <v>0</v>
      </c>
      <c r="J487" s="1">
        <v>188418050.44999999</v>
      </c>
      <c r="K487" s="1">
        <v>190062304.44999999</v>
      </c>
      <c r="L487" s="14"/>
    </row>
    <row r="488" spans="2:12" ht="16.5" thickTop="1" thickBot="1" x14ac:dyDescent="0.3">
      <c r="B488" s="7" t="s">
        <v>48</v>
      </c>
      <c r="C488" s="32">
        <v>20</v>
      </c>
      <c r="D488" s="1">
        <v>0</v>
      </c>
      <c r="E488" s="1">
        <v>0</v>
      </c>
      <c r="F488" s="1">
        <v>0</v>
      </c>
      <c r="G488" s="1">
        <v>0</v>
      </c>
      <c r="H488" s="1">
        <v>0</v>
      </c>
      <c r="I488" s="1">
        <v>0</v>
      </c>
      <c r="J488" s="1">
        <v>188318357</v>
      </c>
      <c r="K488" s="1">
        <v>189525156</v>
      </c>
      <c r="L488" s="14"/>
    </row>
    <row r="489" spans="2:12" ht="16.5" thickTop="1" thickBot="1" x14ac:dyDescent="0.3">
      <c r="B489" s="7" t="s">
        <v>49</v>
      </c>
      <c r="C489" s="32">
        <v>30</v>
      </c>
      <c r="D489" s="1">
        <v>0</v>
      </c>
      <c r="E489" s="1">
        <v>0</v>
      </c>
      <c r="F489" s="1">
        <v>0</v>
      </c>
      <c r="G489" s="1">
        <v>0</v>
      </c>
      <c r="H489" s="1">
        <v>0</v>
      </c>
      <c r="I489" s="1">
        <v>0</v>
      </c>
      <c r="J489" s="1">
        <v>99693.45</v>
      </c>
      <c r="K489" s="1">
        <v>537148.44999999995</v>
      </c>
      <c r="L489" s="14"/>
    </row>
    <row r="490" spans="2:12" ht="16.5" thickTop="1" thickBot="1" x14ac:dyDescent="0.3">
      <c r="B490" s="7" t="s">
        <v>12</v>
      </c>
      <c r="C490" s="32">
        <v>40</v>
      </c>
      <c r="D490" s="1">
        <v>0</v>
      </c>
      <c r="E490" s="1">
        <v>0</v>
      </c>
      <c r="F490" s="1">
        <v>0</v>
      </c>
      <c r="G490" s="1">
        <v>0</v>
      </c>
      <c r="H490" s="1">
        <v>0</v>
      </c>
      <c r="I490" s="1">
        <v>0</v>
      </c>
      <c r="J490" s="1">
        <v>99693.45</v>
      </c>
      <c r="K490" s="1">
        <v>0</v>
      </c>
      <c r="L490" s="14"/>
    </row>
    <row r="491" spans="2:12" ht="16.5" thickTop="1" thickBot="1" x14ac:dyDescent="0.3">
      <c r="B491" s="7" t="s">
        <v>50</v>
      </c>
      <c r="C491" s="32">
        <v>50</v>
      </c>
      <c r="D491" s="1">
        <v>0</v>
      </c>
      <c r="E491" s="1">
        <v>0</v>
      </c>
      <c r="F491" s="1">
        <v>0</v>
      </c>
      <c r="G491" s="1">
        <v>0</v>
      </c>
      <c r="H491" s="1">
        <v>0</v>
      </c>
      <c r="I491" s="1">
        <v>0</v>
      </c>
      <c r="J491" s="1">
        <v>0</v>
      </c>
      <c r="K491" s="1">
        <v>537148.44999999995</v>
      </c>
      <c r="L491" s="14"/>
    </row>
    <row r="492" spans="2:12" ht="16.5" thickTop="1" thickBot="1" x14ac:dyDescent="0.3">
      <c r="B492" s="5" t="s">
        <v>372</v>
      </c>
      <c r="C492" s="32"/>
      <c r="D492" s="1"/>
      <c r="E492" s="1"/>
      <c r="F492" s="1"/>
      <c r="G492" s="1"/>
      <c r="H492" s="1"/>
      <c r="I492" s="1"/>
      <c r="J492" s="1"/>
      <c r="K492" s="1"/>
      <c r="L492" s="14"/>
    </row>
    <row r="493" spans="2:12" ht="16.5" thickTop="1" thickBot="1" x14ac:dyDescent="0.3">
      <c r="B493" s="6" t="s">
        <v>374</v>
      </c>
      <c r="C493" s="32"/>
      <c r="D493" s="1"/>
      <c r="E493" s="1"/>
      <c r="F493" s="1"/>
      <c r="G493" s="1"/>
      <c r="H493" s="1"/>
      <c r="I493" s="1"/>
      <c r="J493" s="1"/>
      <c r="K493" s="1"/>
      <c r="L493" s="14"/>
    </row>
    <row r="494" spans="2:12" ht="16.5" thickTop="1" thickBot="1" x14ac:dyDescent="0.3">
      <c r="B494" s="7" t="s">
        <v>47</v>
      </c>
      <c r="C494" s="32">
        <v>10</v>
      </c>
      <c r="D494" s="1">
        <v>7065425</v>
      </c>
      <c r="E494" s="1">
        <v>7991582.1500000004</v>
      </c>
      <c r="F494" s="1">
        <v>7026376.2199999997</v>
      </c>
      <c r="G494" s="1">
        <v>7329479</v>
      </c>
      <c r="H494" s="1">
        <v>13287147</v>
      </c>
      <c r="I494" s="1">
        <v>15250724.439999999</v>
      </c>
      <c r="J494" s="1">
        <v>21867753.550000001</v>
      </c>
      <c r="K494" s="1">
        <v>21201596.629999999</v>
      </c>
      <c r="L494" s="14"/>
    </row>
    <row r="495" spans="2:12" ht="16.5" thickTop="1" thickBot="1" x14ac:dyDescent="0.3">
      <c r="B495" s="7" t="s">
        <v>48</v>
      </c>
      <c r="C495" s="32">
        <v>20</v>
      </c>
      <c r="D495" s="1">
        <v>7065425</v>
      </c>
      <c r="E495" s="1">
        <v>6754175.5999999996</v>
      </c>
      <c r="F495" s="1">
        <v>6499250.3899999997</v>
      </c>
      <c r="G495" s="1">
        <v>7266061.5999999996</v>
      </c>
      <c r="H495" s="1">
        <v>10921732.48</v>
      </c>
      <c r="I495" s="1">
        <v>13009333.699999999</v>
      </c>
      <c r="J495" s="1">
        <v>10650158.4</v>
      </c>
      <c r="K495" s="1">
        <v>18083482.760000002</v>
      </c>
      <c r="L495" s="14"/>
    </row>
    <row r="496" spans="2:12" ht="16.5" thickTop="1" thickBot="1" x14ac:dyDescent="0.3">
      <c r="B496" s="7" t="s">
        <v>49</v>
      </c>
      <c r="C496" s="32">
        <v>30</v>
      </c>
      <c r="D496" s="1">
        <v>0</v>
      </c>
      <c r="E496" s="1">
        <v>1237406.55</v>
      </c>
      <c r="F496" s="1">
        <v>527125.82999999996</v>
      </c>
      <c r="G496" s="1">
        <v>63417.4</v>
      </c>
      <c r="H496" s="1">
        <v>2365414.52</v>
      </c>
      <c r="I496" s="1">
        <v>2241390.7400000002</v>
      </c>
      <c r="J496" s="1">
        <v>11217595.15</v>
      </c>
      <c r="K496" s="1">
        <v>3118113.87</v>
      </c>
      <c r="L496" s="14"/>
    </row>
    <row r="497" spans="2:12" ht="16.5" thickTop="1" thickBot="1" x14ac:dyDescent="0.3">
      <c r="B497" s="7" t="s">
        <v>12</v>
      </c>
      <c r="C497" s="32">
        <v>40</v>
      </c>
      <c r="D497" s="1">
        <v>0</v>
      </c>
      <c r="E497" s="1">
        <v>0</v>
      </c>
      <c r="F497" s="1">
        <v>0</v>
      </c>
      <c r="G497" s="1">
        <v>0</v>
      </c>
      <c r="H497" s="1">
        <v>0</v>
      </c>
      <c r="I497" s="1">
        <v>0</v>
      </c>
      <c r="J497" s="1">
        <v>11000000</v>
      </c>
      <c r="K497" s="1">
        <v>0</v>
      </c>
      <c r="L497" s="14"/>
    </row>
    <row r="498" spans="2:12" ht="16.5" thickTop="1" thickBot="1" x14ac:dyDescent="0.3">
      <c r="B498" s="7" t="s">
        <v>50</v>
      </c>
      <c r="C498" s="32">
        <v>50</v>
      </c>
      <c r="D498" s="1">
        <v>0</v>
      </c>
      <c r="E498" s="1">
        <v>1237406.55</v>
      </c>
      <c r="F498" s="1">
        <v>527125.82999999996</v>
      </c>
      <c r="G498" s="1">
        <v>63417.4</v>
      </c>
      <c r="H498" s="1">
        <v>2365414.52</v>
      </c>
      <c r="I498" s="1">
        <v>2241390.7400000002</v>
      </c>
      <c r="J498" s="1">
        <v>217595.15</v>
      </c>
      <c r="K498" s="1">
        <v>3118113.87</v>
      </c>
      <c r="L498" s="14"/>
    </row>
    <row r="499" spans="2:12" ht="16.5" thickTop="1" thickBot="1" x14ac:dyDescent="0.3">
      <c r="B499" s="6" t="s">
        <v>376</v>
      </c>
      <c r="C499" s="32"/>
      <c r="D499" s="1"/>
      <c r="E499" s="1"/>
      <c r="F499" s="1"/>
      <c r="G499" s="1"/>
      <c r="H499" s="1"/>
      <c r="I499" s="1"/>
      <c r="J499" s="1"/>
      <c r="K499" s="1"/>
      <c r="L499" s="14"/>
    </row>
    <row r="500" spans="2:12" ht="16.5" thickTop="1" thickBot="1" x14ac:dyDescent="0.3">
      <c r="B500" s="7" t="s">
        <v>47</v>
      </c>
      <c r="C500" s="32">
        <v>10</v>
      </c>
      <c r="D500" s="1">
        <v>820950</v>
      </c>
      <c r="E500" s="1">
        <v>1934813.36</v>
      </c>
      <c r="F500" s="1">
        <v>4252048.5599999996</v>
      </c>
      <c r="G500" s="1">
        <v>1879738.37</v>
      </c>
      <c r="H500" s="1">
        <v>2589326.7599999998</v>
      </c>
      <c r="I500" s="1">
        <v>1540860.93</v>
      </c>
      <c r="J500" s="1">
        <v>8232032.5999999996</v>
      </c>
      <c r="K500" s="1">
        <v>9336340.2100000009</v>
      </c>
      <c r="L500" s="14"/>
    </row>
    <row r="501" spans="2:12" ht="16.5" thickTop="1" thickBot="1" x14ac:dyDescent="0.3">
      <c r="B501" s="7" t="s">
        <v>48</v>
      </c>
      <c r="C501" s="32">
        <v>20</v>
      </c>
      <c r="D501" s="1">
        <v>820949.17</v>
      </c>
      <c r="E501" s="1">
        <v>1405121.93</v>
      </c>
      <c r="F501" s="1">
        <v>3754789.4</v>
      </c>
      <c r="G501" s="1">
        <v>1879736.53</v>
      </c>
      <c r="H501" s="1">
        <v>2234629.36</v>
      </c>
      <c r="I501" s="1">
        <v>1531852.33</v>
      </c>
      <c r="J501" s="1">
        <v>3232025.21</v>
      </c>
      <c r="K501" s="1">
        <v>8805219.5899999999</v>
      </c>
      <c r="L501" s="14"/>
    </row>
    <row r="502" spans="2:12" ht="16.5" thickTop="1" thickBot="1" x14ac:dyDescent="0.3">
      <c r="B502" s="7" t="s">
        <v>49</v>
      </c>
      <c r="C502" s="32">
        <v>30</v>
      </c>
      <c r="D502" s="1">
        <v>0.83</v>
      </c>
      <c r="E502" s="1">
        <v>529691.43000000005</v>
      </c>
      <c r="F502" s="1">
        <v>497259.16</v>
      </c>
      <c r="G502" s="1">
        <v>1.84</v>
      </c>
      <c r="H502" s="1">
        <v>354697.4</v>
      </c>
      <c r="I502" s="1">
        <v>9008.6</v>
      </c>
      <c r="J502" s="1">
        <v>5000007.3899999997</v>
      </c>
      <c r="K502" s="1">
        <v>531120.62</v>
      </c>
      <c r="L502" s="14"/>
    </row>
    <row r="503" spans="2:12" ht="16.5" thickTop="1" thickBot="1" x14ac:dyDescent="0.3">
      <c r="B503" s="7" t="s">
        <v>12</v>
      </c>
      <c r="C503" s="32">
        <v>40</v>
      </c>
      <c r="D503" s="1">
        <v>0</v>
      </c>
      <c r="E503" s="1">
        <v>0</v>
      </c>
      <c r="F503" s="1">
        <v>0</v>
      </c>
      <c r="G503" s="1">
        <v>0</v>
      </c>
      <c r="H503" s="1">
        <v>0</v>
      </c>
      <c r="I503" s="1">
        <v>0</v>
      </c>
      <c r="J503" s="1">
        <v>5000000</v>
      </c>
      <c r="K503" s="1">
        <v>0</v>
      </c>
      <c r="L503" s="14"/>
    </row>
    <row r="504" spans="2:12" ht="16.5" thickTop="1" thickBot="1" x14ac:dyDescent="0.3">
      <c r="B504" s="7" t="s">
        <v>50</v>
      </c>
      <c r="C504" s="32">
        <v>50</v>
      </c>
      <c r="D504" s="1">
        <v>0.83</v>
      </c>
      <c r="E504" s="1">
        <v>529691.43000000005</v>
      </c>
      <c r="F504" s="1">
        <v>497259.16</v>
      </c>
      <c r="G504" s="1">
        <v>1.84</v>
      </c>
      <c r="H504" s="1">
        <v>354697.4</v>
      </c>
      <c r="I504" s="1">
        <v>9008.6</v>
      </c>
      <c r="J504" s="1">
        <v>7.39</v>
      </c>
      <c r="K504" s="1">
        <v>531120.62</v>
      </c>
      <c r="L504" s="14"/>
    </row>
    <row r="505" spans="2:12" ht="16.5" thickTop="1" thickBot="1" x14ac:dyDescent="0.3">
      <c r="B505" s="6" t="s">
        <v>378</v>
      </c>
      <c r="C505" s="32"/>
      <c r="D505" s="1"/>
      <c r="E505" s="1"/>
      <c r="F505" s="1"/>
      <c r="G505" s="1"/>
      <c r="H505" s="1"/>
      <c r="I505" s="1"/>
      <c r="J505" s="1"/>
      <c r="K505" s="1"/>
      <c r="L505" s="14"/>
    </row>
    <row r="506" spans="2:12" ht="16.5" thickTop="1" thickBot="1" x14ac:dyDescent="0.3">
      <c r="B506" s="7" t="s">
        <v>47</v>
      </c>
      <c r="C506" s="32">
        <v>10</v>
      </c>
      <c r="D506" s="1">
        <v>28269589</v>
      </c>
      <c r="E506" s="1">
        <v>28941841.530000001</v>
      </c>
      <c r="F506" s="1">
        <v>28243099.16</v>
      </c>
      <c r="G506" s="1">
        <v>28386691</v>
      </c>
      <c r="H506" s="1">
        <v>28729097</v>
      </c>
      <c r="I506" s="1">
        <v>28714014.23</v>
      </c>
      <c r="J506" s="1">
        <v>35305128.82</v>
      </c>
      <c r="K506" s="1">
        <v>48078150.759999998</v>
      </c>
      <c r="L506" s="14"/>
    </row>
    <row r="507" spans="2:12" ht="16.5" thickTop="1" thickBot="1" x14ac:dyDescent="0.3">
      <c r="B507" s="7" t="s">
        <v>48</v>
      </c>
      <c r="C507" s="32">
        <v>20</v>
      </c>
      <c r="D507" s="1">
        <v>28269589</v>
      </c>
      <c r="E507" s="1">
        <v>27047051.710000001</v>
      </c>
      <c r="F507" s="1">
        <v>28243099.16</v>
      </c>
      <c r="G507" s="1">
        <v>28386654.829999998</v>
      </c>
      <c r="H507" s="1">
        <v>28723870.59</v>
      </c>
      <c r="I507" s="1">
        <v>28711198.969999999</v>
      </c>
      <c r="J507" s="1">
        <v>34539503.060000002</v>
      </c>
      <c r="K507" s="1">
        <v>34765156.960000001</v>
      </c>
      <c r="L507" s="14"/>
    </row>
    <row r="508" spans="2:12" ht="16.5" thickTop="1" thickBot="1" x14ac:dyDescent="0.3">
      <c r="B508" s="7" t="s">
        <v>49</v>
      </c>
      <c r="C508" s="32">
        <v>30</v>
      </c>
      <c r="D508" s="1">
        <v>0</v>
      </c>
      <c r="E508" s="1">
        <v>1894789.82</v>
      </c>
      <c r="F508" s="1">
        <v>0</v>
      </c>
      <c r="G508" s="1">
        <v>36.17</v>
      </c>
      <c r="H508" s="1">
        <v>5226.41</v>
      </c>
      <c r="I508" s="1">
        <v>2815.26</v>
      </c>
      <c r="J508" s="1">
        <v>765625.76</v>
      </c>
      <c r="K508" s="1">
        <v>13312993.800000001</v>
      </c>
      <c r="L508" s="14"/>
    </row>
    <row r="509" spans="2:12" ht="16.5" thickTop="1" thickBot="1" x14ac:dyDescent="0.3">
      <c r="B509" s="7" t="s">
        <v>12</v>
      </c>
      <c r="C509" s="32">
        <v>40</v>
      </c>
      <c r="D509" s="1">
        <v>0</v>
      </c>
      <c r="E509" s="1">
        <v>0</v>
      </c>
      <c r="F509" s="1">
        <v>0</v>
      </c>
      <c r="G509" s="1">
        <v>0</v>
      </c>
      <c r="H509" s="1">
        <v>0</v>
      </c>
      <c r="I509" s="1">
        <v>0</v>
      </c>
      <c r="J509" s="1">
        <v>265625.76</v>
      </c>
      <c r="K509" s="1">
        <v>13282930.76</v>
      </c>
      <c r="L509" s="14"/>
    </row>
    <row r="510" spans="2:12" ht="16.5" thickTop="1" thickBot="1" x14ac:dyDescent="0.3">
      <c r="B510" s="7" t="s">
        <v>50</v>
      </c>
      <c r="C510" s="32">
        <v>50</v>
      </c>
      <c r="D510" s="1">
        <v>0</v>
      </c>
      <c r="E510" s="1">
        <v>1894789.82</v>
      </c>
      <c r="F510" s="1">
        <v>0</v>
      </c>
      <c r="G510" s="1">
        <v>36.17</v>
      </c>
      <c r="H510" s="1">
        <v>5226.41</v>
      </c>
      <c r="I510" s="1">
        <v>2815.26</v>
      </c>
      <c r="J510" s="1">
        <v>500000</v>
      </c>
      <c r="K510" s="1">
        <v>30063.040000000969</v>
      </c>
      <c r="L510" s="14"/>
    </row>
    <row r="511" spans="2:12" ht="16.5" thickTop="1" thickBot="1" x14ac:dyDescent="0.3">
      <c r="B511" s="6" t="s">
        <v>380</v>
      </c>
      <c r="C511" s="32"/>
      <c r="D511" s="1"/>
      <c r="E511" s="1"/>
      <c r="F511" s="1"/>
      <c r="G511" s="1"/>
      <c r="H511" s="1"/>
      <c r="I511" s="1"/>
      <c r="J511" s="1"/>
      <c r="K511" s="1"/>
      <c r="L511" s="14"/>
    </row>
    <row r="512" spans="2:12" ht="16.5" thickTop="1" thickBot="1" x14ac:dyDescent="0.3">
      <c r="B512" s="7" t="s">
        <v>47</v>
      </c>
      <c r="C512" s="32">
        <v>10</v>
      </c>
      <c r="D512" s="1">
        <v>2237658</v>
      </c>
      <c r="E512" s="1">
        <v>2384540.44</v>
      </c>
      <c r="F512" s="1">
        <v>1934042.59</v>
      </c>
      <c r="G512" s="1">
        <v>2198414</v>
      </c>
      <c r="H512" s="1">
        <v>2220441</v>
      </c>
      <c r="I512" s="1">
        <v>2110168.64</v>
      </c>
      <c r="J512" s="1">
        <v>4262155.5</v>
      </c>
      <c r="K512" s="1">
        <v>4262974</v>
      </c>
      <c r="L512" s="14"/>
    </row>
    <row r="513" spans="2:12" ht="16.5" thickTop="1" thickBot="1" x14ac:dyDescent="0.3">
      <c r="B513" s="7" t="s">
        <v>48</v>
      </c>
      <c r="C513" s="32">
        <v>20</v>
      </c>
      <c r="D513" s="1">
        <v>2237656.29</v>
      </c>
      <c r="E513" s="1">
        <v>1885686.77</v>
      </c>
      <c r="F513" s="1">
        <v>1839306.38</v>
      </c>
      <c r="G513" s="1">
        <v>2197726.0699999998</v>
      </c>
      <c r="H513" s="1">
        <v>2218064.29</v>
      </c>
      <c r="I513" s="1">
        <v>2103395.98</v>
      </c>
      <c r="J513" s="1">
        <v>4262154.6900000004</v>
      </c>
      <c r="K513" s="1">
        <v>2277507.9700000002</v>
      </c>
      <c r="L513" s="14"/>
    </row>
    <row r="514" spans="2:12" ht="16.5" thickTop="1" thickBot="1" x14ac:dyDescent="0.3">
      <c r="B514" s="7" t="s">
        <v>49</v>
      </c>
      <c r="C514" s="32">
        <v>30</v>
      </c>
      <c r="D514" s="1">
        <v>1.71</v>
      </c>
      <c r="E514" s="1">
        <v>498853.67</v>
      </c>
      <c r="F514" s="1">
        <v>94736.21</v>
      </c>
      <c r="G514" s="1">
        <v>687.93</v>
      </c>
      <c r="H514" s="1">
        <v>2376.71</v>
      </c>
      <c r="I514" s="1">
        <v>6772.66</v>
      </c>
      <c r="J514" s="1">
        <v>0.81</v>
      </c>
      <c r="K514" s="1">
        <v>1985466.03</v>
      </c>
      <c r="L514" s="14"/>
    </row>
    <row r="515" spans="2:12" ht="16.5" thickTop="1" thickBot="1" x14ac:dyDescent="0.3">
      <c r="B515" s="7" t="s">
        <v>12</v>
      </c>
      <c r="C515" s="32">
        <v>40</v>
      </c>
      <c r="D515" s="1">
        <v>0</v>
      </c>
      <c r="E515" s="1">
        <v>0</v>
      </c>
      <c r="F515" s="1">
        <v>0</v>
      </c>
      <c r="G515" s="1">
        <v>0</v>
      </c>
      <c r="H515" s="1">
        <v>0</v>
      </c>
      <c r="I515" s="1">
        <v>0</v>
      </c>
      <c r="J515" s="1">
        <v>0</v>
      </c>
      <c r="K515" s="1">
        <v>0</v>
      </c>
      <c r="L515" s="14"/>
    </row>
    <row r="516" spans="2:12" ht="16.5" thickTop="1" thickBot="1" x14ac:dyDescent="0.3">
      <c r="B516" s="7" t="s">
        <v>50</v>
      </c>
      <c r="C516" s="32">
        <v>50</v>
      </c>
      <c r="D516" s="1">
        <v>1.71</v>
      </c>
      <c r="E516" s="1">
        <v>498853.67</v>
      </c>
      <c r="F516" s="1">
        <v>94736.21</v>
      </c>
      <c r="G516" s="1">
        <v>687.93</v>
      </c>
      <c r="H516" s="1">
        <v>2376.71</v>
      </c>
      <c r="I516" s="1">
        <v>6772.66</v>
      </c>
      <c r="J516" s="1">
        <v>0.81</v>
      </c>
      <c r="K516" s="1">
        <v>1985466.03</v>
      </c>
      <c r="L516" s="14"/>
    </row>
    <row r="517" spans="2:12" ht="16.5" thickTop="1" thickBot="1" x14ac:dyDescent="0.3">
      <c r="B517" s="6" t="s">
        <v>382</v>
      </c>
      <c r="C517" s="32"/>
      <c r="D517" s="1"/>
      <c r="E517" s="1"/>
      <c r="F517" s="1"/>
      <c r="G517" s="1"/>
      <c r="H517" s="1"/>
      <c r="I517" s="1"/>
      <c r="J517" s="1"/>
      <c r="K517" s="1"/>
      <c r="L517" s="14"/>
    </row>
    <row r="518" spans="2:12" ht="16.5" thickTop="1" thickBot="1" x14ac:dyDescent="0.3">
      <c r="B518" s="7" t="s">
        <v>47</v>
      </c>
      <c r="C518" s="32">
        <v>10</v>
      </c>
      <c r="D518" s="1">
        <v>1758851</v>
      </c>
      <c r="E518" s="1">
        <v>1993664.24</v>
      </c>
      <c r="F518" s="1">
        <v>6930133.8300000001</v>
      </c>
      <c r="G518" s="1">
        <v>6043589</v>
      </c>
      <c r="H518" s="1">
        <v>5929691</v>
      </c>
      <c r="I518" s="1">
        <v>5868780.7599999998</v>
      </c>
      <c r="J518" s="1">
        <v>6237681.8300000001</v>
      </c>
      <c r="K518" s="1">
        <v>6146782.04</v>
      </c>
      <c r="L518" s="14"/>
    </row>
    <row r="519" spans="2:12" ht="16.5" thickTop="1" thickBot="1" x14ac:dyDescent="0.3">
      <c r="B519" s="7" t="s">
        <v>48</v>
      </c>
      <c r="C519" s="32">
        <v>20</v>
      </c>
      <c r="D519" s="1">
        <v>1758851</v>
      </c>
      <c r="E519" s="1">
        <v>1891428.72</v>
      </c>
      <c r="F519" s="1">
        <v>6843439.1900000004</v>
      </c>
      <c r="G519" s="1">
        <v>6035690.6399999997</v>
      </c>
      <c r="H519" s="1">
        <v>5911029.2400000002</v>
      </c>
      <c r="I519" s="1">
        <v>5847756.7999999998</v>
      </c>
      <c r="J519" s="1">
        <v>6237680.8300000001</v>
      </c>
      <c r="K519" s="1">
        <v>5985167.2300000004</v>
      </c>
      <c r="L519" s="14"/>
    </row>
    <row r="520" spans="2:12" ht="16.5" thickTop="1" thickBot="1" x14ac:dyDescent="0.3">
      <c r="B520" s="7" t="s">
        <v>49</v>
      </c>
      <c r="C520" s="32">
        <v>30</v>
      </c>
      <c r="D520" s="1">
        <v>0</v>
      </c>
      <c r="E520" s="1">
        <v>102235.52</v>
      </c>
      <c r="F520" s="1">
        <v>86694.64</v>
      </c>
      <c r="G520" s="1">
        <v>7898.36</v>
      </c>
      <c r="H520" s="1">
        <v>18661.759999999998</v>
      </c>
      <c r="I520" s="1">
        <v>21023.96</v>
      </c>
      <c r="J520" s="1">
        <v>1</v>
      </c>
      <c r="K520" s="1">
        <v>161614.81</v>
      </c>
      <c r="L520" s="14"/>
    </row>
    <row r="521" spans="2:12" ht="16.5" thickTop="1" thickBot="1" x14ac:dyDescent="0.3">
      <c r="B521" s="7" t="s">
        <v>12</v>
      </c>
      <c r="C521" s="32">
        <v>40</v>
      </c>
      <c r="D521" s="1">
        <v>0</v>
      </c>
      <c r="E521" s="1">
        <v>0</v>
      </c>
      <c r="F521" s="1">
        <v>0</v>
      </c>
      <c r="G521" s="1">
        <v>0</v>
      </c>
      <c r="H521" s="1">
        <v>0</v>
      </c>
      <c r="I521" s="1">
        <v>0</v>
      </c>
      <c r="J521" s="1">
        <v>0</v>
      </c>
      <c r="K521" s="1">
        <v>0</v>
      </c>
      <c r="L521" s="14"/>
    </row>
    <row r="522" spans="2:12" ht="16.5" thickTop="1" thickBot="1" x14ac:dyDescent="0.3">
      <c r="B522" s="7" t="s">
        <v>50</v>
      </c>
      <c r="C522" s="32">
        <v>50</v>
      </c>
      <c r="D522" s="1">
        <v>0</v>
      </c>
      <c r="E522" s="1">
        <v>102235.52</v>
      </c>
      <c r="F522" s="1">
        <v>86694.64</v>
      </c>
      <c r="G522" s="1">
        <v>7898.36</v>
      </c>
      <c r="H522" s="1">
        <v>18661.759999999998</v>
      </c>
      <c r="I522" s="1">
        <v>21023.96</v>
      </c>
      <c r="J522" s="1">
        <v>1</v>
      </c>
      <c r="K522" s="1">
        <v>161614.81</v>
      </c>
      <c r="L522" s="14"/>
    </row>
    <row r="523" spans="2:12" ht="16.5" thickTop="1" thickBot="1" x14ac:dyDescent="0.3">
      <c r="B523" s="6" t="s">
        <v>383</v>
      </c>
      <c r="C523" s="32"/>
      <c r="D523" s="1"/>
      <c r="E523" s="1"/>
      <c r="F523" s="1"/>
      <c r="G523" s="1"/>
      <c r="H523" s="1"/>
      <c r="I523" s="1"/>
      <c r="J523" s="1"/>
      <c r="K523" s="1"/>
      <c r="L523" s="14"/>
    </row>
    <row r="524" spans="2:12" ht="16.5" thickTop="1" thickBot="1" x14ac:dyDescent="0.3">
      <c r="B524" s="7" t="s">
        <v>47</v>
      </c>
      <c r="C524" s="32">
        <v>10</v>
      </c>
      <c r="D524" s="1">
        <v>19720897</v>
      </c>
      <c r="E524" s="1">
        <v>19509202.59</v>
      </c>
      <c r="F524" s="1">
        <v>22450810</v>
      </c>
      <c r="G524" s="1">
        <v>24083856.170000002</v>
      </c>
      <c r="H524" s="1">
        <v>24682571.289999999</v>
      </c>
      <c r="I524" s="1">
        <v>29355896.920000002</v>
      </c>
      <c r="J524" s="1">
        <v>31082560.870000001</v>
      </c>
      <c r="K524" s="1">
        <v>32510861.789999999</v>
      </c>
      <c r="L524" s="14"/>
    </row>
    <row r="525" spans="2:12" ht="16.5" thickTop="1" thickBot="1" x14ac:dyDescent="0.3">
      <c r="B525" s="7" t="s">
        <v>48</v>
      </c>
      <c r="C525" s="32">
        <v>20</v>
      </c>
      <c r="D525" s="1">
        <v>19720897</v>
      </c>
      <c r="E525" s="1">
        <v>19509198.449999999</v>
      </c>
      <c r="F525" s="1">
        <v>20254393.41</v>
      </c>
      <c r="G525" s="1">
        <v>22848944.579999998</v>
      </c>
      <c r="H525" s="1">
        <v>23449652.829999998</v>
      </c>
      <c r="I525" s="1">
        <v>28938723.699999999</v>
      </c>
      <c r="J525" s="1">
        <v>25144558.699999999</v>
      </c>
      <c r="K525" s="1">
        <v>31306510.18</v>
      </c>
      <c r="L525" s="14"/>
    </row>
    <row r="526" spans="2:12" ht="16.5" thickTop="1" thickBot="1" x14ac:dyDescent="0.3">
      <c r="B526" s="7" t="s">
        <v>49</v>
      </c>
      <c r="C526" s="32">
        <v>30</v>
      </c>
      <c r="D526" s="1">
        <v>0</v>
      </c>
      <c r="E526" s="1">
        <v>4.1399999999999997</v>
      </c>
      <c r="F526" s="1">
        <v>2196416.59</v>
      </c>
      <c r="G526" s="1">
        <v>1234911.5900000001</v>
      </c>
      <c r="H526" s="1">
        <v>1232918.46</v>
      </c>
      <c r="I526" s="1">
        <v>417173.22</v>
      </c>
      <c r="J526" s="1">
        <v>5938002.1699999999</v>
      </c>
      <c r="K526" s="1">
        <v>1204351.6100000001</v>
      </c>
      <c r="L526" s="14"/>
    </row>
    <row r="527" spans="2:12" ht="16.5" thickTop="1" thickBot="1" x14ac:dyDescent="0.3">
      <c r="B527" s="7" t="s">
        <v>12</v>
      </c>
      <c r="C527" s="32">
        <v>40</v>
      </c>
      <c r="D527" s="1">
        <v>0</v>
      </c>
      <c r="E527" s="1">
        <v>0</v>
      </c>
      <c r="F527" s="1">
        <v>0</v>
      </c>
      <c r="G527" s="1">
        <v>0</v>
      </c>
      <c r="H527" s="1">
        <v>0</v>
      </c>
      <c r="I527" s="1">
        <v>0</v>
      </c>
      <c r="J527" s="1">
        <v>5138000</v>
      </c>
      <c r="K527" s="1">
        <v>0</v>
      </c>
      <c r="L527" s="14"/>
    </row>
    <row r="528" spans="2:12" ht="16.5" thickTop="1" thickBot="1" x14ac:dyDescent="0.3">
      <c r="B528" s="7" t="s">
        <v>50</v>
      </c>
      <c r="C528" s="32">
        <v>50</v>
      </c>
      <c r="D528" s="1">
        <v>0</v>
      </c>
      <c r="E528" s="1">
        <v>4.1399999999999997</v>
      </c>
      <c r="F528" s="1">
        <v>2196416.59</v>
      </c>
      <c r="G528" s="1">
        <v>1234911.5900000001</v>
      </c>
      <c r="H528" s="1">
        <v>1232918.46</v>
      </c>
      <c r="I528" s="1">
        <v>417173.22</v>
      </c>
      <c r="J528" s="1">
        <v>800002.17</v>
      </c>
      <c r="K528" s="1">
        <v>1204351.6100000001</v>
      </c>
      <c r="L528" s="14"/>
    </row>
    <row r="529" spans="2:12" ht="16.5" thickTop="1" thickBot="1" x14ac:dyDescent="0.3">
      <c r="B529" s="6" t="s">
        <v>385</v>
      </c>
      <c r="C529" s="32"/>
      <c r="D529" s="1"/>
      <c r="E529" s="1"/>
      <c r="F529" s="1"/>
      <c r="G529" s="1"/>
      <c r="H529" s="1"/>
      <c r="I529" s="1"/>
      <c r="J529" s="1"/>
      <c r="K529" s="1"/>
      <c r="L529" s="14"/>
    </row>
    <row r="530" spans="2:12" ht="16.5" thickTop="1" thickBot="1" x14ac:dyDescent="0.3">
      <c r="B530" s="7" t="s">
        <v>47</v>
      </c>
      <c r="C530" s="32">
        <v>10</v>
      </c>
      <c r="D530" s="1">
        <v>319466</v>
      </c>
      <c r="E530" s="1">
        <v>714239.88</v>
      </c>
      <c r="F530" s="1">
        <v>804691.44</v>
      </c>
      <c r="G530" s="1">
        <v>941167</v>
      </c>
      <c r="H530" s="1">
        <v>1201419.9099999999</v>
      </c>
      <c r="I530" s="1">
        <v>662071.91</v>
      </c>
      <c r="J530" s="1">
        <v>989030.53</v>
      </c>
      <c r="K530" s="1">
        <v>1413218</v>
      </c>
      <c r="L530" s="14"/>
    </row>
    <row r="531" spans="2:12" ht="16.5" thickTop="1" thickBot="1" x14ac:dyDescent="0.3">
      <c r="B531" s="7" t="s">
        <v>48</v>
      </c>
      <c r="C531" s="32">
        <v>20</v>
      </c>
      <c r="D531" s="1">
        <v>319465.96000000002</v>
      </c>
      <c r="E531" s="1">
        <v>595895.21</v>
      </c>
      <c r="F531" s="1">
        <v>560372.31000000006</v>
      </c>
      <c r="G531" s="1">
        <v>770475.09</v>
      </c>
      <c r="H531" s="1">
        <v>701702.47</v>
      </c>
      <c r="I531" s="1">
        <v>661998.80000000005</v>
      </c>
      <c r="J531" s="1">
        <v>989029.62</v>
      </c>
      <c r="K531" s="1">
        <v>982155.48</v>
      </c>
      <c r="L531" s="14"/>
    </row>
    <row r="532" spans="2:12" ht="16.5" thickTop="1" thickBot="1" x14ac:dyDescent="0.3">
      <c r="B532" s="7" t="s">
        <v>49</v>
      </c>
      <c r="C532" s="32">
        <v>30</v>
      </c>
      <c r="D532" s="1">
        <v>0.04</v>
      </c>
      <c r="E532" s="1">
        <v>118344.67</v>
      </c>
      <c r="F532" s="1">
        <v>244319.13</v>
      </c>
      <c r="G532" s="1">
        <v>170691.91</v>
      </c>
      <c r="H532" s="1">
        <v>499717.44</v>
      </c>
      <c r="I532" s="1">
        <v>73.11</v>
      </c>
      <c r="J532" s="1">
        <v>0.91</v>
      </c>
      <c r="K532" s="1">
        <v>431062.52</v>
      </c>
      <c r="L532" s="14"/>
    </row>
    <row r="533" spans="2:12" ht="16.5" thickTop="1" thickBot="1" x14ac:dyDescent="0.3">
      <c r="B533" s="7" t="s">
        <v>12</v>
      </c>
      <c r="C533" s="32">
        <v>40</v>
      </c>
      <c r="D533" s="1">
        <v>0</v>
      </c>
      <c r="E533" s="1">
        <v>0</v>
      </c>
      <c r="F533" s="1">
        <v>0</v>
      </c>
      <c r="G533" s="1">
        <v>0</v>
      </c>
      <c r="H533" s="1">
        <v>0</v>
      </c>
      <c r="I533" s="1">
        <v>0</v>
      </c>
      <c r="J533" s="1">
        <v>0</v>
      </c>
      <c r="K533" s="1">
        <v>0</v>
      </c>
      <c r="L533" s="14"/>
    </row>
    <row r="534" spans="2:12" ht="16.5" thickTop="1" thickBot="1" x14ac:dyDescent="0.3">
      <c r="B534" s="7" t="s">
        <v>50</v>
      </c>
      <c r="C534" s="32">
        <v>50</v>
      </c>
      <c r="D534" s="1">
        <v>0.04</v>
      </c>
      <c r="E534" s="1">
        <v>118344.67</v>
      </c>
      <c r="F534" s="1">
        <v>244319.13</v>
      </c>
      <c r="G534" s="1">
        <v>170691.91</v>
      </c>
      <c r="H534" s="1">
        <v>499717.44</v>
      </c>
      <c r="I534" s="1">
        <v>73.11</v>
      </c>
      <c r="J534" s="1">
        <v>0.91</v>
      </c>
      <c r="K534" s="1">
        <v>431062.52</v>
      </c>
      <c r="L534" s="14"/>
    </row>
    <row r="535" spans="2:12" ht="16.5" thickTop="1" thickBot="1" x14ac:dyDescent="0.3">
      <c r="B535" s="5" t="s">
        <v>488</v>
      </c>
      <c r="C535" s="32"/>
      <c r="D535" s="1"/>
      <c r="E535" s="1"/>
      <c r="F535" s="1"/>
      <c r="G535" s="1"/>
      <c r="H535" s="1"/>
      <c r="I535" s="1"/>
      <c r="J535" s="1"/>
      <c r="K535" s="1"/>
      <c r="L535" s="14"/>
    </row>
    <row r="536" spans="2:12" ht="16.5" thickTop="1" thickBot="1" x14ac:dyDescent="0.3">
      <c r="B536" s="6" t="s">
        <v>490</v>
      </c>
      <c r="C536" s="32"/>
      <c r="D536" s="1"/>
      <c r="E536" s="1"/>
      <c r="F536" s="1"/>
      <c r="G536" s="1"/>
      <c r="H536" s="1"/>
      <c r="I536" s="1"/>
      <c r="J536" s="1"/>
      <c r="K536" s="1"/>
      <c r="L536" s="14"/>
    </row>
    <row r="537" spans="2:12" ht="16.5" thickTop="1" thickBot="1" x14ac:dyDescent="0.3">
      <c r="B537" s="7" t="s">
        <v>47</v>
      </c>
      <c r="C537" s="32">
        <v>10</v>
      </c>
      <c r="D537" s="1">
        <v>2250046</v>
      </c>
      <c r="E537" s="1">
        <v>2550046</v>
      </c>
      <c r="F537" s="1">
        <v>2745363</v>
      </c>
      <c r="G537" s="1">
        <v>3207428</v>
      </c>
      <c r="H537" s="1">
        <v>3855955</v>
      </c>
      <c r="I537" s="1">
        <v>4006290</v>
      </c>
      <c r="J537" s="1">
        <v>4293985</v>
      </c>
      <c r="K537" s="1">
        <v>4653642.93</v>
      </c>
      <c r="L537" s="14"/>
    </row>
    <row r="538" spans="2:12" ht="16.5" thickTop="1" thickBot="1" x14ac:dyDescent="0.3">
      <c r="B538" s="7" t="s">
        <v>48</v>
      </c>
      <c r="C538" s="32">
        <v>20</v>
      </c>
      <c r="D538" s="1">
        <v>2250046</v>
      </c>
      <c r="E538" s="1">
        <v>2458507.83</v>
      </c>
      <c r="F538" s="1">
        <v>2745347.52</v>
      </c>
      <c r="G538" s="1">
        <v>3207362.22</v>
      </c>
      <c r="H538" s="1">
        <v>3855784.51</v>
      </c>
      <c r="I538" s="1">
        <v>3544526.86</v>
      </c>
      <c r="J538" s="1">
        <v>4293500.68</v>
      </c>
      <c r="K538" s="1">
        <v>4639848.96</v>
      </c>
      <c r="L538" s="14"/>
    </row>
    <row r="539" spans="2:12" ht="16.5" thickTop="1" thickBot="1" x14ac:dyDescent="0.3">
      <c r="B539" s="7" t="s">
        <v>49</v>
      </c>
      <c r="C539" s="32">
        <v>30</v>
      </c>
      <c r="D539" s="1">
        <v>0</v>
      </c>
      <c r="E539" s="1">
        <v>91538.17</v>
      </c>
      <c r="F539" s="1">
        <v>15.48</v>
      </c>
      <c r="G539" s="1">
        <v>65.78</v>
      </c>
      <c r="H539" s="1">
        <v>170.49</v>
      </c>
      <c r="I539" s="1">
        <v>461763.14</v>
      </c>
      <c r="J539" s="1">
        <v>484.32</v>
      </c>
      <c r="K539" s="1">
        <v>13793.97</v>
      </c>
      <c r="L539" s="14"/>
    </row>
    <row r="540" spans="2:12" ht="16.5" thickTop="1" thickBot="1" x14ac:dyDescent="0.3">
      <c r="B540" s="7" t="s">
        <v>12</v>
      </c>
      <c r="C540" s="32">
        <v>40</v>
      </c>
      <c r="D540" s="1">
        <v>0</v>
      </c>
      <c r="E540" s="1">
        <v>0</v>
      </c>
      <c r="F540" s="1">
        <v>0</v>
      </c>
      <c r="G540" s="1">
        <v>0</v>
      </c>
      <c r="H540" s="1">
        <v>0</v>
      </c>
      <c r="I540" s="1">
        <v>0</v>
      </c>
      <c r="J540" s="1">
        <v>0</v>
      </c>
      <c r="K540" s="1">
        <v>0</v>
      </c>
      <c r="L540" s="14"/>
    </row>
    <row r="541" spans="2:12" ht="16.5" thickTop="1" thickBot="1" x14ac:dyDescent="0.3">
      <c r="B541" s="7" t="s">
        <v>50</v>
      </c>
      <c r="C541" s="32">
        <v>50</v>
      </c>
      <c r="D541" s="1">
        <v>0</v>
      </c>
      <c r="E541" s="1">
        <v>91538.17</v>
      </c>
      <c r="F541" s="1">
        <v>15.48</v>
      </c>
      <c r="G541" s="1">
        <v>65.78</v>
      </c>
      <c r="H541" s="1">
        <v>170.49</v>
      </c>
      <c r="I541" s="1">
        <v>461763.14</v>
      </c>
      <c r="J541" s="1">
        <v>484.32</v>
      </c>
      <c r="K541" s="1">
        <v>13793.97</v>
      </c>
      <c r="L541" s="14"/>
    </row>
    <row r="542" spans="2:12" ht="16.5" thickTop="1" thickBot="1" x14ac:dyDescent="0.3">
      <c r="B542" s="6" t="s">
        <v>492</v>
      </c>
      <c r="C542" s="32"/>
      <c r="D542" s="1"/>
      <c r="E542" s="1"/>
      <c r="F542" s="1"/>
      <c r="G542" s="1"/>
      <c r="H542" s="1"/>
      <c r="I542" s="1"/>
      <c r="J542" s="1"/>
      <c r="K542" s="1"/>
      <c r="L542" s="14"/>
    </row>
    <row r="543" spans="2:12" ht="16.5" thickTop="1" thickBot="1" x14ac:dyDescent="0.3">
      <c r="B543" s="7" t="s">
        <v>47</v>
      </c>
      <c r="C543" s="32">
        <v>10</v>
      </c>
      <c r="D543" s="1">
        <v>2986105</v>
      </c>
      <c r="E543" s="1">
        <v>3021105</v>
      </c>
      <c r="F543" s="1">
        <v>3092325</v>
      </c>
      <c r="G543" s="1">
        <v>3292325</v>
      </c>
      <c r="H543" s="1">
        <v>3804863</v>
      </c>
      <c r="I543" s="1">
        <v>3530025</v>
      </c>
      <c r="J543" s="1">
        <v>9143082</v>
      </c>
      <c r="K543" s="1">
        <v>8834078.0700000003</v>
      </c>
      <c r="L543" s="14"/>
    </row>
    <row r="544" spans="2:12" ht="16.5" thickTop="1" thickBot="1" x14ac:dyDescent="0.3">
      <c r="B544" s="7" t="s">
        <v>48</v>
      </c>
      <c r="C544" s="32">
        <v>20</v>
      </c>
      <c r="D544" s="1">
        <v>2986105</v>
      </c>
      <c r="E544" s="1">
        <v>2960229.76</v>
      </c>
      <c r="F544" s="1">
        <v>3092324.29</v>
      </c>
      <c r="G544" s="1">
        <v>3292270.54</v>
      </c>
      <c r="H544" s="1">
        <v>3801768.04</v>
      </c>
      <c r="I544" s="1">
        <v>3493875.12</v>
      </c>
      <c r="J544" s="1">
        <v>3611147.76</v>
      </c>
      <c r="K544" s="1">
        <v>4617424.84</v>
      </c>
      <c r="L544" s="14"/>
    </row>
    <row r="545" spans="2:12" ht="16.5" thickTop="1" thickBot="1" x14ac:dyDescent="0.3">
      <c r="B545" s="7" t="s">
        <v>49</v>
      </c>
      <c r="C545" s="32">
        <v>30</v>
      </c>
      <c r="D545" s="1">
        <v>0</v>
      </c>
      <c r="E545" s="1">
        <v>60875.24</v>
      </c>
      <c r="F545" s="1">
        <v>0.71</v>
      </c>
      <c r="G545" s="1">
        <v>54.46</v>
      </c>
      <c r="H545" s="1">
        <v>3094.96</v>
      </c>
      <c r="I545" s="1">
        <v>36149.879999999997</v>
      </c>
      <c r="J545" s="1">
        <v>5531934.2400000002</v>
      </c>
      <c r="K545" s="1">
        <v>4216653.2300000004</v>
      </c>
      <c r="L545" s="14"/>
    </row>
    <row r="546" spans="2:12" ht="16.5" thickTop="1" thickBot="1" x14ac:dyDescent="0.3">
      <c r="B546" s="7" t="s">
        <v>12</v>
      </c>
      <c r="C546" s="32">
        <v>40</v>
      </c>
      <c r="D546" s="1">
        <v>0</v>
      </c>
      <c r="E546" s="1">
        <v>0</v>
      </c>
      <c r="F546" s="1">
        <v>0</v>
      </c>
      <c r="G546" s="1">
        <v>0</v>
      </c>
      <c r="H546" s="1">
        <v>0</v>
      </c>
      <c r="I546" s="1">
        <v>0</v>
      </c>
      <c r="J546" s="1">
        <v>5154313</v>
      </c>
      <c r="K546" s="1">
        <v>4206311.93</v>
      </c>
      <c r="L546" s="14"/>
    </row>
    <row r="547" spans="2:12" ht="16.5" thickTop="1" thickBot="1" x14ac:dyDescent="0.3">
      <c r="B547" s="7" t="s">
        <v>50</v>
      </c>
      <c r="C547" s="32">
        <v>50</v>
      </c>
      <c r="D547" s="1">
        <v>0</v>
      </c>
      <c r="E547" s="1">
        <v>60875.24</v>
      </c>
      <c r="F547" s="1">
        <v>0.71</v>
      </c>
      <c r="G547" s="1">
        <v>54.46</v>
      </c>
      <c r="H547" s="1">
        <v>3094.96</v>
      </c>
      <c r="I547" s="1">
        <v>36149.879999999997</v>
      </c>
      <c r="J547" s="1">
        <v>377621.24</v>
      </c>
      <c r="K547" s="1">
        <v>10341.300000000745</v>
      </c>
      <c r="L547" s="14"/>
    </row>
    <row r="548" spans="2:12" ht="16.5" thickTop="1" thickBot="1" x14ac:dyDescent="0.3">
      <c r="B548" s="6" t="s">
        <v>390</v>
      </c>
      <c r="C548" s="32"/>
      <c r="D548" s="1"/>
      <c r="E548" s="1"/>
      <c r="F548" s="1"/>
      <c r="G548" s="1"/>
      <c r="H548" s="1"/>
      <c r="I548" s="1"/>
      <c r="J548" s="1"/>
      <c r="K548" s="1"/>
      <c r="L548" s="14"/>
    </row>
    <row r="549" spans="2:12" ht="16.5" thickTop="1" thickBot="1" x14ac:dyDescent="0.3">
      <c r="B549" s="7" t="s">
        <v>47</v>
      </c>
      <c r="C549" s="32">
        <v>10</v>
      </c>
      <c r="D549" s="1">
        <v>16483584</v>
      </c>
      <c r="E549" s="1">
        <v>17233584</v>
      </c>
      <c r="F549" s="1">
        <v>18233584</v>
      </c>
      <c r="G549" s="1">
        <v>18233584</v>
      </c>
      <c r="H549" s="1">
        <v>21083584</v>
      </c>
      <c r="I549" s="1">
        <v>24297584</v>
      </c>
      <c r="J549" s="1">
        <v>26797584</v>
      </c>
      <c r="K549" s="1">
        <v>27429726</v>
      </c>
      <c r="L549" s="14"/>
    </row>
    <row r="550" spans="2:12" ht="16.5" thickTop="1" thickBot="1" x14ac:dyDescent="0.3">
      <c r="B550" s="7" t="s">
        <v>48</v>
      </c>
      <c r="C550" s="32">
        <v>20</v>
      </c>
      <c r="D550" s="1">
        <v>16483584</v>
      </c>
      <c r="E550" s="1">
        <v>17233584</v>
      </c>
      <c r="F550" s="1">
        <v>18233584</v>
      </c>
      <c r="G550" s="1">
        <v>18233584</v>
      </c>
      <c r="H550" s="1">
        <v>21083584</v>
      </c>
      <c r="I550" s="1">
        <v>24297584</v>
      </c>
      <c r="J550" s="1">
        <v>26797584</v>
      </c>
      <c r="K550" s="1">
        <v>27429726</v>
      </c>
      <c r="L550" s="14"/>
    </row>
    <row r="551" spans="2:12" ht="16.5" thickTop="1" thickBot="1" x14ac:dyDescent="0.3">
      <c r="B551" s="7" t="s">
        <v>49</v>
      </c>
      <c r="C551" s="32">
        <v>30</v>
      </c>
      <c r="D551" s="1">
        <v>0</v>
      </c>
      <c r="E551" s="1">
        <v>0</v>
      </c>
      <c r="F551" s="1">
        <v>0</v>
      </c>
      <c r="G551" s="1">
        <v>0</v>
      </c>
      <c r="H551" s="1">
        <v>0</v>
      </c>
      <c r="I551" s="1">
        <v>0</v>
      </c>
      <c r="J551" s="1">
        <v>0</v>
      </c>
      <c r="K551" s="1">
        <v>0</v>
      </c>
      <c r="L551" s="14"/>
    </row>
    <row r="552" spans="2:12" ht="16.5" thickTop="1" thickBot="1" x14ac:dyDescent="0.3">
      <c r="B552" s="7" t="s">
        <v>12</v>
      </c>
      <c r="C552" s="32">
        <v>40</v>
      </c>
      <c r="D552" s="1">
        <v>0</v>
      </c>
      <c r="E552" s="1">
        <v>0</v>
      </c>
      <c r="F552" s="1">
        <v>0</v>
      </c>
      <c r="G552" s="1">
        <v>0</v>
      </c>
      <c r="H552" s="1">
        <v>0</v>
      </c>
      <c r="I552" s="1">
        <v>0</v>
      </c>
      <c r="J552" s="1">
        <v>0</v>
      </c>
      <c r="K552" s="1">
        <v>0</v>
      </c>
      <c r="L552" s="14"/>
    </row>
    <row r="553" spans="2:12" ht="16.5" thickTop="1" thickBot="1" x14ac:dyDescent="0.3">
      <c r="B553" s="7" t="s">
        <v>50</v>
      </c>
      <c r="C553" s="32">
        <v>50</v>
      </c>
      <c r="D553" s="1">
        <v>0</v>
      </c>
      <c r="E553" s="1">
        <v>0</v>
      </c>
      <c r="F553" s="1">
        <v>0</v>
      </c>
      <c r="G553" s="1">
        <v>0</v>
      </c>
      <c r="H553" s="1">
        <v>0</v>
      </c>
      <c r="I553" s="1">
        <v>0</v>
      </c>
      <c r="J553" s="1">
        <v>0</v>
      </c>
      <c r="K553" s="1">
        <v>0</v>
      </c>
      <c r="L553" s="14"/>
    </row>
    <row r="554" spans="2:12" ht="16.5" thickTop="1" thickBot="1" x14ac:dyDescent="0.3">
      <c r="B554" s="6" t="s">
        <v>383</v>
      </c>
      <c r="C554" s="32"/>
      <c r="D554" s="1"/>
      <c r="E554" s="1"/>
      <c r="F554" s="1"/>
      <c r="G554" s="1"/>
      <c r="H554" s="1"/>
      <c r="I554" s="1"/>
      <c r="J554" s="1"/>
      <c r="K554" s="1"/>
      <c r="L554" s="14"/>
    </row>
    <row r="555" spans="2:12" ht="16.5" thickTop="1" thickBot="1" x14ac:dyDescent="0.3">
      <c r="B555" s="7" t="s">
        <v>47</v>
      </c>
      <c r="C555" s="32">
        <v>10</v>
      </c>
      <c r="D555" s="1">
        <v>8465714</v>
      </c>
      <c r="E555" s="1">
        <v>8239961</v>
      </c>
      <c r="F555" s="1">
        <v>8409229</v>
      </c>
      <c r="G555" s="1">
        <v>8186178</v>
      </c>
      <c r="H555" s="1">
        <v>8858388</v>
      </c>
      <c r="I555" s="1">
        <v>10915213</v>
      </c>
      <c r="J555" s="1">
        <v>10583353</v>
      </c>
      <c r="K555" s="1">
        <v>13518184</v>
      </c>
      <c r="L555" s="14"/>
    </row>
    <row r="556" spans="2:12" ht="16.5" thickTop="1" thickBot="1" x14ac:dyDescent="0.3">
      <c r="B556" s="7" t="s">
        <v>48</v>
      </c>
      <c r="C556" s="32">
        <v>20</v>
      </c>
      <c r="D556" s="1">
        <v>8465714</v>
      </c>
      <c r="E556" s="1">
        <v>7841104.4800000004</v>
      </c>
      <c r="F556" s="1">
        <v>8409228.8399999999</v>
      </c>
      <c r="G556" s="1">
        <v>8184557.7800000003</v>
      </c>
      <c r="H556" s="1">
        <v>8856183.8800000008</v>
      </c>
      <c r="I556" s="1">
        <v>10848733.51</v>
      </c>
      <c r="J556" s="1">
        <v>9261019.1099999994</v>
      </c>
      <c r="K556" s="1">
        <v>13431654.33</v>
      </c>
      <c r="L556" s="14"/>
    </row>
    <row r="557" spans="2:12" ht="16.5" thickTop="1" thickBot="1" x14ac:dyDescent="0.3">
      <c r="B557" s="7" t="s">
        <v>49</v>
      </c>
      <c r="C557" s="32">
        <v>30</v>
      </c>
      <c r="D557" s="1">
        <v>0</v>
      </c>
      <c r="E557" s="1">
        <v>398856.52</v>
      </c>
      <c r="F557" s="1">
        <v>0.16</v>
      </c>
      <c r="G557" s="1">
        <v>1620.22</v>
      </c>
      <c r="H557" s="1">
        <v>2204.12</v>
      </c>
      <c r="I557" s="1">
        <v>66479.490000000005</v>
      </c>
      <c r="J557" s="1">
        <v>1322333.8899999999</v>
      </c>
      <c r="K557" s="1">
        <v>86529.67</v>
      </c>
      <c r="L557" s="14"/>
    </row>
    <row r="558" spans="2:12" ht="16.5" thickTop="1" thickBot="1" x14ac:dyDescent="0.3">
      <c r="B558" s="7" t="s">
        <v>12</v>
      </c>
      <c r="C558" s="32">
        <v>40</v>
      </c>
      <c r="D558" s="1">
        <v>0</v>
      </c>
      <c r="E558" s="1">
        <v>0</v>
      </c>
      <c r="F558" s="1">
        <v>0</v>
      </c>
      <c r="G558" s="1">
        <v>0</v>
      </c>
      <c r="H558" s="1">
        <v>0</v>
      </c>
      <c r="I558" s="1">
        <v>0</v>
      </c>
      <c r="J558" s="1">
        <v>0</v>
      </c>
      <c r="K558" s="1">
        <v>0</v>
      </c>
      <c r="L558" s="14"/>
    </row>
    <row r="559" spans="2:12" ht="16.5" thickTop="1" thickBot="1" x14ac:dyDescent="0.3">
      <c r="B559" s="7" t="s">
        <v>50</v>
      </c>
      <c r="C559" s="32">
        <v>50</v>
      </c>
      <c r="D559" s="1">
        <v>0</v>
      </c>
      <c r="E559" s="1">
        <v>398856.52</v>
      </c>
      <c r="F559" s="1">
        <v>0.16</v>
      </c>
      <c r="G559" s="1">
        <v>1620.22</v>
      </c>
      <c r="H559" s="1">
        <v>2204.12</v>
      </c>
      <c r="I559" s="1">
        <v>66479.490000000005</v>
      </c>
      <c r="J559" s="1">
        <v>1322333.8899999999</v>
      </c>
      <c r="K559" s="1">
        <v>86529.67</v>
      </c>
      <c r="L559" s="14"/>
    </row>
    <row r="560" spans="2:12" ht="16.5" thickTop="1" thickBot="1" x14ac:dyDescent="0.3">
      <c r="B560" s="5" t="s">
        <v>414</v>
      </c>
      <c r="C560" s="32"/>
      <c r="D560" s="1"/>
      <c r="E560" s="1"/>
      <c r="F560" s="1"/>
      <c r="G560" s="1"/>
      <c r="H560" s="1"/>
      <c r="I560" s="1"/>
      <c r="J560" s="1"/>
      <c r="K560" s="1"/>
      <c r="L560" s="14"/>
    </row>
    <row r="561" spans="2:12" ht="16.5" thickTop="1" thickBot="1" x14ac:dyDescent="0.3">
      <c r="B561" s="6" t="s">
        <v>14</v>
      </c>
      <c r="C561" s="32"/>
      <c r="D561" s="1"/>
      <c r="E561" s="1"/>
      <c r="F561" s="1"/>
      <c r="G561" s="1"/>
      <c r="H561" s="1"/>
      <c r="I561" s="1"/>
      <c r="J561" s="1"/>
      <c r="K561" s="1"/>
      <c r="L561" s="14"/>
    </row>
    <row r="562" spans="2:12" ht="16.5" thickTop="1" thickBot="1" x14ac:dyDescent="0.3">
      <c r="B562" s="7" t="s">
        <v>47</v>
      </c>
      <c r="C562" s="32">
        <v>10</v>
      </c>
      <c r="D562" s="1">
        <v>0</v>
      </c>
      <c r="E562" s="1">
        <v>0</v>
      </c>
      <c r="F562" s="1">
        <v>0</v>
      </c>
      <c r="G562" s="1">
        <v>0</v>
      </c>
      <c r="H562" s="1">
        <v>0</v>
      </c>
      <c r="I562" s="1">
        <v>0</v>
      </c>
      <c r="J562" s="1">
        <v>0</v>
      </c>
      <c r="K562" s="1"/>
      <c r="L562" s="14"/>
    </row>
    <row r="563" spans="2:12" ht="16.5" thickTop="1" thickBot="1" x14ac:dyDescent="0.3">
      <c r="B563" s="7" t="s">
        <v>48</v>
      </c>
      <c r="C563" s="32">
        <v>20</v>
      </c>
      <c r="D563" s="1">
        <v>0</v>
      </c>
      <c r="E563" s="1">
        <v>0</v>
      </c>
      <c r="F563" s="1">
        <v>0</v>
      </c>
      <c r="G563" s="1">
        <v>0</v>
      </c>
      <c r="H563" s="1">
        <v>0</v>
      </c>
      <c r="I563" s="1">
        <v>0</v>
      </c>
      <c r="J563" s="1">
        <v>0</v>
      </c>
      <c r="K563" s="1"/>
      <c r="L563" s="14"/>
    </row>
    <row r="564" spans="2:12" ht="16.5" thickTop="1" thickBot="1" x14ac:dyDescent="0.3">
      <c r="B564" s="7" t="s">
        <v>49</v>
      </c>
      <c r="C564" s="32">
        <v>30</v>
      </c>
      <c r="D564" s="1">
        <v>0</v>
      </c>
      <c r="E564" s="1">
        <v>0</v>
      </c>
      <c r="F564" s="1">
        <v>0</v>
      </c>
      <c r="G564" s="1">
        <v>0</v>
      </c>
      <c r="H564" s="1">
        <v>0</v>
      </c>
      <c r="I564" s="1">
        <v>0</v>
      </c>
      <c r="J564" s="1">
        <v>0</v>
      </c>
      <c r="K564" s="1"/>
      <c r="L564" s="14"/>
    </row>
    <row r="565" spans="2:12" ht="16.5" thickTop="1" thickBot="1" x14ac:dyDescent="0.3">
      <c r="B565" s="7" t="s">
        <v>12</v>
      </c>
      <c r="C565" s="32">
        <v>40</v>
      </c>
      <c r="D565" s="1">
        <v>0</v>
      </c>
      <c r="E565" s="1">
        <v>0</v>
      </c>
      <c r="F565" s="1">
        <v>0</v>
      </c>
      <c r="G565" s="1">
        <v>0</v>
      </c>
      <c r="H565" s="1">
        <v>0</v>
      </c>
      <c r="I565" s="1">
        <v>0</v>
      </c>
      <c r="J565" s="1">
        <v>0</v>
      </c>
      <c r="K565" s="1"/>
      <c r="L565" s="14"/>
    </row>
    <row r="566" spans="2:12" ht="16.5" thickTop="1" thickBot="1" x14ac:dyDescent="0.3">
      <c r="B566" s="7" t="s">
        <v>50</v>
      </c>
      <c r="C566" s="32">
        <v>50</v>
      </c>
      <c r="D566" s="1">
        <v>0</v>
      </c>
      <c r="E566" s="1">
        <v>0</v>
      </c>
      <c r="F566" s="1">
        <v>0</v>
      </c>
      <c r="G566" s="1">
        <v>0</v>
      </c>
      <c r="H566" s="1">
        <v>0</v>
      </c>
      <c r="I566" s="1">
        <v>0</v>
      </c>
      <c r="J566" s="1">
        <v>0</v>
      </c>
      <c r="K566" s="1"/>
      <c r="L566" s="14"/>
    </row>
    <row r="567" spans="2:12" ht="16.5" thickTop="1" thickBot="1" x14ac:dyDescent="0.3">
      <c r="B567" s="6" t="s">
        <v>15</v>
      </c>
      <c r="C567" s="32"/>
      <c r="D567" s="1"/>
      <c r="E567" s="1"/>
      <c r="F567" s="1"/>
      <c r="G567" s="1"/>
      <c r="H567" s="1"/>
      <c r="I567" s="1"/>
      <c r="J567" s="1"/>
      <c r="K567" s="1"/>
      <c r="L567" s="14"/>
    </row>
    <row r="568" spans="2:12" ht="16.5" thickTop="1" thickBot="1" x14ac:dyDescent="0.3">
      <c r="B568" s="7" t="s">
        <v>47</v>
      </c>
      <c r="C568" s="32">
        <v>10</v>
      </c>
      <c r="D568" s="1">
        <v>4517322</v>
      </c>
      <c r="E568" s="1">
        <v>4907326</v>
      </c>
      <c r="F568" s="1">
        <v>4933326</v>
      </c>
      <c r="G568" s="1">
        <v>5117006</v>
      </c>
      <c r="H568" s="1">
        <v>5398706</v>
      </c>
      <c r="I568" s="1">
        <v>6725493</v>
      </c>
      <c r="J568" s="1">
        <v>7562355</v>
      </c>
      <c r="K568" s="1">
        <v>8920154</v>
      </c>
      <c r="L568" s="14"/>
    </row>
    <row r="569" spans="2:12" ht="16.5" thickTop="1" thickBot="1" x14ac:dyDescent="0.3">
      <c r="B569" s="7" t="s">
        <v>48</v>
      </c>
      <c r="C569" s="32">
        <v>20</v>
      </c>
      <c r="D569" s="1">
        <v>4517322</v>
      </c>
      <c r="E569" s="1">
        <v>4907326</v>
      </c>
      <c r="F569" s="1">
        <v>4933326</v>
      </c>
      <c r="G569" s="1">
        <v>5117006</v>
      </c>
      <c r="H569" s="1">
        <v>5398706</v>
      </c>
      <c r="I569" s="1">
        <v>6725493</v>
      </c>
      <c r="J569" s="1">
        <v>7562355</v>
      </c>
      <c r="K569" s="1">
        <v>8920154</v>
      </c>
      <c r="L569" s="14"/>
    </row>
    <row r="570" spans="2:12" ht="16.5" thickTop="1" thickBot="1" x14ac:dyDescent="0.3">
      <c r="B570" s="7" t="s">
        <v>49</v>
      </c>
      <c r="C570" s="32">
        <v>30</v>
      </c>
      <c r="D570" s="1">
        <v>0</v>
      </c>
      <c r="E570" s="1">
        <v>0</v>
      </c>
      <c r="F570" s="1">
        <v>0</v>
      </c>
      <c r="G570" s="1">
        <v>0</v>
      </c>
      <c r="H570" s="1">
        <v>0</v>
      </c>
      <c r="I570" s="1">
        <v>0</v>
      </c>
      <c r="J570" s="1">
        <v>0</v>
      </c>
      <c r="K570" s="1">
        <v>0</v>
      </c>
      <c r="L570" s="14"/>
    </row>
    <row r="571" spans="2:12" ht="16.5" thickTop="1" thickBot="1" x14ac:dyDescent="0.3">
      <c r="B571" s="7" t="s">
        <v>12</v>
      </c>
      <c r="C571" s="32">
        <v>40</v>
      </c>
      <c r="D571" s="1">
        <v>0</v>
      </c>
      <c r="E571" s="1">
        <v>0</v>
      </c>
      <c r="F571" s="1">
        <v>0</v>
      </c>
      <c r="G571" s="1">
        <v>0</v>
      </c>
      <c r="H571" s="1">
        <v>0</v>
      </c>
      <c r="I571" s="1">
        <v>0</v>
      </c>
      <c r="J571" s="1">
        <v>0</v>
      </c>
      <c r="K571" s="1">
        <v>0</v>
      </c>
      <c r="L571" s="14"/>
    </row>
    <row r="572" spans="2:12" ht="16.5" thickTop="1" thickBot="1" x14ac:dyDescent="0.3">
      <c r="B572" s="7" t="s">
        <v>50</v>
      </c>
      <c r="C572" s="32">
        <v>50</v>
      </c>
      <c r="D572" s="1">
        <v>0</v>
      </c>
      <c r="E572" s="1">
        <v>0</v>
      </c>
      <c r="F572" s="1">
        <v>0</v>
      </c>
      <c r="G572" s="1">
        <v>0</v>
      </c>
      <c r="H572" s="1">
        <v>0</v>
      </c>
      <c r="I572" s="1">
        <v>0</v>
      </c>
      <c r="J572" s="1">
        <v>0</v>
      </c>
      <c r="K572" s="1">
        <v>0</v>
      </c>
      <c r="L572" s="14"/>
    </row>
    <row r="573" spans="2:12" ht="16.5" thickTop="1" thickBot="1" x14ac:dyDescent="0.3">
      <c r="B573" s="6" t="s">
        <v>16</v>
      </c>
      <c r="C573" s="32"/>
      <c r="D573" s="1"/>
      <c r="E573" s="1"/>
      <c r="F573" s="1"/>
      <c r="G573" s="1"/>
      <c r="H573" s="1"/>
      <c r="I573" s="1"/>
      <c r="J573" s="1"/>
      <c r="K573" s="1"/>
      <c r="L573" s="14"/>
    </row>
    <row r="574" spans="2:12" ht="16.5" thickTop="1" thickBot="1" x14ac:dyDescent="0.3">
      <c r="B574" s="7" t="s">
        <v>47</v>
      </c>
      <c r="C574" s="32">
        <v>10</v>
      </c>
      <c r="D574" s="1">
        <v>167604</v>
      </c>
      <c r="E574" s="1">
        <v>131886</v>
      </c>
      <c r="F574" s="1">
        <v>129435</v>
      </c>
      <c r="G574" s="1">
        <v>120320</v>
      </c>
      <c r="H574" s="1">
        <v>129900.4</v>
      </c>
      <c r="I574" s="1">
        <v>78333</v>
      </c>
      <c r="J574" s="1">
        <v>78333</v>
      </c>
      <c r="K574" s="1">
        <v>140388.26999999999</v>
      </c>
      <c r="L574" s="14"/>
    </row>
    <row r="575" spans="2:12" ht="16.5" thickTop="1" thickBot="1" x14ac:dyDescent="0.3">
      <c r="B575" s="7" t="s">
        <v>48</v>
      </c>
      <c r="C575" s="32">
        <v>20</v>
      </c>
      <c r="D575" s="1">
        <v>167604</v>
      </c>
      <c r="E575" s="1">
        <v>131886</v>
      </c>
      <c r="F575" s="1">
        <v>129435</v>
      </c>
      <c r="G575" s="1">
        <v>120320</v>
      </c>
      <c r="H575" s="1">
        <v>129900.4</v>
      </c>
      <c r="I575" s="1">
        <v>78333</v>
      </c>
      <c r="J575" s="1">
        <v>78333</v>
      </c>
      <c r="K575" s="1">
        <v>140388.26999999999</v>
      </c>
      <c r="L575" s="14"/>
    </row>
    <row r="576" spans="2:12" ht="16.5" thickTop="1" thickBot="1" x14ac:dyDescent="0.3">
      <c r="B576" s="7" t="s">
        <v>49</v>
      </c>
      <c r="C576" s="32">
        <v>30</v>
      </c>
      <c r="D576" s="1">
        <v>0</v>
      </c>
      <c r="E576" s="1">
        <v>0</v>
      </c>
      <c r="F576" s="1">
        <v>0</v>
      </c>
      <c r="G576" s="1">
        <v>0</v>
      </c>
      <c r="H576" s="1">
        <v>0</v>
      </c>
      <c r="I576" s="1">
        <v>0</v>
      </c>
      <c r="J576" s="1">
        <v>0</v>
      </c>
      <c r="K576" s="1">
        <v>0</v>
      </c>
      <c r="L576" s="14"/>
    </row>
    <row r="577" spans="2:12" ht="16.5" thickTop="1" thickBot="1" x14ac:dyDescent="0.3">
      <c r="B577" s="7" t="s">
        <v>12</v>
      </c>
      <c r="C577" s="32">
        <v>40</v>
      </c>
      <c r="D577" s="1">
        <v>0</v>
      </c>
      <c r="E577" s="1">
        <v>0</v>
      </c>
      <c r="F577" s="1">
        <v>0</v>
      </c>
      <c r="G577" s="1">
        <v>0</v>
      </c>
      <c r="H577" s="1">
        <v>0</v>
      </c>
      <c r="I577" s="1">
        <v>0</v>
      </c>
      <c r="J577" s="1">
        <v>0</v>
      </c>
      <c r="K577" s="1">
        <v>0</v>
      </c>
      <c r="L577" s="14"/>
    </row>
    <row r="578" spans="2:12" ht="16.5" thickTop="1" thickBot="1" x14ac:dyDescent="0.3">
      <c r="B578" s="7" t="s">
        <v>50</v>
      </c>
      <c r="C578" s="32">
        <v>50</v>
      </c>
      <c r="D578" s="1">
        <v>0</v>
      </c>
      <c r="E578" s="1">
        <v>0</v>
      </c>
      <c r="F578" s="1">
        <v>0</v>
      </c>
      <c r="G578" s="1">
        <v>0</v>
      </c>
      <c r="H578" s="1">
        <v>0</v>
      </c>
      <c r="I578" s="1">
        <v>0</v>
      </c>
      <c r="J578" s="1">
        <v>0</v>
      </c>
      <c r="K578" s="1">
        <v>0</v>
      </c>
      <c r="L578" s="14"/>
    </row>
    <row r="579" spans="2:12" ht="16.5" thickTop="1" thickBot="1" x14ac:dyDescent="0.3">
      <c r="B579" s="6" t="s">
        <v>215</v>
      </c>
      <c r="C579" s="32"/>
      <c r="D579" s="1"/>
      <c r="E579" s="1"/>
      <c r="F579" s="1"/>
      <c r="G579" s="1"/>
      <c r="H579" s="1"/>
      <c r="I579" s="1"/>
      <c r="J579" s="1"/>
      <c r="K579" s="1"/>
      <c r="L579" s="14"/>
    </row>
    <row r="580" spans="2:12" ht="16.5" thickTop="1" thickBot="1" x14ac:dyDescent="0.3">
      <c r="B580" s="7" t="s">
        <v>47</v>
      </c>
      <c r="C580" s="32">
        <v>10</v>
      </c>
      <c r="D580" s="1">
        <v>0</v>
      </c>
      <c r="E580" s="1">
        <v>0</v>
      </c>
      <c r="F580" s="1">
        <v>0</v>
      </c>
      <c r="G580" s="1">
        <v>0</v>
      </c>
      <c r="H580" s="1">
        <v>0</v>
      </c>
      <c r="I580" s="1">
        <v>0</v>
      </c>
      <c r="J580" s="1">
        <v>500000</v>
      </c>
      <c r="K580" s="1">
        <v>500000</v>
      </c>
      <c r="L580" s="14"/>
    </row>
    <row r="581" spans="2:12" ht="16.5" thickTop="1" thickBot="1" x14ac:dyDescent="0.3">
      <c r="B581" s="7" t="s">
        <v>48</v>
      </c>
      <c r="C581" s="32">
        <v>20</v>
      </c>
      <c r="D581" s="1">
        <v>0</v>
      </c>
      <c r="E581" s="1">
        <v>0</v>
      </c>
      <c r="F581" s="1">
        <v>0</v>
      </c>
      <c r="G581" s="1">
        <v>0</v>
      </c>
      <c r="H581" s="1">
        <v>0</v>
      </c>
      <c r="I581" s="1">
        <v>0</v>
      </c>
      <c r="J581" s="1">
        <v>0</v>
      </c>
      <c r="K581" s="1">
        <v>39792.71</v>
      </c>
      <c r="L581" s="14"/>
    </row>
    <row r="582" spans="2:12" ht="16.5" thickTop="1" thickBot="1" x14ac:dyDescent="0.3">
      <c r="B582" s="7" t="s">
        <v>49</v>
      </c>
      <c r="C582" s="32">
        <v>30</v>
      </c>
      <c r="D582" s="1">
        <v>0</v>
      </c>
      <c r="E582" s="1">
        <v>0</v>
      </c>
      <c r="F582" s="1">
        <v>0</v>
      </c>
      <c r="G582" s="1">
        <v>0</v>
      </c>
      <c r="H582" s="1">
        <v>0</v>
      </c>
      <c r="I582" s="1">
        <v>0</v>
      </c>
      <c r="J582" s="1">
        <v>500000</v>
      </c>
      <c r="K582" s="1">
        <v>460207.29</v>
      </c>
      <c r="L582" s="14"/>
    </row>
    <row r="583" spans="2:12" ht="16.5" thickTop="1" thickBot="1" x14ac:dyDescent="0.3">
      <c r="B583" s="7" t="s">
        <v>12</v>
      </c>
      <c r="C583" s="32">
        <v>40</v>
      </c>
      <c r="D583" s="1">
        <v>0</v>
      </c>
      <c r="E583" s="1">
        <v>0</v>
      </c>
      <c r="F583" s="1">
        <v>0</v>
      </c>
      <c r="G583" s="1">
        <v>0</v>
      </c>
      <c r="H583" s="1">
        <v>0</v>
      </c>
      <c r="I583" s="1">
        <v>0</v>
      </c>
      <c r="J583" s="1">
        <v>500000</v>
      </c>
      <c r="K583" s="1">
        <v>460207.29</v>
      </c>
      <c r="L583" s="14"/>
    </row>
    <row r="584" spans="2:12" ht="16.5" thickTop="1" thickBot="1" x14ac:dyDescent="0.3">
      <c r="B584" s="7" t="s">
        <v>50</v>
      </c>
      <c r="C584" s="32">
        <v>50</v>
      </c>
      <c r="D584" s="1">
        <v>0</v>
      </c>
      <c r="E584" s="1">
        <v>0</v>
      </c>
      <c r="F584" s="1">
        <v>0</v>
      </c>
      <c r="G584" s="1">
        <v>0</v>
      </c>
      <c r="H584" s="1">
        <v>0</v>
      </c>
      <c r="I584" s="1">
        <v>0</v>
      </c>
      <c r="J584" s="1">
        <v>0</v>
      </c>
      <c r="K584" s="1">
        <v>0</v>
      </c>
      <c r="L584" s="14"/>
    </row>
    <row r="585" spans="2:12" ht="16.5" thickTop="1" thickBot="1" x14ac:dyDescent="0.3">
      <c r="B585" s="5" t="s">
        <v>445</v>
      </c>
      <c r="C585" s="32"/>
      <c r="D585" s="1"/>
      <c r="E585" s="1"/>
      <c r="F585" s="1"/>
      <c r="G585" s="1"/>
      <c r="H585" s="1"/>
      <c r="I585" s="1"/>
      <c r="J585" s="1"/>
      <c r="K585" s="1"/>
      <c r="L585" s="14"/>
    </row>
    <row r="586" spans="2:12" ht="16.5" thickTop="1" thickBot="1" x14ac:dyDescent="0.3">
      <c r="B586" s="6" t="s">
        <v>14</v>
      </c>
      <c r="C586" s="32"/>
      <c r="D586" s="1"/>
      <c r="E586" s="1"/>
      <c r="F586" s="1"/>
      <c r="G586" s="1"/>
      <c r="H586" s="1"/>
      <c r="I586" s="1"/>
      <c r="J586" s="1"/>
      <c r="K586" s="1"/>
      <c r="L586" s="14"/>
    </row>
    <row r="587" spans="2:12" ht="16.5" thickTop="1" thickBot="1" x14ac:dyDescent="0.3">
      <c r="B587" s="7" t="s">
        <v>47</v>
      </c>
      <c r="C587" s="32">
        <v>10</v>
      </c>
      <c r="D587" s="1">
        <v>0</v>
      </c>
      <c r="E587" s="1">
        <v>0</v>
      </c>
      <c r="F587" s="1">
        <v>0</v>
      </c>
      <c r="G587" s="1">
        <v>0</v>
      </c>
      <c r="H587" s="1">
        <v>0</v>
      </c>
      <c r="I587" s="1">
        <v>0</v>
      </c>
      <c r="J587" s="1">
        <v>0</v>
      </c>
      <c r="K587" s="1"/>
      <c r="L587" s="14"/>
    </row>
    <row r="588" spans="2:12" ht="16.5" thickTop="1" thickBot="1" x14ac:dyDescent="0.3">
      <c r="B588" s="7" t="s">
        <v>48</v>
      </c>
      <c r="C588" s="32">
        <v>20</v>
      </c>
      <c r="D588" s="1">
        <v>0</v>
      </c>
      <c r="E588" s="1">
        <v>0</v>
      </c>
      <c r="F588" s="1">
        <v>0</v>
      </c>
      <c r="G588" s="1">
        <v>0</v>
      </c>
      <c r="H588" s="1">
        <v>0</v>
      </c>
      <c r="I588" s="1">
        <v>0</v>
      </c>
      <c r="J588" s="1">
        <v>0</v>
      </c>
      <c r="K588" s="1"/>
      <c r="L588" s="14"/>
    </row>
    <row r="589" spans="2:12" ht="16.5" thickTop="1" thickBot="1" x14ac:dyDescent="0.3">
      <c r="B589" s="7" t="s">
        <v>49</v>
      </c>
      <c r="C589" s="32">
        <v>30</v>
      </c>
      <c r="D589" s="1">
        <v>0</v>
      </c>
      <c r="E589" s="1">
        <v>0</v>
      </c>
      <c r="F589" s="1">
        <v>0</v>
      </c>
      <c r="G589" s="1">
        <v>0</v>
      </c>
      <c r="H589" s="1">
        <v>0</v>
      </c>
      <c r="I589" s="1">
        <v>0</v>
      </c>
      <c r="J589" s="1">
        <v>0</v>
      </c>
      <c r="K589" s="1"/>
      <c r="L589" s="14"/>
    </row>
    <row r="590" spans="2:12" ht="16.5" thickTop="1" thickBot="1" x14ac:dyDescent="0.3">
      <c r="B590" s="7" t="s">
        <v>12</v>
      </c>
      <c r="C590" s="32">
        <v>40</v>
      </c>
      <c r="D590" s="1">
        <v>0</v>
      </c>
      <c r="E590" s="1">
        <v>0</v>
      </c>
      <c r="F590" s="1">
        <v>0</v>
      </c>
      <c r="G590" s="1">
        <v>0</v>
      </c>
      <c r="H590" s="1">
        <v>0</v>
      </c>
      <c r="I590" s="1">
        <v>0</v>
      </c>
      <c r="J590" s="1">
        <v>0</v>
      </c>
      <c r="K590" s="1"/>
      <c r="L590" s="14"/>
    </row>
    <row r="591" spans="2:12" ht="16.5" thickTop="1" thickBot="1" x14ac:dyDescent="0.3">
      <c r="B591" s="7" t="s">
        <v>50</v>
      </c>
      <c r="C591" s="32">
        <v>50</v>
      </c>
      <c r="D591" s="1">
        <v>0</v>
      </c>
      <c r="E591" s="1">
        <v>0</v>
      </c>
      <c r="F591" s="1">
        <v>0</v>
      </c>
      <c r="G591" s="1">
        <v>0</v>
      </c>
      <c r="H591" s="1">
        <v>0</v>
      </c>
      <c r="I591" s="1">
        <v>0</v>
      </c>
      <c r="J591" s="1">
        <v>0</v>
      </c>
      <c r="K591" s="1"/>
      <c r="L591" s="14"/>
    </row>
    <row r="592" spans="2:12" ht="16.5" thickTop="1" thickBot="1" x14ac:dyDescent="0.3">
      <c r="B592" s="6" t="s">
        <v>15</v>
      </c>
      <c r="C592" s="32"/>
      <c r="D592" s="1"/>
      <c r="E592" s="1"/>
      <c r="F592" s="1"/>
      <c r="G592" s="1"/>
      <c r="H592" s="1"/>
      <c r="I592" s="1"/>
      <c r="J592" s="1"/>
      <c r="K592" s="1"/>
      <c r="L592" s="14"/>
    </row>
    <row r="593" spans="2:12" ht="16.5" thickTop="1" thickBot="1" x14ac:dyDescent="0.3">
      <c r="B593" s="7" t="s">
        <v>47</v>
      </c>
      <c r="C593" s="32">
        <v>10</v>
      </c>
      <c r="D593" s="1">
        <v>11911021</v>
      </c>
      <c r="E593" s="1">
        <v>12481074</v>
      </c>
      <c r="F593" s="1">
        <v>12520834</v>
      </c>
      <c r="G593" s="1">
        <v>12935774</v>
      </c>
      <c r="H593" s="1">
        <v>13902764</v>
      </c>
      <c r="I593" s="1">
        <v>18102003</v>
      </c>
      <c r="J593" s="1">
        <v>19243094</v>
      </c>
      <c r="K593" s="1">
        <v>19467666.68</v>
      </c>
      <c r="L593" s="14"/>
    </row>
    <row r="594" spans="2:12" ht="16.5" thickTop="1" thickBot="1" x14ac:dyDescent="0.3">
      <c r="B594" s="7" t="s">
        <v>48</v>
      </c>
      <c r="C594" s="32">
        <v>20</v>
      </c>
      <c r="D594" s="1">
        <v>11911021</v>
      </c>
      <c r="E594" s="1">
        <v>12481074</v>
      </c>
      <c r="F594" s="1">
        <v>12520834</v>
      </c>
      <c r="G594" s="1">
        <v>12935774</v>
      </c>
      <c r="H594" s="1">
        <v>13902764</v>
      </c>
      <c r="I594" s="1">
        <v>18102003</v>
      </c>
      <c r="J594" s="1">
        <v>18979326.32</v>
      </c>
      <c r="K594" s="1">
        <v>19467666.68</v>
      </c>
      <c r="L594" s="14"/>
    </row>
    <row r="595" spans="2:12" ht="16.5" thickTop="1" thickBot="1" x14ac:dyDescent="0.3">
      <c r="B595" s="7" t="s">
        <v>49</v>
      </c>
      <c r="C595" s="32">
        <v>30</v>
      </c>
      <c r="D595" s="1">
        <v>0</v>
      </c>
      <c r="E595" s="1">
        <v>0</v>
      </c>
      <c r="F595" s="1">
        <v>0</v>
      </c>
      <c r="G595" s="1">
        <v>0</v>
      </c>
      <c r="H595" s="1">
        <v>0</v>
      </c>
      <c r="I595" s="1">
        <v>0</v>
      </c>
      <c r="J595" s="1">
        <v>263767.67999999999</v>
      </c>
      <c r="K595" s="1">
        <v>0</v>
      </c>
      <c r="L595" s="14"/>
    </row>
    <row r="596" spans="2:12" ht="16.5" thickTop="1" thickBot="1" x14ac:dyDescent="0.3">
      <c r="B596" s="7" t="s">
        <v>12</v>
      </c>
      <c r="C596" s="32">
        <v>40</v>
      </c>
      <c r="D596" s="1">
        <v>0</v>
      </c>
      <c r="E596" s="1">
        <v>0</v>
      </c>
      <c r="F596" s="1">
        <v>0</v>
      </c>
      <c r="G596" s="1">
        <v>0</v>
      </c>
      <c r="H596" s="1">
        <v>0</v>
      </c>
      <c r="I596" s="1">
        <v>0</v>
      </c>
      <c r="J596" s="1">
        <v>263767.67999999999</v>
      </c>
      <c r="K596" s="1">
        <v>0</v>
      </c>
      <c r="L596" s="14"/>
    </row>
    <row r="597" spans="2:12" ht="16.5" thickTop="1" thickBot="1" x14ac:dyDescent="0.3">
      <c r="B597" s="7" t="s">
        <v>50</v>
      </c>
      <c r="C597" s="32">
        <v>50</v>
      </c>
      <c r="D597" s="1">
        <v>0</v>
      </c>
      <c r="E597" s="1">
        <v>0</v>
      </c>
      <c r="F597" s="1">
        <v>0</v>
      </c>
      <c r="G597" s="1">
        <v>0</v>
      </c>
      <c r="H597" s="1">
        <v>0</v>
      </c>
      <c r="I597" s="1">
        <v>0</v>
      </c>
      <c r="J597" s="1">
        <v>0</v>
      </c>
      <c r="K597" s="1">
        <v>0</v>
      </c>
      <c r="L597" s="14"/>
    </row>
    <row r="598" spans="2:12" ht="16.5" thickTop="1" thickBot="1" x14ac:dyDescent="0.3">
      <c r="B598" s="6" t="s">
        <v>16</v>
      </c>
      <c r="C598" s="32"/>
      <c r="D598" s="1"/>
      <c r="E598" s="1"/>
      <c r="F598" s="1"/>
      <c r="G598" s="1"/>
      <c r="H598" s="1"/>
      <c r="I598" s="1"/>
      <c r="J598" s="1"/>
      <c r="K598" s="1"/>
      <c r="L598" s="14"/>
    </row>
    <row r="599" spans="2:12" ht="16.5" thickTop="1" thickBot="1" x14ac:dyDescent="0.3">
      <c r="B599" s="7" t="s">
        <v>47</v>
      </c>
      <c r="C599" s="32">
        <v>10</v>
      </c>
      <c r="D599" s="1">
        <v>19233583</v>
      </c>
      <c r="E599" s="1">
        <v>23668001.210000001</v>
      </c>
      <c r="F599" s="1">
        <v>24869444.640000001</v>
      </c>
      <c r="G599" s="1">
        <v>30497694.469999999</v>
      </c>
      <c r="H599" s="1">
        <v>66839982.939999998</v>
      </c>
      <c r="I599" s="1">
        <v>93294156.900000006</v>
      </c>
      <c r="J599" s="1">
        <v>107013150.39</v>
      </c>
      <c r="K599" s="1">
        <v>147523033.56999999</v>
      </c>
      <c r="L599" s="14"/>
    </row>
    <row r="600" spans="2:12" ht="16.5" thickTop="1" thickBot="1" x14ac:dyDescent="0.3">
      <c r="B600" s="7" t="s">
        <v>48</v>
      </c>
      <c r="C600" s="32">
        <v>20</v>
      </c>
      <c r="D600" s="1">
        <v>8469431.7899999991</v>
      </c>
      <c r="E600" s="1">
        <v>11004264.57</v>
      </c>
      <c r="F600" s="1">
        <v>9909811.1699999999</v>
      </c>
      <c r="G600" s="1">
        <v>12604026.529999999</v>
      </c>
      <c r="H600" s="1">
        <v>25723541.039999999</v>
      </c>
      <c r="I600" s="1">
        <v>37888815.799999997</v>
      </c>
      <c r="J600" s="1">
        <v>45004301.82</v>
      </c>
      <c r="K600" s="1">
        <v>45530018</v>
      </c>
      <c r="L600" s="14"/>
    </row>
    <row r="601" spans="2:12" ht="16.5" thickTop="1" thickBot="1" x14ac:dyDescent="0.3">
      <c r="B601" s="7" t="s">
        <v>49</v>
      </c>
      <c r="C601" s="32">
        <v>30</v>
      </c>
      <c r="D601" s="1">
        <v>10764151.210000001</v>
      </c>
      <c r="E601" s="1">
        <v>12663736.640000001</v>
      </c>
      <c r="F601" s="1">
        <v>14959633.470000001</v>
      </c>
      <c r="G601" s="1">
        <v>17893667.940000001</v>
      </c>
      <c r="H601" s="1">
        <v>41116441.899999999</v>
      </c>
      <c r="I601" s="1">
        <v>55405341.100000001</v>
      </c>
      <c r="J601" s="1">
        <v>62008848.57</v>
      </c>
      <c r="K601" s="1">
        <v>101993015.56999999</v>
      </c>
      <c r="L601" s="14"/>
    </row>
    <row r="602" spans="2:12" ht="16.5" thickTop="1" thickBot="1" x14ac:dyDescent="0.3">
      <c r="B602" s="7" t="s">
        <v>12</v>
      </c>
      <c r="C602" s="32">
        <v>40</v>
      </c>
      <c r="D602" s="1">
        <v>10764151.210000001</v>
      </c>
      <c r="E602" s="1">
        <v>12663736.640000001</v>
      </c>
      <c r="F602" s="1">
        <v>14959633.470000001</v>
      </c>
      <c r="G602" s="1">
        <v>17893667.940000001</v>
      </c>
      <c r="H602" s="1">
        <v>41116441.899999999</v>
      </c>
      <c r="I602" s="1">
        <v>55405341.100000001</v>
      </c>
      <c r="J602" s="1">
        <v>62008848.57</v>
      </c>
      <c r="K602" s="1">
        <v>101993015.56999999</v>
      </c>
      <c r="L602" s="14"/>
    </row>
    <row r="603" spans="2:12" ht="16.5" thickTop="1" thickBot="1" x14ac:dyDescent="0.3">
      <c r="B603" s="7" t="s">
        <v>50</v>
      </c>
      <c r="C603" s="32">
        <v>50</v>
      </c>
      <c r="D603" s="1">
        <v>0</v>
      </c>
      <c r="E603" s="1">
        <v>0</v>
      </c>
      <c r="F603" s="1">
        <v>0</v>
      </c>
      <c r="G603" s="1">
        <v>0</v>
      </c>
      <c r="H603" s="1">
        <v>0</v>
      </c>
      <c r="I603" s="1">
        <v>0</v>
      </c>
      <c r="J603" s="1">
        <v>0</v>
      </c>
      <c r="K603" s="1">
        <v>0</v>
      </c>
      <c r="L603" s="14"/>
    </row>
    <row r="604" spans="2:12" ht="16.5" thickTop="1" thickBot="1" x14ac:dyDescent="0.3">
      <c r="B604" s="5" t="s">
        <v>467</v>
      </c>
      <c r="C604" s="32"/>
      <c r="D604" s="1"/>
      <c r="E604" s="1"/>
      <c r="F604" s="1"/>
      <c r="G604" s="1"/>
      <c r="H604" s="1"/>
      <c r="I604" s="1"/>
      <c r="J604" s="1"/>
      <c r="K604" s="1"/>
      <c r="L604" s="14"/>
    </row>
    <row r="605" spans="2:12" ht="16.5" thickTop="1" thickBot="1" x14ac:dyDescent="0.3">
      <c r="B605" s="6" t="s">
        <v>14</v>
      </c>
      <c r="C605" s="32"/>
      <c r="D605" s="1"/>
      <c r="E605" s="1"/>
      <c r="F605" s="1"/>
      <c r="G605" s="1"/>
      <c r="H605" s="1"/>
      <c r="I605" s="1"/>
      <c r="J605" s="1"/>
      <c r="K605" s="1"/>
      <c r="L605" s="14"/>
    </row>
    <row r="606" spans="2:12" ht="16.5" thickTop="1" thickBot="1" x14ac:dyDescent="0.3">
      <c r="B606" s="7" t="s">
        <v>47</v>
      </c>
      <c r="C606" s="32">
        <v>10</v>
      </c>
      <c r="D606" s="1">
        <v>0</v>
      </c>
      <c r="E606" s="1">
        <v>0</v>
      </c>
      <c r="F606" s="1">
        <v>0</v>
      </c>
      <c r="G606" s="1">
        <v>0</v>
      </c>
      <c r="H606" s="1">
        <v>0</v>
      </c>
      <c r="I606" s="1">
        <v>0</v>
      </c>
      <c r="J606" s="1">
        <v>0</v>
      </c>
      <c r="K606" s="1"/>
      <c r="L606" s="14"/>
    </row>
    <row r="607" spans="2:12" ht="16.5" thickTop="1" thickBot="1" x14ac:dyDescent="0.3">
      <c r="B607" s="7" t="s">
        <v>48</v>
      </c>
      <c r="C607" s="32">
        <v>20</v>
      </c>
      <c r="D607" s="1">
        <v>0</v>
      </c>
      <c r="E607" s="1">
        <v>0</v>
      </c>
      <c r="F607" s="1">
        <v>0</v>
      </c>
      <c r="G607" s="1">
        <v>0</v>
      </c>
      <c r="H607" s="1">
        <v>0</v>
      </c>
      <c r="I607" s="1">
        <v>0</v>
      </c>
      <c r="J607" s="1">
        <v>0</v>
      </c>
      <c r="K607" s="1"/>
      <c r="L607" s="14"/>
    </row>
    <row r="608" spans="2:12" ht="16.5" thickTop="1" thickBot="1" x14ac:dyDescent="0.3">
      <c r="B608" s="7" t="s">
        <v>49</v>
      </c>
      <c r="C608" s="32">
        <v>30</v>
      </c>
      <c r="D608" s="1">
        <v>0</v>
      </c>
      <c r="E608" s="1">
        <v>0</v>
      </c>
      <c r="F608" s="1">
        <v>0</v>
      </c>
      <c r="G608" s="1">
        <v>0</v>
      </c>
      <c r="H608" s="1">
        <v>0</v>
      </c>
      <c r="I608" s="1">
        <v>0</v>
      </c>
      <c r="J608" s="1">
        <v>0</v>
      </c>
      <c r="K608" s="1"/>
      <c r="L608" s="14"/>
    </row>
    <row r="609" spans="2:12" ht="16.5" thickTop="1" thickBot="1" x14ac:dyDescent="0.3">
      <c r="B609" s="7" t="s">
        <v>12</v>
      </c>
      <c r="C609" s="32">
        <v>40</v>
      </c>
      <c r="D609" s="1">
        <v>0</v>
      </c>
      <c r="E609" s="1">
        <v>0</v>
      </c>
      <c r="F609" s="1">
        <v>0</v>
      </c>
      <c r="G609" s="1">
        <v>0</v>
      </c>
      <c r="H609" s="1">
        <v>0</v>
      </c>
      <c r="I609" s="1">
        <v>0</v>
      </c>
      <c r="J609" s="1">
        <v>0</v>
      </c>
      <c r="K609" s="1"/>
      <c r="L609" s="14"/>
    </row>
    <row r="610" spans="2:12" ht="16.5" thickTop="1" thickBot="1" x14ac:dyDescent="0.3">
      <c r="B610" s="7" t="s">
        <v>50</v>
      </c>
      <c r="C610" s="32">
        <v>50</v>
      </c>
      <c r="D610" s="1">
        <v>0</v>
      </c>
      <c r="E610" s="1">
        <v>0</v>
      </c>
      <c r="F610" s="1">
        <v>0</v>
      </c>
      <c r="G610" s="1">
        <v>0</v>
      </c>
      <c r="H610" s="1">
        <v>0</v>
      </c>
      <c r="I610" s="1">
        <v>0</v>
      </c>
      <c r="J610" s="1">
        <v>0</v>
      </c>
      <c r="K610" s="1"/>
      <c r="L610" s="14"/>
    </row>
    <row r="611" spans="2:12" ht="16.5" thickTop="1" thickBot="1" x14ac:dyDescent="0.3">
      <c r="B611" s="6" t="s">
        <v>15</v>
      </c>
      <c r="C611" s="32"/>
      <c r="D611" s="1"/>
      <c r="E611" s="1"/>
      <c r="F611" s="1"/>
      <c r="G611" s="1"/>
      <c r="H611" s="1"/>
      <c r="I611" s="1"/>
      <c r="J611" s="1"/>
      <c r="K611" s="1"/>
      <c r="L611" s="14"/>
    </row>
    <row r="612" spans="2:12" ht="16.5" thickTop="1" thickBot="1" x14ac:dyDescent="0.3">
      <c r="B612" s="7" t="s">
        <v>47</v>
      </c>
      <c r="C612" s="32">
        <v>10</v>
      </c>
      <c r="D612" s="1">
        <v>21674821</v>
      </c>
      <c r="E612" s="1">
        <v>23162642</v>
      </c>
      <c r="F612" s="1">
        <v>23241399</v>
      </c>
      <c r="G612" s="1">
        <v>24910289</v>
      </c>
      <c r="H612" s="1">
        <v>27359404</v>
      </c>
      <c r="I612" s="1">
        <v>37209914</v>
      </c>
      <c r="J612" s="1">
        <v>41184871</v>
      </c>
      <c r="K612" s="1">
        <v>43912852</v>
      </c>
      <c r="L612" s="14"/>
    </row>
    <row r="613" spans="2:12" ht="16.5" thickTop="1" thickBot="1" x14ac:dyDescent="0.3">
      <c r="B613" s="7" t="s">
        <v>48</v>
      </c>
      <c r="C613" s="32">
        <v>20</v>
      </c>
      <c r="D613" s="1">
        <v>21674821</v>
      </c>
      <c r="E613" s="1">
        <v>23162642</v>
      </c>
      <c r="F613" s="1">
        <v>23241399</v>
      </c>
      <c r="G613" s="1">
        <v>24910289</v>
      </c>
      <c r="H613" s="1">
        <v>27359404</v>
      </c>
      <c r="I613" s="1">
        <v>37159471</v>
      </c>
      <c r="J613" s="1">
        <v>41184871</v>
      </c>
      <c r="K613" s="1">
        <v>43912852</v>
      </c>
      <c r="L613" s="14"/>
    </row>
    <row r="614" spans="2:12" ht="16.5" thickTop="1" thickBot="1" x14ac:dyDescent="0.3">
      <c r="B614" s="7" t="s">
        <v>49</v>
      </c>
      <c r="C614" s="32">
        <v>30</v>
      </c>
      <c r="D614" s="1">
        <v>0</v>
      </c>
      <c r="E614" s="1">
        <v>0</v>
      </c>
      <c r="F614" s="1">
        <v>0</v>
      </c>
      <c r="G614" s="1">
        <v>0</v>
      </c>
      <c r="H614" s="1">
        <v>0</v>
      </c>
      <c r="I614" s="1">
        <v>50443</v>
      </c>
      <c r="J614" s="1">
        <v>0</v>
      </c>
      <c r="K614" s="1">
        <v>0</v>
      </c>
      <c r="L614" s="14"/>
    </row>
    <row r="615" spans="2:12" ht="16.5" thickTop="1" thickBot="1" x14ac:dyDescent="0.3">
      <c r="B615" s="7" t="s">
        <v>12</v>
      </c>
      <c r="C615" s="32">
        <v>40</v>
      </c>
      <c r="D615" s="1">
        <v>0</v>
      </c>
      <c r="E615" s="1">
        <v>0</v>
      </c>
      <c r="F615" s="1">
        <v>0</v>
      </c>
      <c r="G615" s="1">
        <v>0</v>
      </c>
      <c r="H615" s="1">
        <v>0</v>
      </c>
      <c r="I615" s="1">
        <v>50443</v>
      </c>
      <c r="J615" s="1">
        <v>0</v>
      </c>
      <c r="K615" s="1">
        <v>0</v>
      </c>
      <c r="L615" s="14"/>
    </row>
    <row r="616" spans="2:12" ht="16.5" thickTop="1" thickBot="1" x14ac:dyDescent="0.3">
      <c r="B616" s="7" t="s">
        <v>50</v>
      </c>
      <c r="C616" s="32">
        <v>50</v>
      </c>
      <c r="D616" s="1">
        <v>0</v>
      </c>
      <c r="E616" s="1">
        <v>0</v>
      </c>
      <c r="F616" s="1">
        <v>0</v>
      </c>
      <c r="G616" s="1">
        <v>0</v>
      </c>
      <c r="H616" s="1">
        <v>0</v>
      </c>
      <c r="I616" s="1">
        <v>0</v>
      </c>
      <c r="J616" s="1">
        <v>0</v>
      </c>
      <c r="K616" s="1">
        <v>0</v>
      </c>
      <c r="L616" s="14"/>
    </row>
    <row r="617" spans="2:12" ht="16.5" thickTop="1" thickBot="1" x14ac:dyDescent="0.3">
      <c r="B617" s="6" t="s">
        <v>16</v>
      </c>
      <c r="C617" s="32"/>
      <c r="D617" s="1"/>
      <c r="E617" s="1"/>
      <c r="F617" s="1"/>
      <c r="G617" s="1"/>
      <c r="H617" s="1"/>
      <c r="I617" s="1"/>
      <c r="J617" s="1"/>
      <c r="K617" s="1"/>
      <c r="L617" s="14"/>
    </row>
    <row r="618" spans="2:12" ht="16.5" thickTop="1" thickBot="1" x14ac:dyDescent="0.3">
      <c r="B618" s="7" t="s">
        <v>47</v>
      </c>
      <c r="C618" s="32">
        <v>10</v>
      </c>
      <c r="D618" s="1">
        <v>5927521</v>
      </c>
      <c r="E618" s="1">
        <v>5724647.1299999999</v>
      </c>
      <c r="F618" s="1">
        <v>6004900</v>
      </c>
      <c r="G618" s="1">
        <v>5948341.8300000001</v>
      </c>
      <c r="H618" s="1">
        <v>10840879.949999999</v>
      </c>
      <c r="I618" s="1">
        <v>11724428</v>
      </c>
      <c r="J618" s="1">
        <v>18393227.399999999</v>
      </c>
      <c r="K618" s="1">
        <v>42207087.979999997</v>
      </c>
      <c r="L618" s="14"/>
    </row>
    <row r="619" spans="2:12" ht="16.5" thickTop="1" thickBot="1" x14ac:dyDescent="0.3">
      <c r="B619" s="7" t="s">
        <v>48</v>
      </c>
      <c r="C619" s="32">
        <v>20</v>
      </c>
      <c r="D619" s="1">
        <v>5927521</v>
      </c>
      <c r="E619" s="1">
        <v>5724647.1299999999</v>
      </c>
      <c r="F619" s="1">
        <v>6004900</v>
      </c>
      <c r="G619" s="1">
        <v>5948341.8300000001</v>
      </c>
      <c r="H619" s="1">
        <v>10840879.949999999</v>
      </c>
      <c r="I619" s="1">
        <v>11724428</v>
      </c>
      <c r="J619" s="1">
        <v>10661803.4</v>
      </c>
      <c r="K619" s="1">
        <v>17413303.77</v>
      </c>
      <c r="L619" s="14"/>
    </row>
    <row r="620" spans="2:12" ht="16.5" thickTop="1" thickBot="1" x14ac:dyDescent="0.3">
      <c r="B620" s="7" t="s">
        <v>49</v>
      </c>
      <c r="C620" s="32">
        <v>30</v>
      </c>
      <c r="D620" s="1">
        <v>0</v>
      </c>
      <c r="E620" s="1">
        <v>0</v>
      </c>
      <c r="F620" s="1">
        <v>0</v>
      </c>
      <c r="G620" s="1">
        <v>0</v>
      </c>
      <c r="H620" s="1">
        <v>0</v>
      </c>
      <c r="I620" s="1">
        <v>0</v>
      </c>
      <c r="J620" s="1">
        <v>7731424</v>
      </c>
      <c r="K620" s="1">
        <v>24793784.210000001</v>
      </c>
      <c r="L620" s="14"/>
    </row>
    <row r="621" spans="2:12" ht="16.5" thickTop="1" thickBot="1" x14ac:dyDescent="0.3">
      <c r="B621" s="7" t="s">
        <v>12</v>
      </c>
      <c r="C621" s="32">
        <v>40</v>
      </c>
      <c r="D621" s="1">
        <v>0</v>
      </c>
      <c r="E621" s="1">
        <v>0</v>
      </c>
      <c r="F621" s="1">
        <v>0</v>
      </c>
      <c r="G621" s="1">
        <v>0</v>
      </c>
      <c r="H621" s="1">
        <v>0</v>
      </c>
      <c r="I621" s="1">
        <v>0</v>
      </c>
      <c r="J621" s="1">
        <v>7731424</v>
      </c>
      <c r="K621" s="1">
        <v>24793784.210000001</v>
      </c>
      <c r="L621" s="14"/>
    </row>
    <row r="622" spans="2:12" ht="16.5" thickTop="1" thickBot="1" x14ac:dyDescent="0.3">
      <c r="B622" s="7" t="s">
        <v>50</v>
      </c>
      <c r="C622" s="32">
        <v>50</v>
      </c>
      <c r="D622" s="1">
        <v>0</v>
      </c>
      <c r="E622" s="1">
        <v>0</v>
      </c>
      <c r="F622" s="1">
        <v>0</v>
      </c>
      <c r="G622" s="1">
        <v>0</v>
      </c>
      <c r="H622" s="1">
        <v>0</v>
      </c>
      <c r="I622" s="1">
        <v>0</v>
      </c>
      <c r="J622" s="1">
        <v>0</v>
      </c>
      <c r="K622" s="1">
        <v>0</v>
      </c>
      <c r="L622" s="14"/>
    </row>
    <row r="623" spans="2:12" ht="16.5" thickTop="1" thickBot="1" x14ac:dyDescent="0.3">
      <c r="B623" s="6" t="s">
        <v>464</v>
      </c>
      <c r="C623" s="32"/>
      <c r="D623" s="1"/>
      <c r="E623" s="1"/>
      <c r="F623" s="1"/>
      <c r="G623" s="1"/>
      <c r="H623" s="1"/>
      <c r="I623" s="1"/>
      <c r="J623" s="1"/>
      <c r="K623" s="1"/>
      <c r="L623" s="14"/>
    </row>
    <row r="624" spans="2:12" ht="16.5" thickTop="1" thickBot="1" x14ac:dyDescent="0.3">
      <c r="B624" s="7" t="s">
        <v>47</v>
      </c>
      <c r="C624" s="32">
        <v>10</v>
      </c>
      <c r="D624" s="1">
        <v>0</v>
      </c>
      <c r="E624" s="1">
        <v>0</v>
      </c>
      <c r="F624" s="1">
        <v>0</v>
      </c>
      <c r="G624" s="1">
        <v>0</v>
      </c>
      <c r="H624" s="1">
        <v>0</v>
      </c>
      <c r="I624" s="1">
        <v>0</v>
      </c>
      <c r="J624" s="1">
        <v>0</v>
      </c>
      <c r="K624" s="1"/>
      <c r="L624" s="14"/>
    </row>
    <row r="625" spans="2:12" ht="16.5" thickTop="1" thickBot="1" x14ac:dyDescent="0.3">
      <c r="B625" s="7" t="s">
        <v>48</v>
      </c>
      <c r="C625" s="32">
        <v>20</v>
      </c>
      <c r="D625" s="1">
        <v>0</v>
      </c>
      <c r="E625" s="1">
        <v>0</v>
      </c>
      <c r="F625" s="1">
        <v>0</v>
      </c>
      <c r="G625" s="1">
        <v>0</v>
      </c>
      <c r="H625" s="1">
        <v>0</v>
      </c>
      <c r="I625" s="1">
        <v>0</v>
      </c>
      <c r="J625" s="1">
        <v>0</v>
      </c>
      <c r="K625" s="1"/>
      <c r="L625" s="14"/>
    </row>
    <row r="626" spans="2:12" ht="16.5" thickTop="1" thickBot="1" x14ac:dyDescent="0.3">
      <c r="B626" s="7" t="s">
        <v>49</v>
      </c>
      <c r="C626" s="32">
        <v>30</v>
      </c>
      <c r="D626" s="1">
        <v>0</v>
      </c>
      <c r="E626" s="1">
        <v>0</v>
      </c>
      <c r="F626" s="1">
        <v>0</v>
      </c>
      <c r="G626" s="1">
        <v>0</v>
      </c>
      <c r="H626" s="1">
        <v>0</v>
      </c>
      <c r="I626" s="1">
        <v>0</v>
      </c>
      <c r="J626" s="1">
        <v>0</v>
      </c>
      <c r="K626" s="1"/>
      <c r="L626" s="14"/>
    </row>
    <row r="627" spans="2:12" ht="16.5" thickTop="1" thickBot="1" x14ac:dyDescent="0.3">
      <c r="B627" s="7" t="s">
        <v>12</v>
      </c>
      <c r="C627" s="32">
        <v>40</v>
      </c>
      <c r="D627" s="1">
        <v>0</v>
      </c>
      <c r="E627" s="1">
        <v>0</v>
      </c>
      <c r="F627" s="1">
        <v>0</v>
      </c>
      <c r="G627" s="1">
        <v>0</v>
      </c>
      <c r="H627" s="1">
        <v>0</v>
      </c>
      <c r="I627" s="1">
        <v>0</v>
      </c>
      <c r="J627" s="1">
        <v>0</v>
      </c>
      <c r="K627" s="1"/>
      <c r="L627" s="14"/>
    </row>
    <row r="628" spans="2:12" ht="16.5" thickTop="1" thickBot="1" x14ac:dyDescent="0.3">
      <c r="B628" s="7" t="s">
        <v>50</v>
      </c>
      <c r="C628" s="32">
        <v>50</v>
      </c>
      <c r="D628" s="1">
        <v>0</v>
      </c>
      <c r="E628" s="1">
        <v>0</v>
      </c>
      <c r="F628" s="1">
        <v>0</v>
      </c>
      <c r="G628" s="1">
        <v>0</v>
      </c>
      <c r="H628" s="1">
        <v>0</v>
      </c>
      <c r="I628" s="1">
        <v>0</v>
      </c>
      <c r="J628" s="1">
        <v>0</v>
      </c>
      <c r="K628" s="1"/>
      <c r="L628" s="14"/>
    </row>
    <row r="629" spans="2:12" ht="16.5" thickTop="1" thickBot="1" x14ac:dyDescent="0.3">
      <c r="B629" s="5" t="s">
        <v>448</v>
      </c>
      <c r="C629" s="32"/>
      <c r="D629" s="1"/>
      <c r="E629" s="1"/>
      <c r="F629" s="1"/>
      <c r="G629" s="1"/>
      <c r="H629" s="1"/>
      <c r="I629" s="1"/>
      <c r="J629" s="1"/>
      <c r="K629" s="1"/>
      <c r="L629" s="14"/>
    </row>
    <row r="630" spans="2:12" ht="16.5" thickTop="1" thickBot="1" x14ac:dyDescent="0.3">
      <c r="B630" s="6" t="s">
        <v>450</v>
      </c>
      <c r="C630" s="32"/>
      <c r="D630" s="1"/>
      <c r="E630" s="1"/>
      <c r="F630" s="1"/>
      <c r="G630" s="1"/>
      <c r="H630" s="1"/>
      <c r="I630" s="1"/>
      <c r="J630" s="1"/>
      <c r="K630" s="1"/>
      <c r="L630" s="14"/>
    </row>
    <row r="631" spans="2:12" ht="16.5" thickTop="1" thickBot="1" x14ac:dyDescent="0.3">
      <c r="B631" s="7" t="s">
        <v>47</v>
      </c>
      <c r="C631" s="32">
        <v>10</v>
      </c>
      <c r="D631" s="1">
        <v>249997</v>
      </c>
      <c r="E631" s="1">
        <v>249997</v>
      </c>
      <c r="F631" s="1">
        <v>249997</v>
      </c>
      <c r="G631" s="1">
        <v>249997</v>
      </c>
      <c r="H631" s="1">
        <v>249997</v>
      </c>
      <c r="I631" s="1">
        <v>0</v>
      </c>
      <c r="J631" s="1">
        <v>0</v>
      </c>
      <c r="K631" s="1">
        <v>7500000</v>
      </c>
      <c r="L631" s="14"/>
    </row>
    <row r="632" spans="2:12" ht="16.5" thickTop="1" thickBot="1" x14ac:dyDescent="0.3">
      <c r="B632" s="7" t="s">
        <v>48</v>
      </c>
      <c r="C632" s="32">
        <v>20</v>
      </c>
      <c r="D632" s="1">
        <v>0</v>
      </c>
      <c r="E632" s="1">
        <v>0</v>
      </c>
      <c r="F632" s="1">
        <v>0</v>
      </c>
      <c r="G632" s="1">
        <v>0</v>
      </c>
      <c r="H632" s="1">
        <v>0</v>
      </c>
      <c r="I632" s="1">
        <v>0</v>
      </c>
      <c r="J632" s="1">
        <v>0</v>
      </c>
      <c r="K632" s="1">
        <v>0</v>
      </c>
      <c r="L632" s="14"/>
    </row>
    <row r="633" spans="2:12" ht="16.5" thickTop="1" thickBot="1" x14ac:dyDescent="0.3">
      <c r="B633" s="7" t="s">
        <v>49</v>
      </c>
      <c r="C633" s="32">
        <v>30</v>
      </c>
      <c r="D633" s="1">
        <v>249997</v>
      </c>
      <c r="E633" s="1">
        <v>249997</v>
      </c>
      <c r="F633" s="1">
        <v>249997</v>
      </c>
      <c r="G633" s="1">
        <v>249997</v>
      </c>
      <c r="H633" s="1">
        <v>249997</v>
      </c>
      <c r="I633" s="1">
        <v>0</v>
      </c>
      <c r="J633" s="1">
        <v>0</v>
      </c>
      <c r="K633" s="1">
        <v>7500000</v>
      </c>
      <c r="L633" s="14"/>
    </row>
    <row r="634" spans="2:12" ht="16.5" thickTop="1" thickBot="1" x14ac:dyDescent="0.3">
      <c r="B634" s="7" t="s">
        <v>12</v>
      </c>
      <c r="C634" s="32">
        <v>40</v>
      </c>
      <c r="D634" s="1">
        <v>249997</v>
      </c>
      <c r="E634" s="1">
        <v>249997</v>
      </c>
      <c r="F634" s="1">
        <v>249997</v>
      </c>
      <c r="G634" s="1">
        <v>249997</v>
      </c>
      <c r="H634" s="1">
        <v>249997</v>
      </c>
      <c r="I634" s="1">
        <v>0</v>
      </c>
      <c r="J634" s="1">
        <v>0</v>
      </c>
      <c r="K634" s="1">
        <v>7500000</v>
      </c>
      <c r="L634" s="14"/>
    </row>
    <row r="635" spans="2:12" ht="16.5" thickTop="1" thickBot="1" x14ac:dyDescent="0.3">
      <c r="B635" s="7" t="s">
        <v>50</v>
      </c>
      <c r="C635" s="32">
        <v>50</v>
      </c>
      <c r="D635" s="1">
        <v>0</v>
      </c>
      <c r="E635" s="1">
        <v>0</v>
      </c>
      <c r="F635" s="1">
        <v>0</v>
      </c>
      <c r="G635" s="1">
        <v>0</v>
      </c>
      <c r="H635" s="1">
        <v>0</v>
      </c>
      <c r="I635" s="1">
        <v>0</v>
      </c>
      <c r="J635" s="1">
        <v>0</v>
      </c>
      <c r="K635" s="1">
        <v>0</v>
      </c>
      <c r="L635" s="14"/>
    </row>
    <row r="636" spans="2:12" ht="16.5" thickTop="1" thickBot="1" x14ac:dyDescent="0.3">
      <c r="B636" s="5" t="s">
        <v>462</v>
      </c>
      <c r="C636" s="32"/>
      <c r="D636" s="1"/>
      <c r="E636" s="1"/>
      <c r="F636" s="1"/>
      <c r="G636" s="1"/>
      <c r="H636" s="1"/>
      <c r="I636" s="1"/>
      <c r="J636" s="1"/>
      <c r="K636" s="1"/>
      <c r="L636" s="14"/>
    </row>
    <row r="637" spans="2:12" ht="16.5" thickTop="1" thickBot="1" x14ac:dyDescent="0.3">
      <c r="B637" s="6" t="s">
        <v>14</v>
      </c>
      <c r="C637" s="32"/>
      <c r="D637" s="1"/>
      <c r="E637" s="1"/>
      <c r="F637" s="1"/>
      <c r="G637" s="1"/>
      <c r="H637" s="1"/>
      <c r="I637" s="1"/>
      <c r="J637" s="1"/>
      <c r="K637" s="1"/>
      <c r="L637" s="14"/>
    </row>
    <row r="638" spans="2:12" ht="16.5" thickTop="1" thickBot="1" x14ac:dyDescent="0.3">
      <c r="B638" s="7" t="s">
        <v>47</v>
      </c>
      <c r="C638" s="32">
        <v>10</v>
      </c>
      <c r="D638" s="1">
        <v>5</v>
      </c>
      <c r="E638" s="1">
        <v>0</v>
      </c>
      <c r="F638" s="1">
        <v>0</v>
      </c>
      <c r="G638" s="1">
        <v>0</v>
      </c>
      <c r="H638" s="1">
        <v>0</v>
      </c>
      <c r="I638" s="1">
        <v>0</v>
      </c>
      <c r="J638" s="1">
        <v>0</v>
      </c>
      <c r="K638" s="1"/>
      <c r="L638" s="14"/>
    </row>
    <row r="639" spans="2:12" ht="16.5" thickTop="1" thickBot="1" x14ac:dyDescent="0.3">
      <c r="B639" s="7" t="s">
        <v>48</v>
      </c>
      <c r="C639" s="32">
        <v>20</v>
      </c>
      <c r="D639" s="1">
        <v>0</v>
      </c>
      <c r="E639" s="1">
        <v>0</v>
      </c>
      <c r="F639" s="1">
        <v>0</v>
      </c>
      <c r="G639" s="1">
        <v>0</v>
      </c>
      <c r="H639" s="1">
        <v>0</v>
      </c>
      <c r="I639" s="1">
        <v>0</v>
      </c>
      <c r="J639" s="1">
        <v>0</v>
      </c>
      <c r="K639" s="1"/>
      <c r="L639" s="14"/>
    </row>
    <row r="640" spans="2:12" ht="16.5" thickTop="1" thickBot="1" x14ac:dyDescent="0.3">
      <c r="B640" s="7" t="s">
        <v>49</v>
      </c>
      <c r="C640" s="32">
        <v>30</v>
      </c>
      <c r="D640" s="1">
        <v>5</v>
      </c>
      <c r="E640" s="1">
        <v>0</v>
      </c>
      <c r="F640" s="1">
        <v>0</v>
      </c>
      <c r="G640" s="1">
        <v>0</v>
      </c>
      <c r="H640" s="1">
        <v>0</v>
      </c>
      <c r="I640" s="1">
        <v>0</v>
      </c>
      <c r="J640" s="1">
        <v>0</v>
      </c>
      <c r="K640" s="1"/>
      <c r="L640" s="14"/>
    </row>
    <row r="641" spans="2:12" ht="16.5" thickTop="1" thickBot="1" x14ac:dyDescent="0.3">
      <c r="B641" s="7" t="s">
        <v>12</v>
      </c>
      <c r="C641" s="32">
        <v>40</v>
      </c>
      <c r="D641" s="1">
        <v>5</v>
      </c>
      <c r="E641" s="1">
        <v>0</v>
      </c>
      <c r="F641" s="1">
        <v>0</v>
      </c>
      <c r="G641" s="1">
        <v>0</v>
      </c>
      <c r="H641" s="1">
        <v>0</v>
      </c>
      <c r="I641" s="1">
        <v>0</v>
      </c>
      <c r="J641" s="1">
        <v>0</v>
      </c>
      <c r="K641" s="1"/>
      <c r="L641" s="14"/>
    </row>
    <row r="642" spans="2:12" ht="16.5" thickTop="1" thickBot="1" x14ac:dyDescent="0.3">
      <c r="B642" s="7" t="s">
        <v>50</v>
      </c>
      <c r="C642" s="32">
        <v>50</v>
      </c>
      <c r="D642" s="1">
        <v>0</v>
      </c>
      <c r="E642" s="1">
        <v>0</v>
      </c>
      <c r="F642" s="1">
        <v>0</v>
      </c>
      <c r="G642" s="1">
        <v>0</v>
      </c>
      <c r="H642" s="1">
        <v>0</v>
      </c>
      <c r="I642" s="1">
        <v>0</v>
      </c>
      <c r="J642" s="1">
        <v>0</v>
      </c>
      <c r="K642" s="1"/>
      <c r="L642" s="14"/>
    </row>
    <row r="643" spans="2:12" ht="16.5" thickTop="1" thickBot="1" x14ac:dyDescent="0.3">
      <c r="B643" s="6" t="s">
        <v>15</v>
      </c>
      <c r="C643" s="32"/>
      <c r="D643" s="1"/>
      <c r="E643" s="1"/>
      <c r="F643" s="1"/>
      <c r="G643" s="1"/>
      <c r="H643" s="1"/>
      <c r="I643" s="1"/>
      <c r="J643" s="1"/>
      <c r="K643" s="1"/>
      <c r="L643" s="14"/>
    </row>
    <row r="644" spans="2:12" ht="16.5" thickTop="1" thickBot="1" x14ac:dyDescent="0.3">
      <c r="B644" s="7" t="s">
        <v>47</v>
      </c>
      <c r="C644" s="32">
        <v>10</v>
      </c>
      <c r="D644" s="1">
        <v>1059480</v>
      </c>
      <c r="E644" s="1">
        <v>1139118</v>
      </c>
      <c r="F644" s="1">
        <v>1147668</v>
      </c>
      <c r="G644" s="1">
        <v>1179018</v>
      </c>
      <c r="H644" s="1">
        <v>1240318</v>
      </c>
      <c r="I644" s="1">
        <v>1607417</v>
      </c>
      <c r="J644" s="1">
        <v>1799563.73</v>
      </c>
      <c r="K644" s="1">
        <v>1878075.73</v>
      </c>
      <c r="L644" s="14"/>
    </row>
    <row r="645" spans="2:12" ht="16.5" thickTop="1" thickBot="1" x14ac:dyDescent="0.3">
      <c r="B645" s="7" t="s">
        <v>48</v>
      </c>
      <c r="C645" s="32">
        <v>20</v>
      </c>
      <c r="D645" s="1">
        <v>1059480</v>
      </c>
      <c r="E645" s="1">
        <v>1139118</v>
      </c>
      <c r="F645" s="1">
        <v>1147668</v>
      </c>
      <c r="G645" s="1">
        <v>1179018</v>
      </c>
      <c r="H645" s="1">
        <v>1233319</v>
      </c>
      <c r="I645" s="1">
        <v>1587871.27</v>
      </c>
      <c r="J645" s="1">
        <v>1674526</v>
      </c>
      <c r="K645" s="1">
        <v>1818202.81</v>
      </c>
      <c r="L645" s="14"/>
    </row>
    <row r="646" spans="2:12" ht="16.5" thickTop="1" thickBot="1" x14ac:dyDescent="0.3">
      <c r="B646" s="7" t="s">
        <v>49</v>
      </c>
      <c r="C646" s="32">
        <v>30</v>
      </c>
      <c r="D646" s="1">
        <v>0</v>
      </c>
      <c r="E646" s="1">
        <v>0</v>
      </c>
      <c r="F646" s="1">
        <v>0</v>
      </c>
      <c r="G646" s="1">
        <v>0</v>
      </c>
      <c r="H646" s="1">
        <v>6999</v>
      </c>
      <c r="I646" s="1">
        <v>19545.73</v>
      </c>
      <c r="J646" s="1">
        <v>125037.73</v>
      </c>
      <c r="K646" s="1">
        <v>59872.92</v>
      </c>
      <c r="L646" s="14"/>
    </row>
    <row r="647" spans="2:12" ht="16.5" thickTop="1" thickBot="1" x14ac:dyDescent="0.3">
      <c r="B647" s="7" t="s">
        <v>12</v>
      </c>
      <c r="C647" s="32">
        <v>40</v>
      </c>
      <c r="D647" s="1">
        <v>0</v>
      </c>
      <c r="E647" s="1">
        <v>0</v>
      </c>
      <c r="F647" s="1">
        <v>0</v>
      </c>
      <c r="G647" s="1">
        <v>0</v>
      </c>
      <c r="H647" s="1">
        <v>6999</v>
      </c>
      <c r="I647" s="1">
        <v>19545.73</v>
      </c>
      <c r="J647" s="1">
        <v>125037.73</v>
      </c>
      <c r="K647" s="1">
        <v>59872.92</v>
      </c>
      <c r="L647" s="14"/>
    </row>
    <row r="648" spans="2:12" ht="16.5" thickTop="1" thickBot="1" x14ac:dyDescent="0.3">
      <c r="B648" s="7" t="s">
        <v>50</v>
      </c>
      <c r="C648" s="32">
        <v>50</v>
      </c>
      <c r="D648" s="1">
        <v>0</v>
      </c>
      <c r="E648" s="1">
        <v>0</v>
      </c>
      <c r="F648" s="1">
        <v>0</v>
      </c>
      <c r="G648" s="1">
        <v>0</v>
      </c>
      <c r="H648" s="1">
        <v>0</v>
      </c>
      <c r="I648" s="1">
        <v>0</v>
      </c>
      <c r="J648" s="1">
        <v>0</v>
      </c>
      <c r="K648" s="1">
        <v>0</v>
      </c>
      <c r="L648" s="14"/>
    </row>
    <row r="649" spans="2:12" ht="16.5" thickTop="1" thickBot="1" x14ac:dyDescent="0.3">
      <c r="B649" s="6" t="s">
        <v>464</v>
      </c>
      <c r="C649" s="32"/>
      <c r="D649" s="1"/>
      <c r="E649" s="1"/>
      <c r="F649" s="1"/>
      <c r="G649" s="1"/>
      <c r="H649" s="1"/>
      <c r="I649" s="1"/>
      <c r="J649" s="1"/>
      <c r="K649" s="1"/>
      <c r="L649" s="14"/>
    </row>
    <row r="650" spans="2:12" ht="16.5" thickTop="1" thickBot="1" x14ac:dyDescent="0.3">
      <c r="B650" s="7" t="s">
        <v>47</v>
      </c>
      <c r="C650" s="32">
        <v>10</v>
      </c>
      <c r="D650" s="1">
        <v>0</v>
      </c>
      <c r="E650" s="1">
        <v>0</v>
      </c>
      <c r="F650" s="1">
        <v>0</v>
      </c>
      <c r="G650" s="1">
        <v>0</v>
      </c>
      <c r="H650" s="1">
        <v>0</v>
      </c>
      <c r="I650" s="1">
        <v>0</v>
      </c>
      <c r="J650" s="1">
        <v>0</v>
      </c>
      <c r="K650" s="1"/>
      <c r="L650" s="14"/>
    </row>
    <row r="651" spans="2:12" ht="16.5" thickTop="1" thickBot="1" x14ac:dyDescent="0.3">
      <c r="B651" s="7" t="s">
        <v>48</v>
      </c>
      <c r="C651" s="32">
        <v>20</v>
      </c>
      <c r="D651" s="1">
        <v>0</v>
      </c>
      <c r="E651" s="1">
        <v>0</v>
      </c>
      <c r="F651" s="1">
        <v>0</v>
      </c>
      <c r="G651" s="1">
        <v>0</v>
      </c>
      <c r="H651" s="1">
        <v>0</v>
      </c>
      <c r="I651" s="1">
        <v>0</v>
      </c>
      <c r="J651" s="1">
        <v>0</v>
      </c>
      <c r="K651" s="1"/>
      <c r="L651" s="14"/>
    </row>
    <row r="652" spans="2:12" ht="16.5" thickTop="1" thickBot="1" x14ac:dyDescent="0.3">
      <c r="B652" s="7" t="s">
        <v>49</v>
      </c>
      <c r="C652" s="32">
        <v>30</v>
      </c>
      <c r="D652" s="1">
        <v>0</v>
      </c>
      <c r="E652" s="1">
        <v>0</v>
      </c>
      <c r="F652" s="1">
        <v>0</v>
      </c>
      <c r="G652" s="1">
        <v>0</v>
      </c>
      <c r="H652" s="1">
        <v>0</v>
      </c>
      <c r="I652" s="1">
        <v>0</v>
      </c>
      <c r="J652" s="1">
        <v>0</v>
      </c>
      <c r="K652" s="1"/>
      <c r="L652" s="14"/>
    </row>
    <row r="653" spans="2:12" ht="16.5" thickTop="1" thickBot="1" x14ac:dyDescent="0.3">
      <c r="B653" s="7" t="s">
        <v>12</v>
      </c>
      <c r="C653" s="32">
        <v>40</v>
      </c>
      <c r="D653" s="1">
        <v>0</v>
      </c>
      <c r="E653" s="1">
        <v>0</v>
      </c>
      <c r="F653" s="1">
        <v>0</v>
      </c>
      <c r="G653" s="1">
        <v>0</v>
      </c>
      <c r="H653" s="1">
        <v>0</v>
      </c>
      <c r="I653" s="1">
        <v>0</v>
      </c>
      <c r="J653" s="1">
        <v>0</v>
      </c>
      <c r="K653" s="1"/>
      <c r="L653" s="14"/>
    </row>
    <row r="654" spans="2:12" ht="16.5" thickTop="1" thickBot="1" x14ac:dyDescent="0.3">
      <c r="B654" s="7" t="s">
        <v>50</v>
      </c>
      <c r="C654" s="32">
        <v>50</v>
      </c>
      <c r="D654" s="1">
        <v>0</v>
      </c>
      <c r="E654" s="1">
        <v>0</v>
      </c>
      <c r="F654" s="1">
        <v>0</v>
      </c>
      <c r="G654" s="1">
        <v>0</v>
      </c>
      <c r="H654" s="1">
        <v>0</v>
      </c>
      <c r="I654" s="1">
        <v>0</v>
      </c>
      <c r="J654" s="1">
        <v>0</v>
      </c>
      <c r="K654" s="1"/>
      <c r="L654" s="14"/>
    </row>
    <row r="655" spans="2:12" ht="16.5" thickTop="1" thickBot="1" x14ac:dyDescent="0.3">
      <c r="B655" s="5" t="s">
        <v>473</v>
      </c>
      <c r="C655" s="32"/>
      <c r="D655" s="1"/>
      <c r="E655" s="1"/>
      <c r="F655" s="1"/>
      <c r="G655" s="1"/>
      <c r="H655" s="1"/>
      <c r="I655" s="1"/>
      <c r="J655" s="1"/>
      <c r="K655" s="1"/>
      <c r="L655" s="14"/>
    </row>
    <row r="656" spans="2:12" ht="16.5" thickTop="1" thickBot="1" x14ac:dyDescent="0.3">
      <c r="B656" s="6" t="s">
        <v>14</v>
      </c>
      <c r="C656" s="32"/>
      <c r="D656" s="1"/>
      <c r="E656" s="1"/>
      <c r="F656" s="1"/>
      <c r="G656" s="1"/>
      <c r="H656" s="1"/>
      <c r="I656" s="1"/>
      <c r="J656" s="1"/>
      <c r="K656" s="1"/>
      <c r="L656" s="14"/>
    </row>
    <row r="657" spans="2:12" ht="16.5" thickTop="1" thickBot="1" x14ac:dyDescent="0.3">
      <c r="B657" s="7" t="s">
        <v>47</v>
      </c>
      <c r="C657" s="32">
        <v>10</v>
      </c>
      <c r="D657" s="1">
        <v>0</v>
      </c>
      <c r="E657" s="1">
        <v>0</v>
      </c>
      <c r="F657" s="1">
        <v>0</v>
      </c>
      <c r="G657" s="1">
        <v>0</v>
      </c>
      <c r="H657" s="1">
        <v>0</v>
      </c>
      <c r="I657" s="1">
        <v>0</v>
      </c>
      <c r="J657" s="1">
        <v>0</v>
      </c>
      <c r="K657" s="1"/>
      <c r="L657" s="14"/>
    </row>
    <row r="658" spans="2:12" ht="16.5" thickTop="1" thickBot="1" x14ac:dyDescent="0.3">
      <c r="B658" s="7" t="s">
        <v>48</v>
      </c>
      <c r="C658" s="32">
        <v>20</v>
      </c>
      <c r="D658" s="1">
        <v>0</v>
      </c>
      <c r="E658" s="1">
        <v>0</v>
      </c>
      <c r="F658" s="1">
        <v>0</v>
      </c>
      <c r="G658" s="1">
        <v>0</v>
      </c>
      <c r="H658" s="1">
        <v>0</v>
      </c>
      <c r="I658" s="1">
        <v>0</v>
      </c>
      <c r="J658" s="1">
        <v>0</v>
      </c>
      <c r="K658" s="1"/>
      <c r="L658" s="14"/>
    </row>
    <row r="659" spans="2:12" ht="16.5" thickTop="1" thickBot="1" x14ac:dyDescent="0.3">
      <c r="B659" s="7" t="s">
        <v>49</v>
      </c>
      <c r="C659" s="32">
        <v>30</v>
      </c>
      <c r="D659" s="1">
        <v>0</v>
      </c>
      <c r="E659" s="1">
        <v>0</v>
      </c>
      <c r="F659" s="1">
        <v>0</v>
      </c>
      <c r="G659" s="1">
        <v>0</v>
      </c>
      <c r="H659" s="1">
        <v>0</v>
      </c>
      <c r="I659" s="1">
        <v>0</v>
      </c>
      <c r="J659" s="1">
        <v>0</v>
      </c>
      <c r="K659" s="1"/>
      <c r="L659" s="14"/>
    </row>
    <row r="660" spans="2:12" ht="16.5" thickTop="1" thickBot="1" x14ac:dyDescent="0.3">
      <c r="B660" s="7" t="s">
        <v>12</v>
      </c>
      <c r="C660" s="32">
        <v>40</v>
      </c>
      <c r="D660" s="1">
        <v>0</v>
      </c>
      <c r="E660" s="1">
        <v>0</v>
      </c>
      <c r="F660" s="1">
        <v>0</v>
      </c>
      <c r="G660" s="1">
        <v>0</v>
      </c>
      <c r="H660" s="1">
        <v>0</v>
      </c>
      <c r="I660" s="1">
        <v>0</v>
      </c>
      <c r="J660" s="1">
        <v>0</v>
      </c>
      <c r="K660" s="1"/>
      <c r="L660" s="14"/>
    </row>
    <row r="661" spans="2:12" ht="16.5" thickTop="1" thickBot="1" x14ac:dyDescent="0.3">
      <c r="B661" s="7" t="s">
        <v>50</v>
      </c>
      <c r="C661" s="32">
        <v>50</v>
      </c>
      <c r="D661" s="1">
        <v>0</v>
      </c>
      <c r="E661" s="1">
        <v>0</v>
      </c>
      <c r="F661" s="1">
        <v>0</v>
      </c>
      <c r="G661" s="1">
        <v>0</v>
      </c>
      <c r="H661" s="1">
        <v>0</v>
      </c>
      <c r="I661" s="1">
        <v>0</v>
      </c>
      <c r="J661" s="1">
        <v>0</v>
      </c>
      <c r="K661" s="1"/>
      <c r="L661" s="14"/>
    </row>
    <row r="662" spans="2:12" ht="16.5" thickTop="1" thickBot="1" x14ac:dyDescent="0.3">
      <c r="B662" s="6" t="s">
        <v>15</v>
      </c>
      <c r="C662" s="32"/>
      <c r="D662" s="1"/>
      <c r="E662" s="1"/>
      <c r="F662" s="1"/>
      <c r="G662" s="1"/>
      <c r="H662" s="1"/>
      <c r="I662" s="1"/>
      <c r="J662" s="1"/>
      <c r="K662" s="1"/>
      <c r="L662" s="14"/>
    </row>
    <row r="663" spans="2:12" ht="16.5" thickTop="1" thickBot="1" x14ac:dyDescent="0.3">
      <c r="B663" s="7" t="s">
        <v>47</v>
      </c>
      <c r="C663" s="32">
        <v>10</v>
      </c>
      <c r="D663" s="1">
        <v>8902139</v>
      </c>
      <c r="E663" s="1">
        <v>9625830</v>
      </c>
      <c r="F663" s="1">
        <v>13141169</v>
      </c>
      <c r="G663" s="1">
        <v>19082607</v>
      </c>
      <c r="H663" s="1">
        <v>25050234.960000001</v>
      </c>
      <c r="I663" s="1">
        <v>31343308.539999999</v>
      </c>
      <c r="J663" s="1">
        <v>33963690.119999997</v>
      </c>
      <c r="K663" s="1">
        <v>29702836.350000001</v>
      </c>
      <c r="L663" s="14"/>
    </row>
    <row r="664" spans="2:12" ht="16.5" thickTop="1" thickBot="1" x14ac:dyDescent="0.3">
      <c r="B664" s="7" t="s">
        <v>48</v>
      </c>
      <c r="C664" s="32">
        <v>20</v>
      </c>
      <c r="D664" s="1">
        <v>8860298</v>
      </c>
      <c r="E664" s="1">
        <v>9606790</v>
      </c>
      <c r="F664" s="1">
        <v>9804513</v>
      </c>
      <c r="G664" s="1">
        <v>14177493.039999999</v>
      </c>
      <c r="H664" s="1">
        <v>20001527.420000002</v>
      </c>
      <c r="I664" s="1">
        <v>25029873.420000002</v>
      </c>
      <c r="J664" s="1">
        <v>31443628.77</v>
      </c>
      <c r="K664" s="1">
        <v>29630169.629999999</v>
      </c>
      <c r="L664" s="14"/>
    </row>
    <row r="665" spans="2:12" ht="16.5" thickTop="1" thickBot="1" x14ac:dyDescent="0.3">
      <c r="B665" s="7" t="s">
        <v>49</v>
      </c>
      <c r="C665" s="32">
        <v>30</v>
      </c>
      <c r="D665" s="1">
        <v>41841</v>
      </c>
      <c r="E665" s="1">
        <v>19040</v>
      </c>
      <c r="F665" s="1">
        <v>3336656</v>
      </c>
      <c r="G665" s="1">
        <v>4905113.96</v>
      </c>
      <c r="H665" s="1">
        <v>5048707.54</v>
      </c>
      <c r="I665" s="1">
        <v>6313435.1200000001</v>
      </c>
      <c r="J665" s="1">
        <v>2520061.35</v>
      </c>
      <c r="K665" s="1">
        <v>72666.720000000001</v>
      </c>
      <c r="L665" s="14"/>
    </row>
    <row r="666" spans="2:12" ht="16.5" thickTop="1" thickBot="1" x14ac:dyDescent="0.3">
      <c r="B666" s="7" t="s">
        <v>12</v>
      </c>
      <c r="C666" s="32">
        <v>40</v>
      </c>
      <c r="D666" s="1">
        <v>41841</v>
      </c>
      <c r="E666" s="1">
        <v>19040</v>
      </c>
      <c r="F666" s="1">
        <v>3336656</v>
      </c>
      <c r="G666" s="1">
        <v>4905113.96</v>
      </c>
      <c r="H666" s="1">
        <v>5048707.54</v>
      </c>
      <c r="I666" s="1">
        <v>6313435.1200000001</v>
      </c>
      <c r="J666" s="1">
        <v>2520061.35</v>
      </c>
      <c r="K666" s="1">
        <v>72666.720000000001</v>
      </c>
      <c r="L666" s="14"/>
    </row>
    <row r="667" spans="2:12" ht="16.5" thickTop="1" thickBot="1" x14ac:dyDescent="0.3">
      <c r="B667" s="7" t="s">
        <v>50</v>
      </c>
      <c r="C667" s="32">
        <v>50</v>
      </c>
      <c r="D667" s="1">
        <v>0</v>
      </c>
      <c r="E667" s="1">
        <v>0</v>
      </c>
      <c r="F667" s="1">
        <v>0</v>
      </c>
      <c r="G667" s="1">
        <v>0</v>
      </c>
      <c r="H667" s="1">
        <v>0</v>
      </c>
      <c r="I667" s="1">
        <v>0</v>
      </c>
      <c r="J667" s="1">
        <v>0</v>
      </c>
      <c r="K667" s="1">
        <v>0</v>
      </c>
      <c r="L667" s="14"/>
    </row>
    <row r="668" spans="2:12" ht="16.5" thickTop="1" thickBot="1" x14ac:dyDescent="0.3">
      <c r="B668" s="6" t="s">
        <v>16</v>
      </c>
      <c r="C668" s="32"/>
      <c r="D668" s="1"/>
      <c r="E668" s="1"/>
      <c r="F668" s="1"/>
      <c r="G668" s="1"/>
      <c r="H668" s="1"/>
      <c r="I668" s="1"/>
      <c r="J668" s="1"/>
      <c r="K668" s="1"/>
      <c r="L668" s="14"/>
    </row>
    <row r="669" spans="2:12" ht="16.5" thickTop="1" thickBot="1" x14ac:dyDescent="0.3">
      <c r="B669" s="7" t="s">
        <v>47</v>
      </c>
      <c r="C669" s="32">
        <v>10</v>
      </c>
      <c r="D669" s="1">
        <v>40102</v>
      </c>
      <c r="E669" s="1">
        <v>40472.879999999997</v>
      </c>
      <c r="F669" s="1">
        <v>128675.93</v>
      </c>
      <c r="G669" s="1">
        <v>271350.93</v>
      </c>
      <c r="H669" s="1">
        <v>769255.61</v>
      </c>
      <c r="I669" s="1">
        <v>1260700.3500000001</v>
      </c>
      <c r="J669" s="1">
        <v>3178945.96</v>
      </c>
      <c r="K669" s="1">
        <v>4551059.32</v>
      </c>
      <c r="L669" s="14"/>
    </row>
    <row r="670" spans="2:12" ht="16.5" thickTop="1" thickBot="1" x14ac:dyDescent="0.3">
      <c r="B670" s="7" t="s">
        <v>48</v>
      </c>
      <c r="C670" s="32">
        <v>20</v>
      </c>
      <c r="D670" s="1">
        <v>9629.1200000000008</v>
      </c>
      <c r="E670" s="1">
        <v>4140.95</v>
      </c>
      <c r="F670" s="1">
        <v>12095</v>
      </c>
      <c r="G670" s="1">
        <v>18408.169999999998</v>
      </c>
      <c r="H670" s="1">
        <v>195041.26</v>
      </c>
      <c r="I670" s="1">
        <v>226966.99</v>
      </c>
      <c r="J670" s="1">
        <v>1679242.91</v>
      </c>
      <c r="K670" s="1">
        <v>3513069.31</v>
      </c>
      <c r="L670" s="14"/>
    </row>
    <row r="671" spans="2:12" ht="16.5" thickTop="1" thickBot="1" x14ac:dyDescent="0.3">
      <c r="B671" s="7" t="s">
        <v>49</v>
      </c>
      <c r="C671" s="32">
        <v>30</v>
      </c>
      <c r="D671" s="1">
        <v>30472.880000000001</v>
      </c>
      <c r="E671" s="1">
        <v>36331.93</v>
      </c>
      <c r="F671" s="1">
        <v>116580.93</v>
      </c>
      <c r="G671" s="1">
        <v>252942.76</v>
      </c>
      <c r="H671" s="1">
        <v>574214.35</v>
      </c>
      <c r="I671" s="1">
        <v>1033733.36</v>
      </c>
      <c r="J671" s="1">
        <v>1499703.05</v>
      </c>
      <c r="K671" s="1">
        <v>1037990.01</v>
      </c>
      <c r="L671" s="14"/>
    </row>
    <row r="672" spans="2:12" ht="16.5" thickTop="1" thickBot="1" x14ac:dyDescent="0.3">
      <c r="B672" s="7" t="s">
        <v>12</v>
      </c>
      <c r="C672" s="32">
        <v>40</v>
      </c>
      <c r="D672" s="1">
        <v>30472.880000000001</v>
      </c>
      <c r="E672" s="1">
        <v>36331.93</v>
      </c>
      <c r="F672" s="1">
        <v>116580.93</v>
      </c>
      <c r="G672" s="1">
        <v>252942.76</v>
      </c>
      <c r="H672" s="1">
        <v>574214.35</v>
      </c>
      <c r="I672" s="1">
        <v>1033733.36</v>
      </c>
      <c r="J672" s="1">
        <v>1499703.05</v>
      </c>
      <c r="K672" s="1">
        <v>1037990.01</v>
      </c>
      <c r="L672" s="14"/>
    </row>
    <row r="673" spans="2:12" ht="16.5" thickTop="1" thickBot="1" x14ac:dyDescent="0.3">
      <c r="B673" s="7" t="s">
        <v>50</v>
      </c>
      <c r="C673" s="32">
        <v>50</v>
      </c>
      <c r="D673" s="1">
        <v>0</v>
      </c>
      <c r="E673" s="1">
        <v>0</v>
      </c>
      <c r="F673" s="1">
        <v>0</v>
      </c>
      <c r="G673" s="1">
        <v>0</v>
      </c>
      <c r="H673" s="1">
        <v>0</v>
      </c>
      <c r="I673" s="1">
        <v>0</v>
      </c>
      <c r="J673" s="1">
        <v>0</v>
      </c>
      <c r="K673" s="1">
        <v>0</v>
      </c>
      <c r="L673" s="14"/>
    </row>
    <row r="674" spans="2:12" ht="16.5" thickTop="1" thickBot="1" x14ac:dyDescent="0.3">
      <c r="B674" s="5" t="s">
        <v>431</v>
      </c>
      <c r="C674" s="32"/>
      <c r="D674" s="1"/>
      <c r="E674" s="1"/>
      <c r="F674" s="1"/>
      <c r="G674" s="1"/>
      <c r="H674" s="1"/>
      <c r="I674" s="1"/>
      <c r="J674" s="1"/>
      <c r="K674" s="1"/>
      <c r="L674" s="14"/>
    </row>
    <row r="675" spans="2:12" ht="16.5" thickTop="1" thickBot="1" x14ac:dyDescent="0.3">
      <c r="B675" s="6" t="s">
        <v>14</v>
      </c>
      <c r="C675" s="32"/>
      <c r="D675" s="1"/>
      <c r="E675" s="1"/>
      <c r="F675" s="1"/>
      <c r="G675" s="1"/>
      <c r="H675" s="1"/>
      <c r="I675" s="1"/>
      <c r="J675" s="1"/>
      <c r="K675" s="1"/>
      <c r="L675" s="14"/>
    </row>
    <row r="676" spans="2:12" ht="16.5" thickTop="1" thickBot="1" x14ac:dyDescent="0.3">
      <c r="B676" s="7" t="s">
        <v>47</v>
      </c>
      <c r="C676" s="32">
        <v>10</v>
      </c>
      <c r="D676" s="1">
        <v>0</v>
      </c>
      <c r="E676" s="1">
        <v>0</v>
      </c>
      <c r="F676" s="1">
        <v>0</v>
      </c>
      <c r="G676" s="1">
        <v>0</v>
      </c>
      <c r="H676" s="1">
        <v>7247.72</v>
      </c>
      <c r="I676" s="1">
        <v>21292.880000000001</v>
      </c>
      <c r="J676" s="1">
        <v>35993828.329999998</v>
      </c>
      <c r="K676" s="1"/>
      <c r="L676" s="14"/>
    </row>
    <row r="677" spans="2:12" ht="16.5" thickTop="1" thickBot="1" x14ac:dyDescent="0.3">
      <c r="B677" s="7" t="s">
        <v>48</v>
      </c>
      <c r="C677" s="32">
        <v>20</v>
      </c>
      <c r="D677" s="1">
        <v>0</v>
      </c>
      <c r="E677" s="1">
        <v>0</v>
      </c>
      <c r="F677" s="1">
        <v>0</v>
      </c>
      <c r="G677" s="1">
        <v>0</v>
      </c>
      <c r="H677" s="1">
        <v>0</v>
      </c>
      <c r="I677" s="1">
        <v>0</v>
      </c>
      <c r="J677" s="1">
        <v>3333</v>
      </c>
      <c r="K677" s="1"/>
      <c r="L677" s="14"/>
    </row>
    <row r="678" spans="2:12" ht="16.5" thickTop="1" thickBot="1" x14ac:dyDescent="0.3">
      <c r="B678" s="7" t="s">
        <v>49</v>
      </c>
      <c r="C678" s="32">
        <v>30</v>
      </c>
      <c r="D678" s="1">
        <v>0</v>
      </c>
      <c r="E678" s="1">
        <v>0</v>
      </c>
      <c r="F678" s="1">
        <v>0</v>
      </c>
      <c r="G678" s="1">
        <v>0</v>
      </c>
      <c r="H678" s="1">
        <v>7247.72</v>
      </c>
      <c r="I678" s="1">
        <v>21292.880000000001</v>
      </c>
      <c r="J678" s="1">
        <v>35990495.329999998</v>
      </c>
      <c r="K678" s="1"/>
      <c r="L678" s="14"/>
    </row>
    <row r="679" spans="2:12" ht="16.5" thickTop="1" thickBot="1" x14ac:dyDescent="0.3">
      <c r="B679" s="7" t="s">
        <v>12</v>
      </c>
      <c r="C679" s="32">
        <v>40</v>
      </c>
      <c r="D679" s="1">
        <v>0</v>
      </c>
      <c r="E679" s="1">
        <v>0</v>
      </c>
      <c r="F679" s="1">
        <v>0</v>
      </c>
      <c r="G679" s="1">
        <v>0</v>
      </c>
      <c r="H679" s="1">
        <v>7247.72</v>
      </c>
      <c r="I679" s="1">
        <v>21292.880000000001</v>
      </c>
      <c r="J679" s="1">
        <v>35990495.329999998</v>
      </c>
      <c r="K679" s="1"/>
      <c r="L679" s="14"/>
    </row>
    <row r="680" spans="2:12" ht="16.5" thickTop="1" thickBot="1" x14ac:dyDescent="0.3">
      <c r="B680" s="7" t="s">
        <v>50</v>
      </c>
      <c r="C680" s="32">
        <v>50</v>
      </c>
      <c r="D680" s="1">
        <v>0</v>
      </c>
      <c r="E680" s="1">
        <v>0</v>
      </c>
      <c r="F680" s="1">
        <v>0</v>
      </c>
      <c r="G680" s="1">
        <v>0</v>
      </c>
      <c r="H680" s="1">
        <v>0</v>
      </c>
      <c r="I680" s="1">
        <v>0</v>
      </c>
      <c r="J680" s="1">
        <v>0</v>
      </c>
      <c r="K680" s="1"/>
      <c r="L680" s="14"/>
    </row>
    <row r="681" spans="2:12" ht="16.5" thickTop="1" thickBot="1" x14ac:dyDescent="0.3">
      <c r="B681" s="6" t="s">
        <v>15</v>
      </c>
      <c r="C681" s="32"/>
      <c r="D681" s="1"/>
      <c r="E681" s="1"/>
      <c r="F681" s="1"/>
      <c r="G681" s="1"/>
      <c r="H681" s="1"/>
      <c r="I681" s="1"/>
      <c r="J681" s="1"/>
      <c r="K681" s="1"/>
      <c r="L681" s="14"/>
    </row>
    <row r="682" spans="2:12" ht="16.5" thickTop="1" thickBot="1" x14ac:dyDescent="0.3">
      <c r="B682" s="7" t="s">
        <v>47</v>
      </c>
      <c r="C682" s="32">
        <v>10</v>
      </c>
      <c r="D682" s="1">
        <v>12066527</v>
      </c>
      <c r="E682" s="1">
        <v>13344709.710000001</v>
      </c>
      <c r="F682" s="1">
        <v>16838085.07</v>
      </c>
      <c r="G682" s="1">
        <v>23372269.489999998</v>
      </c>
      <c r="H682" s="1">
        <v>30702748.079999998</v>
      </c>
      <c r="I682" s="1">
        <v>44764039.340000004</v>
      </c>
      <c r="J682" s="1">
        <v>50787063.140000001</v>
      </c>
      <c r="K682" s="1">
        <v>55462081.299999997</v>
      </c>
      <c r="L682" s="14"/>
    </row>
    <row r="683" spans="2:12" ht="16.5" thickTop="1" thickBot="1" x14ac:dyDescent="0.3">
      <c r="B683" s="7" t="s">
        <v>48</v>
      </c>
      <c r="C683" s="32">
        <v>20</v>
      </c>
      <c r="D683" s="1">
        <v>11983634.289999999</v>
      </c>
      <c r="E683" s="1">
        <v>13116373.640000001</v>
      </c>
      <c r="F683" s="1">
        <v>13144819.58</v>
      </c>
      <c r="G683" s="1">
        <v>17385335.41</v>
      </c>
      <c r="H683" s="1">
        <v>20216698.739999998</v>
      </c>
      <c r="I683" s="1">
        <v>29304860.199999999</v>
      </c>
      <c r="J683" s="1">
        <v>30360411.84</v>
      </c>
      <c r="K683" s="1">
        <v>32818391.84</v>
      </c>
      <c r="L683" s="14"/>
    </row>
    <row r="684" spans="2:12" ht="16.5" thickTop="1" thickBot="1" x14ac:dyDescent="0.3">
      <c r="B684" s="7" t="s">
        <v>49</v>
      </c>
      <c r="C684" s="32">
        <v>30</v>
      </c>
      <c r="D684" s="1">
        <v>82892.710000000006</v>
      </c>
      <c r="E684" s="1">
        <v>228336.07</v>
      </c>
      <c r="F684" s="1">
        <v>3693265.49</v>
      </c>
      <c r="G684" s="1">
        <v>5986934.0800000001</v>
      </c>
      <c r="H684" s="1">
        <v>10486049.34</v>
      </c>
      <c r="I684" s="1">
        <v>15459179.140000001</v>
      </c>
      <c r="J684" s="1">
        <v>20426651.300000001</v>
      </c>
      <c r="K684" s="1">
        <v>22643689.460000001</v>
      </c>
      <c r="L684" s="14"/>
    </row>
    <row r="685" spans="2:12" ht="16.5" thickTop="1" thickBot="1" x14ac:dyDescent="0.3">
      <c r="B685" s="7" t="s">
        <v>12</v>
      </c>
      <c r="C685" s="32">
        <v>40</v>
      </c>
      <c r="D685" s="1">
        <v>82892.710000000006</v>
      </c>
      <c r="E685" s="1">
        <v>228336.07</v>
      </c>
      <c r="F685" s="1">
        <v>3693265.49</v>
      </c>
      <c r="G685" s="1">
        <v>5986934.0800000001</v>
      </c>
      <c r="H685" s="1">
        <v>10486049.34</v>
      </c>
      <c r="I685" s="1">
        <v>15459179.140000001</v>
      </c>
      <c r="J685" s="1">
        <v>20426651.300000001</v>
      </c>
      <c r="K685" s="1">
        <v>22643689.460000001</v>
      </c>
      <c r="L685" s="14"/>
    </row>
    <row r="686" spans="2:12" ht="16.5" thickTop="1" thickBot="1" x14ac:dyDescent="0.3">
      <c r="B686" s="7" t="s">
        <v>50</v>
      </c>
      <c r="C686" s="32">
        <v>50</v>
      </c>
      <c r="D686" s="1">
        <v>0</v>
      </c>
      <c r="E686" s="1">
        <v>0</v>
      </c>
      <c r="F686" s="1">
        <v>0</v>
      </c>
      <c r="G686" s="1">
        <v>0</v>
      </c>
      <c r="H686" s="1">
        <v>0</v>
      </c>
      <c r="I686" s="1">
        <v>0</v>
      </c>
      <c r="J686" s="1">
        <v>0</v>
      </c>
      <c r="K686" s="1">
        <v>0</v>
      </c>
      <c r="L686" s="14"/>
    </row>
    <row r="687" spans="2:12" ht="16.5" thickTop="1" thickBot="1" x14ac:dyDescent="0.3">
      <c r="B687" s="6" t="s">
        <v>16</v>
      </c>
      <c r="C687" s="32"/>
      <c r="D687" s="1"/>
      <c r="E687" s="1"/>
      <c r="F687" s="1"/>
      <c r="G687" s="1"/>
      <c r="H687" s="1"/>
      <c r="I687" s="1"/>
      <c r="J687" s="1"/>
      <c r="K687" s="1"/>
      <c r="L687" s="14"/>
    </row>
    <row r="688" spans="2:12" ht="16.5" thickTop="1" thickBot="1" x14ac:dyDescent="0.3">
      <c r="B688" s="7" t="s">
        <v>47</v>
      </c>
      <c r="C688" s="32">
        <v>10</v>
      </c>
      <c r="D688" s="1">
        <v>0</v>
      </c>
      <c r="E688" s="1">
        <v>54426</v>
      </c>
      <c r="F688" s="1">
        <v>44568.13</v>
      </c>
      <c r="G688" s="1">
        <v>59014.33</v>
      </c>
      <c r="H688" s="1">
        <v>62161.33</v>
      </c>
      <c r="I688" s="1">
        <v>65494.33</v>
      </c>
      <c r="J688" s="1">
        <v>1298483.33</v>
      </c>
      <c r="K688" s="1">
        <v>2802506.77</v>
      </c>
      <c r="L688" s="14"/>
    </row>
    <row r="689" spans="2:12" ht="16.5" thickTop="1" thickBot="1" x14ac:dyDescent="0.3">
      <c r="B689" s="7" t="s">
        <v>48</v>
      </c>
      <c r="C689" s="32">
        <v>20</v>
      </c>
      <c r="D689" s="1">
        <v>0</v>
      </c>
      <c r="E689" s="1">
        <v>9857.8700000000008</v>
      </c>
      <c r="F689" s="1">
        <v>25647.8</v>
      </c>
      <c r="G689" s="1">
        <v>1853</v>
      </c>
      <c r="H689" s="1">
        <v>0</v>
      </c>
      <c r="I689" s="1">
        <v>0</v>
      </c>
      <c r="J689" s="1">
        <v>306458.56</v>
      </c>
      <c r="K689" s="1">
        <v>222115.4</v>
      </c>
      <c r="L689" s="14"/>
    </row>
    <row r="690" spans="2:12" ht="16.5" thickTop="1" thickBot="1" x14ac:dyDescent="0.3">
      <c r="B690" s="7" t="s">
        <v>49</v>
      </c>
      <c r="C690" s="32">
        <v>30</v>
      </c>
      <c r="D690" s="1">
        <v>0</v>
      </c>
      <c r="E690" s="1">
        <v>44568.13</v>
      </c>
      <c r="F690" s="1">
        <v>18920.330000000002</v>
      </c>
      <c r="G690" s="1">
        <v>57161.33</v>
      </c>
      <c r="H690" s="1">
        <v>62161.33</v>
      </c>
      <c r="I690" s="1">
        <v>65494.33</v>
      </c>
      <c r="J690" s="1">
        <v>992024.77</v>
      </c>
      <c r="K690" s="1">
        <v>2580391.37</v>
      </c>
      <c r="L690" s="14"/>
    </row>
    <row r="691" spans="2:12" ht="16.5" thickTop="1" thickBot="1" x14ac:dyDescent="0.3">
      <c r="B691" s="7" t="s">
        <v>12</v>
      </c>
      <c r="C691" s="32">
        <v>40</v>
      </c>
      <c r="D691" s="1">
        <v>0</v>
      </c>
      <c r="E691" s="1">
        <v>44568.13</v>
      </c>
      <c r="F691" s="1">
        <v>18920.330000000002</v>
      </c>
      <c r="G691" s="1">
        <v>57161.33</v>
      </c>
      <c r="H691" s="1">
        <v>62161.33</v>
      </c>
      <c r="I691" s="1">
        <v>65494.33</v>
      </c>
      <c r="J691" s="1">
        <v>992024.77</v>
      </c>
      <c r="K691" s="1">
        <v>2580391.37</v>
      </c>
      <c r="L691" s="14"/>
    </row>
    <row r="692" spans="2:12" ht="16.5" thickTop="1" thickBot="1" x14ac:dyDescent="0.3">
      <c r="B692" s="7" t="s">
        <v>50</v>
      </c>
      <c r="C692" s="32">
        <v>50</v>
      </c>
      <c r="D692" s="1">
        <v>0</v>
      </c>
      <c r="E692" s="1">
        <v>0</v>
      </c>
      <c r="F692" s="1">
        <v>0</v>
      </c>
      <c r="G692" s="1">
        <v>0</v>
      </c>
      <c r="H692" s="1">
        <v>0</v>
      </c>
      <c r="I692" s="1">
        <v>0</v>
      </c>
      <c r="J692" s="1">
        <v>0</v>
      </c>
      <c r="K692" s="1">
        <v>0</v>
      </c>
      <c r="L692" s="14"/>
    </row>
    <row r="693" spans="2:12" ht="16.5" thickTop="1" thickBot="1" x14ac:dyDescent="0.3">
      <c r="B693" s="5" t="s">
        <v>428</v>
      </c>
      <c r="C693" s="32"/>
      <c r="D693" s="1"/>
      <c r="E693" s="1"/>
      <c r="F693" s="1"/>
      <c r="G693" s="1"/>
      <c r="H693" s="1"/>
      <c r="I693" s="1"/>
      <c r="J693" s="1"/>
      <c r="K693" s="1"/>
      <c r="L693" s="14"/>
    </row>
    <row r="694" spans="2:12" ht="16.5" thickTop="1" thickBot="1" x14ac:dyDescent="0.3">
      <c r="B694" s="6" t="s">
        <v>14</v>
      </c>
      <c r="C694" s="32"/>
      <c r="D694" s="1"/>
      <c r="E694" s="1"/>
      <c r="F694" s="1"/>
      <c r="G694" s="1"/>
      <c r="H694" s="1"/>
      <c r="I694" s="1"/>
      <c r="J694" s="1"/>
      <c r="K694" s="1"/>
      <c r="L694" s="14"/>
    </row>
    <row r="695" spans="2:12" ht="16.5" thickTop="1" thickBot="1" x14ac:dyDescent="0.3">
      <c r="B695" s="7" t="s">
        <v>47</v>
      </c>
      <c r="C695" s="32">
        <v>10</v>
      </c>
      <c r="D695" s="1">
        <v>0</v>
      </c>
      <c r="E695" s="1">
        <v>0</v>
      </c>
      <c r="F695" s="1">
        <v>0</v>
      </c>
      <c r="G695" s="1">
        <v>0</v>
      </c>
      <c r="H695" s="1">
        <v>0</v>
      </c>
      <c r="I695" s="1">
        <v>0</v>
      </c>
      <c r="J695" s="1">
        <v>0</v>
      </c>
      <c r="K695" s="1"/>
      <c r="L695" s="14"/>
    </row>
    <row r="696" spans="2:12" ht="16.5" thickTop="1" thickBot="1" x14ac:dyDescent="0.3">
      <c r="B696" s="7" t="s">
        <v>48</v>
      </c>
      <c r="C696" s="32">
        <v>20</v>
      </c>
      <c r="D696" s="1">
        <v>0</v>
      </c>
      <c r="E696" s="1">
        <v>0</v>
      </c>
      <c r="F696" s="1">
        <v>0</v>
      </c>
      <c r="G696" s="1">
        <v>0</v>
      </c>
      <c r="H696" s="1">
        <v>0</v>
      </c>
      <c r="I696" s="1">
        <v>0</v>
      </c>
      <c r="J696" s="1">
        <v>0</v>
      </c>
      <c r="K696" s="1"/>
      <c r="L696" s="14"/>
    </row>
    <row r="697" spans="2:12" ht="16.5" thickTop="1" thickBot="1" x14ac:dyDescent="0.3">
      <c r="B697" s="7" t="s">
        <v>49</v>
      </c>
      <c r="C697" s="32">
        <v>30</v>
      </c>
      <c r="D697" s="1">
        <v>0</v>
      </c>
      <c r="E697" s="1">
        <v>0</v>
      </c>
      <c r="F697" s="1">
        <v>0</v>
      </c>
      <c r="G697" s="1">
        <v>0</v>
      </c>
      <c r="H697" s="1">
        <v>0</v>
      </c>
      <c r="I697" s="1">
        <v>0</v>
      </c>
      <c r="J697" s="1">
        <v>0</v>
      </c>
      <c r="K697" s="1"/>
      <c r="L697" s="14"/>
    </row>
    <row r="698" spans="2:12" ht="16.5" thickTop="1" thickBot="1" x14ac:dyDescent="0.3">
      <c r="B698" s="7" t="s">
        <v>12</v>
      </c>
      <c r="C698" s="32">
        <v>40</v>
      </c>
      <c r="D698" s="1">
        <v>0</v>
      </c>
      <c r="E698" s="1">
        <v>0</v>
      </c>
      <c r="F698" s="1">
        <v>0</v>
      </c>
      <c r="G698" s="1">
        <v>0</v>
      </c>
      <c r="H698" s="1">
        <v>0</v>
      </c>
      <c r="I698" s="1">
        <v>0</v>
      </c>
      <c r="J698" s="1">
        <v>0</v>
      </c>
      <c r="K698" s="1"/>
      <c r="L698" s="14"/>
    </row>
    <row r="699" spans="2:12" ht="16.5" thickTop="1" thickBot="1" x14ac:dyDescent="0.3">
      <c r="B699" s="7" t="s">
        <v>50</v>
      </c>
      <c r="C699" s="32">
        <v>50</v>
      </c>
      <c r="D699" s="1">
        <v>0</v>
      </c>
      <c r="E699" s="1">
        <v>0</v>
      </c>
      <c r="F699" s="1">
        <v>0</v>
      </c>
      <c r="G699" s="1">
        <v>0</v>
      </c>
      <c r="H699" s="1">
        <v>0</v>
      </c>
      <c r="I699" s="1">
        <v>0</v>
      </c>
      <c r="J699" s="1">
        <v>0</v>
      </c>
      <c r="K699" s="1"/>
      <c r="L699" s="14"/>
    </row>
    <row r="700" spans="2:12" ht="16.5" thickTop="1" thickBot="1" x14ac:dyDescent="0.3">
      <c r="B700" s="6" t="s">
        <v>15</v>
      </c>
      <c r="C700" s="32"/>
      <c r="D700" s="1"/>
      <c r="E700" s="1"/>
      <c r="F700" s="1"/>
      <c r="G700" s="1"/>
      <c r="H700" s="1"/>
      <c r="I700" s="1"/>
      <c r="J700" s="1"/>
      <c r="K700" s="1"/>
      <c r="L700" s="14"/>
    </row>
    <row r="701" spans="2:12" ht="16.5" thickTop="1" thickBot="1" x14ac:dyDescent="0.3">
      <c r="B701" s="7" t="s">
        <v>47</v>
      </c>
      <c r="C701" s="32">
        <v>10</v>
      </c>
      <c r="D701" s="1">
        <v>5165637</v>
      </c>
      <c r="E701" s="1">
        <v>5922279</v>
      </c>
      <c r="F701" s="1">
        <v>5941430</v>
      </c>
      <c r="G701" s="1">
        <v>6722062</v>
      </c>
      <c r="H701" s="1">
        <v>7064471</v>
      </c>
      <c r="I701" s="1">
        <v>9776567</v>
      </c>
      <c r="J701" s="1">
        <v>11574734.710000001</v>
      </c>
      <c r="K701" s="1">
        <v>13152910.630000001</v>
      </c>
      <c r="L701" s="14"/>
    </row>
    <row r="702" spans="2:12" ht="16.5" thickTop="1" thickBot="1" x14ac:dyDescent="0.3">
      <c r="B702" s="7" t="s">
        <v>48</v>
      </c>
      <c r="C702" s="32">
        <v>20</v>
      </c>
      <c r="D702" s="1">
        <v>5157466</v>
      </c>
      <c r="E702" s="1">
        <v>5910174</v>
      </c>
      <c r="F702" s="1">
        <v>5930407</v>
      </c>
      <c r="G702" s="1">
        <v>6722062</v>
      </c>
      <c r="H702" s="1">
        <v>7064471</v>
      </c>
      <c r="I702" s="1">
        <v>9315981.2899999991</v>
      </c>
      <c r="J702" s="1">
        <v>10184600.08</v>
      </c>
      <c r="K702" s="1">
        <v>11715025.039999999</v>
      </c>
      <c r="L702" s="14"/>
    </row>
    <row r="703" spans="2:12" ht="16.5" thickTop="1" thickBot="1" x14ac:dyDescent="0.3">
      <c r="B703" s="7" t="s">
        <v>49</v>
      </c>
      <c r="C703" s="32">
        <v>30</v>
      </c>
      <c r="D703" s="1">
        <v>8171</v>
      </c>
      <c r="E703" s="1">
        <v>12105</v>
      </c>
      <c r="F703" s="1">
        <v>11023</v>
      </c>
      <c r="G703" s="1">
        <v>0</v>
      </c>
      <c r="H703" s="1">
        <v>0</v>
      </c>
      <c r="I703" s="1">
        <v>460585.71</v>
      </c>
      <c r="J703" s="1">
        <v>1390134.63</v>
      </c>
      <c r="K703" s="1">
        <v>1437885.59</v>
      </c>
      <c r="L703" s="14"/>
    </row>
    <row r="704" spans="2:12" ht="16.5" thickTop="1" thickBot="1" x14ac:dyDescent="0.3">
      <c r="B704" s="7" t="s">
        <v>12</v>
      </c>
      <c r="C704" s="32">
        <v>40</v>
      </c>
      <c r="D704" s="1">
        <v>8171</v>
      </c>
      <c r="E704" s="1">
        <v>12105</v>
      </c>
      <c r="F704" s="1">
        <v>11023</v>
      </c>
      <c r="G704" s="1">
        <v>0</v>
      </c>
      <c r="H704" s="1">
        <v>0</v>
      </c>
      <c r="I704" s="1">
        <v>460585.71</v>
      </c>
      <c r="J704" s="1">
        <v>1390134.63</v>
      </c>
      <c r="K704" s="1">
        <v>1437885.59</v>
      </c>
      <c r="L704" s="14"/>
    </row>
    <row r="705" spans="2:12" ht="16.5" thickTop="1" thickBot="1" x14ac:dyDescent="0.3">
      <c r="B705" s="7" t="s">
        <v>50</v>
      </c>
      <c r="C705" s="32">
        <v>50</v>
      </c>
      <c r="D705" s="1">
        <v>0</v>
      </c>
      <c r="E705" s="1">
        <v>0</v>
      </c>
      <c r="F705" s="1">
        <v>0</v>
      </c>
      <c r="G705" s="1">
        <v>0</v>
      </c>
      <c r="H705" s="1">
        <v>0</v>
      </c>
      <c r="I705" s="1">
        <v>0</v>
      </c>
      <c r="J705" s="1">
        <v>0</v>
      </c>
      <c r="K705" s="1">
        <v>0</v>
      </c>
      <c r="L705" s="14"/>
    </row>
    <row r="706" spans="2:12" ht="16.5" thickTop="1" thickBot="1" x14ac:dyDescent="0.3">
      <c r="B706" s="6" t="s">
        <v>16</v>
      </c>
      <c r="C706" s="32"/>
      <c r="D706" s="1"/>
      <c r="E706" s="1"/>
      <c r="F706" s="1"/>
      <c r="G706" s="1"/>
      <c r="H706" s="1"/>
      <c r="I706" s="1"/>
      <c r="J706" s="1"/>
      <c r="K706" s="1"/>
      <c r="L706" s="14"/>
    </row>
    <row r="707" spans="2:12" ht="16.5" thickTop="1" thickBot="1" x14ac:dyDescent="0.3">
      <c r="B707" s="7" t="s">
        <v>47</v>
      </c>
      <c r="C707" s="32">
        <v>10</v>
      </c>
      <c r="D707" s="1">
        <v>70639</v>
      </c>
      <c r="E707" s="1">
        <v>45357.05</v>
      </c>
      <c r="F707" s="1">
        <v>0</v>
      </c>
      <c r="G707" s="1">
        <v>0</v>
      </c>
      <c r="H707" s="1">
        <v>159653</v>
      </c>
      <c r="I707" s="1">
        <v>336891</v>
      </c>
      <c r="J707" s="1">
        <v>354567.6</v>
      </c>
      <c r="K707" s="1">
        <v>373318.41</v>
      </c>
      <c r="L707" s="14"/>
    </row>
    <row r="708" spans="2:12" ht="16.5" thickTop="1" thickBot="1" x14ac:dyDescent="0.3">
      <c r="B708" s="7" t="s">
        <v>48</v>
      </c>
      <c r="C708" s="32">
        <v>20</v>
      </c>
      <c r="D708" s="1">
        <v>24680.03</v>
      </c>
      <c r="E708" s="1">
        <v>45357.05</v>
      </c>
      <c r="F708" s="1">
        <v>0</v>
      </c>
      <c r="G708" s="1">
        <v>0</v>
      </c>
      <c r="H708" s="1">
        <v>53998</v>
      </c>
      <c r="I708" s="1">
        <v>186422.51</v>
      </c>
      <c r="J708" s="1">
        <v>255123.19</v>
      </c>
      <c r="K708" s="1">
        <v>213019.12</v>
      </c>
      <c r="L708" s="14"/>
    </row>
    <row r="709" spans="2:12" ht="16.5" thickTop="1" thickBot="1" x14ac:dyDescent="0.3">
      <c r="B709" s="7" t="s">
        <v>49</v>
      </c>
      <c r="C709" s="32">
        <v>30</v>
      </c>
      <c r="D709" s="1">
        <v>45958.97</v>
      </c>
      <c r="E709" s="1">
        <v>0</v>
      </c>
      <c r="F709" s="1">
        <v>0</v>
      </c>
      <c r="G709" s="1">
        <v>0</v>
      </c>
      <c r="H709" s="1">
        <v>105655</v>
      </c>
      <c r="I709" s="1">
        <v>150468.49</v>
      </c>
      <c r="J709" s="1">
        <v>99444.41</v>
      </c>
      <c r="K709" s="1">
        <v>160299.29</v>
      </c>
      <c r="L709" s="14"/>
    </row>
    <row r="710" spans="2:12" ht="16.5" thickTop="1" thickBot="1" x14ac:dyDescent="0.3">
      <c r="B710" s="7" t="s">
        <v>12</v>
      </c>
      <c r="C710" s="32">
        <v>40</v>
      </c>
      <c r="D710" s="1">
        <v>45958.97</v>
      </c>
      <c r="E710" s="1">
        <v>0</v>
      </c>
      <c r="F710" s="1">
        <v>0</v>
      </c>
      <c r="G710" s="1">
        <v>0</v>
      </c>
      <c r="H710" s="1">
        <v>105655</v>
      </c>
      <c r="I710" s="1">
        <v>150468.49</v>
      </c>
      <c r="J710" s="1">
        <v>99444.41</v>
      </c>
      <c r="K710" s="1">
        <v>160299.29</v>
      </c>
      <c r="L710" s="14"/>
    </row>
    <row r="711" spans="2:12" ht="16.5" thickTop="1" thickBot="1" x14ac:dyDescent="0.3">
      <c r="B711" s="7" t="s">
        <v>50</v>
      </c>
      <c r="C711" s="32">
        <v>50</v>
      </c>
      <c r="D711" s="1">
        <v>0</v>
      </c>
      <c r="E711" s="1">
        <v>0</v>
      </c>
      <c r="F711" s="1">
        <v>0</v>
      </c>
      <c r="G711" s="1">
        <v>0</v>
      </c>
      <c r="H711" s="1">
        <v>0</v>
      </c>
      <c r="I711" s="1">
        <v>0</v>
      </c>
      <c r="J711" s="1">
        <v>0</v>
      </c>
      <c r="K711" s="1">
        <v>0</v>
      </c>
      <c r="L711" s="14"/>
    </row>
    <row r="712" spans="2:12" ht="16.5" thickTop="1" thickBot="1" x14ac:dyDescent="0.3">
      <c r="B712" s="5" t="s">
        <v>440</v>
      </c>
      <c r="C712" s="32"/>
      <c r="D712" s="1"/>
      <c r="E712" s="1"/>
      <c r="F712" s="1"/>
      <c r="G712" s="1"/>
      <c r="H712" s="1"/>
      <c r="I712" s="1"/>
      <c r="J712" s="1"/>
      <c r="K712" s="1"/>
      <c r="L712" s="14"/>
    </row>
    <row r="713" spans="2:12" ht="16.5" thickTop="1" thickBot="1" x14ac:dyDescent="0.3">
      <c r="B713" s="6" t="s">
        <v>14</v>
      </c>
      <c r="C713" s="32"/>
      <c r="D713" s="1"/>
      <c r="E713" s="1"/>
      <c r="F713" s="1"/>
      <c r="G713" s="1"/>
      <c r="H713" s="1"/>
      <c r="I713" s="1"/>
      <c r="J713" s="1"/>
      <c r="K713" s="1"/>
      <c r="L713" s="14"/>
    </row>
    <row r="714" spans="2:12" ht="16.5" thickTop="1" thickBot="1" x14ac:dyDescent="0.3">
      <c r="B714" s="7" t="s">
        <v>47</v>
      </c>
      <c r="C714" s="32">
        <v>10</v>
      </c>
      <c r="D714" s="1">
        <v>13447</v>
      </c>
      <c r="E714" s="1">
        <v>23680.54</v>
      </c>
      <c r="F714" s="1">
        <v>1017269.35</v>
      </c>
      <c r="G714" s="1">
        <v>1017269.35</v>
      </c>
      <c r="H714" s="1">
        <v>0</v>
      </c>
      <c r="I714" s="1">
        <v>0</v>
      </c>
      <c r="J714" s="1">
        <v>0</v>
      </c>
      <c r="K714" s="1"/>
      <c r="L714" s="14"/>
    </row>
    <row r="715" spans="2:12" ht="16.5" thickTop="1" thickBot="1" x14ac:dyDescent="0.3">
      <c r="B715" s="7" t="s">
        <v>48</v>
      </c>
      <c r="C715" s="32">
        <v>20</v>
      </c>
      <c r="D715" s="1">
        <v>0</v>
      </c>
      <c r="E715" s="1">
        <v>0</v>
      </c>
      <c r="F715" s="1">
        <v>0</v>
      </c>
      <c r="G715" s="1">
        <v>0</v>
      </c>
      <c r="H715" s="1">
        <v>0</v>
      </c>
      <c r="I715" s="1">
        <v>0</v>
      </c>
      <c r="J715" s="1">
        <v>0</v>
      </c>
      <c r="K715" s="1"/>
      <c r="L715" s="14"/>
    </row>
    <row r="716" spans="2:12" ht="16.5" thickTop="1" thickBot="1" x14ac:dyDescent="0.3">
      <c r="B716" s="7" t="s">
        <v>49</v>
      </c>
      <c r="C716" s="32">
        <v>30</v>
      </c>
      <c r="D716" s="1">
        <v>13447</v>
      </c>
      <c r="E716" s="1">
        <v>23680.54</v>
      </c>
      <c r="F716" s="1">
        <v>1017269.35</v>
      </c>
      <c r="G716" s="1">
        <v>1017269.35</v>
      </c>
      <c r="H716" s="1">
        <v>0</v>
      </c>
      <c r="I716" s="1">
        <v>0</v>
      </c>
      <c r="J716" s="1">
        <v>0</v>
      </c>
      <c r="K716" s="1"/>
      <c r="L716" s="14"/>
    </row>
    <row r="717" spans="2:12" ht="16.5" thickTop="1" thickBot="1" x14ac:dyDescent="0.3">
      <c r="B717" s="7" t="s">
        <v>12</v>
      </c>
      <c r="C717" s="32">
        <v>40</v>
      </c>
      <c r="D717" s="1">
        <v>13447</v>
      </c>
      <c r="E717" s="1">
        <v>23680.54</v>
      </c>
      <c r="F717" s="1">
        <v>1017269.35</v>
      </c>
      <c r="G717" s="1">
        <v>1017269.35</v>
      </c>
      <c r="H717" s="1">
        <v>0</v>
      </c>
      <c r="I717" s="1">
        <v>0</v>
      </c>
      <c r="J717" s="1">
        <v>0</v>
      </c>
      <c r="K717" s="1"/>
      <c r="L717" s="14"/>
    </row>
    <row r="718" spans="2:12" ht="16.5" thickTop="1" thickBot="1" x14ac:dyDescent="0.3">
      <c r="B718" s="7" t="s">
        <v>50</v>
      </c>
      <c r="C718" s="32">
        <v>50</v>
      </c>
      <c r="D718" s="1">
        <v>0</v>
      </c>
      <c r="E718" s="1">
        <v>0</v>
      </c>
      <c r="F718" s="1">
        <v>0</v>
      </c>
      <c r="G718" s="1">
        <v>0</v>
      </c>
      <c r="H718" s="1">
        <v>0</v>
      </c>
      <c r="I718" s="1">
        <v>0</v>
      </c>
      <c r="J718" s="1">
        <v>0</v>
      </c>
      <c r="K718" s="1"/>
      <c r="L718" s="14"/>
    </row>
    <row r="719" spans="2:12" ht="16.5" thickTop="1" thickBot="1" x14ac:dyDescent="0.3">
      <c r="B719" s="6" t="s">
        <v>15</v>
      </c>
      <c r="C719" s="32"/>
      <c r="D719" s="1"/>
      <c r="E719" s="1"/>
      <c r="F719" s="1"/>
      <c r="G719" s="1"/>
      <c r="H719" s="1"/>
      <c r="I719" s="1"/>
      <c r="J719" s="1"/>
      <c r="K719" s="1"/>
      <c r="L719" s="14"/>
    </row>
    <row r="720" spans="2:12" ht="16.5" thickTop="1" thickBot="1" x14ac:dyDescent="0.3">
      <c r="B720" s="7" t="s">
        <v>47</v>
      </c>
      <c r="C720" s="32">
        <v>10</v>
      </c>
      <c r="D720" s="1">
        <v>3490426</v>
      </c>
      <c r="E720" s="1">
        <v>3800769.5</v>
      </c>
      <c r="F720" s="1">
        <v>4051781.7</v>
      </c>
      <c r="G720" s="1">
        <v>4709055.7</v>
      </c>
      <c r="H720" s="1">
        <v>5061174.0999999996</v>
      </c>
      <c r="I720" s="1">
        <v>7360051.0999999996</v>
      </c>
      <c r="J720" s="1">
        <v>7598062</v>
      </c>
      <c r="K720" s="1">
        <v>8329995</v>
      </c>
      <c r="L720" s="14"/>
    </row>
    <row r="721" spans="2:12" ht="16.5" thickTop="1" thickBot="1" x14ac:dyDescent="0.3">
      <c r="B721" s="7" t="s">
        <v>48</v>
      </c>
      <c r="C721" s="32">
        <v>20</v>
      </c>
      <c r="D721" s="1">
        <v>3448948.5</v>
      </c>
      <c r="E721" s="1">
        <v>3515229.8</v>
      </c>
      <c r="F721" s="1">
        <v>3590418</v>
      </c>
      <c r="G721" s="1">
        <v>4218923.5999999996</v>
      </c>
      <c r="H721" s="1">
        <v>4709255</v>
      </c>
      <c r="I721" s="1">
        <v>7063791</v>
      </c>
      <c r="J721" s="1">
        <v>6781709</v>
      </c>
      <c r="K721" s="1">
        <v>7998048</v>
      </c>
      <c r="L721" s="14"/>
    </row>
    <row r="722" spans="2:12" ht="16.5" thickTop="1" thickBot="1" x14ac:dyDescent="0.3">
      <c r="B722" s="7" t="s">
        <v>49</v>
      </c>
      <c r="C722" s="32">
        <v>30</v>
      </c>
      <c r="D722" s="1">
        <v>41477.5</v>
      </c>
      <c r="E722" s="1">
        <v>285539.7</v>
      </c>
      <c r="F722" s="1">
        <v>461363.7</v>
      </c>
      <c r="G722" s="1">
        <v>490132.1</v>
      </c>
      <c r="H722" s="1">
        <v>351919.1</v>
      </c>
      <c r="I722" s="1">
        <v>296260.09999999998</v>
      </c>
      <c r="J722" s="1">
        <v>816353</v>
      </c>
      <c r="K722" s="1">
        <v>331947</v>
      </c>
      <c r="L722" s="14"/>
    </row>
    <row r="723" spans="2:12" ht="16.5" thickTop="1" thickBot="1" x14ac:dyDescent="0.3">
      <c r="B723" s="7" t="s">
        <v>12</v>
      </c>
      <c r="C723" s="32">
        <v>40</v>
      </c>
      <c r="D723" s="1">
        <v>41477.5</v>
      </c>
      <c r="E723" s="1">
        <v>285539.7</v>
      </c>
      <c r="F723" s="1">
        <v>461363.7</v>
      </c>
      <c r="G723" s="1">
        <v>490132.1</v>
      </c>
      <c r="H723" s="1">
        <v>351919.1</v>
      </c>
      <c r="I723" s="1">
        <v>296260.09999999998</v>
      </c>
      <c r="J723" s="1">
        <v>816353</v>
      </c>
      <c r="K723" s="1">
        <v>331947</v>
      </c>
      <c r="L723" s="14"/>
    </row>
    <row r="724" spans="2:12" ht="16.5" thickTop="1" thickBot="1" x14ac:dyDescent="0.3">
      <c r="B724" s="7" t="s">
        <v>50</v>
      </c>
      <c r="C724" s="32">
        <v>50</v>
      </c>
      <c r="D724" s="1">
        <v>0</v>
      </c>
      <c r="E724" s="1">
        <v>0</v>
      </c>
      <c r="F724" s="1">
        <v>0</v>
      </c>
      <c r="G724" s="1">
        <v>0</v>
      </c>
      <c r="H724" s="1">
        <v>0</v>
      </c>
      <c r="I724" s="1">
        <v>0</v>
      </c>
      <c r="J724" s="1">
        <v>0</v>
      </c>
      <c r="K724" s="1">
        <v>0</v>
      </c>
      <c r="L724" s="14"/>
    </row>
    <row r="725" spans="2:12" ht="16.5" thickTop="1" thickBot="1" x14ac:dyDescent="0.3">
      <c r="B725" s="6" t="s">
        <v>16</v>
      </c>
      <c r="C725" s="32"/>
      <c r="D725" s="1"/>
      <c r="E725" s="1"/>
      <c r="F725" s="1"/>
      <c r="G725" s="1"/>
      <c r="H725" s="1"/>
      <c r="I725" s="1"/>
      <c r="J725" s="1"/>
      <c r="K725" s="1"/>
      <c r="L725" s="14"/>
    </row>
    <row r="726" spans="2:12" ht="16.5" thickTop="1" thickBot="1" x14ac:dyDescent="0.3">
      <c r="B726" s="7" t="s">
        <v>47</v>
      </c>
      <c r="C726" s="32">
        <v>10</v>
      </c>
      <c r="D726" s="1">
        <v>80826</v>
      </c>
      <c r="E726" s="1">
        <v>52405</v>
      </c>
      <c r="F726" s="1">
        <v>18372</v>
      </c>
      <c r="G726" s="1">
        <v>14950</v>
      </c>
      <c r="H726" s="1">
        <v>58325.599999999999</v>
      </c>
      <c r="I726" s="1">
        <v>948050.62</v>
      </c>
      <c r="J726" s="1">
        <v>1914183.51</v>
      </c>
      <c r="K726" s="1">
        <v>2660387.4300000002</v>
      </c>
      <c r="L726" s="14"/>
    </row>
    <row r="727" spans="2:12" ht="16.5" thickTop="1" thickBot="1" x14ac:dyDescent="0.3">
      <c r="B727" s="7" t="s">
        <v>48</v>
      </c>
      <c r="C727" s="32">
        <v>20</v>
      </c>
      <c r="D727" s="1">
        <v>80826</v>
      </c>
      <c r="E727" s="1">
        <v>48503</v>
      </c>
      <c r="F727" s="1">
        <v>18372</v>
      </c>
      <c r="G727" s="1">
        <v>14950</v>
      </c>
      <c r="H727" s="1">
        <v>51669.98</v>
      </c>
      <c r="I727" s="1">
        <v>142029.10999999999</v>
      </c>
      <c r="J727" s="1">
        <v>999513.08</v>
      </c>
      <c r="K727" s="1">
        <v>1113612.73</v>
      </c>
      <c r="L727" s="14"/>
    </row>
    <row r="728" spans="2:12" ht="16.5" thickTop="1" thickBot="1" x14ac:dyDescent="0.3">
      <c r="B728" s="7" t="s">
        <v>49</v>
      </c>
      <c r="C728" s="32">
        <v>30</v>
      </c>
      <c r="D728" s="1">
        <v>0</v>
      </c>
      <c r="E728" s="1">
        <v>3902</v>
      </c>
      <c r="F728" s="1">
        <v>0</v>
      </c>
      <c r="G728" s="1">
        <v>0</v>
      </c>
      <c r="H728" s="1">
        <v>6655.62</v>
      </c>
      <c r="I728" s="1">
        <v>806021.51</v>
      </c>
      <c r="J728" s="1">
        <v>914670.43</v>
      </c>
      <c r="K728" s="1">
        <v>1546774.7</v>
      </c>
      <c r="L728" s="14"/>
    </row>
    <row r="729" spans="2:12" ht="16.5" thickTop="1" thickBot="1" x14ac:dyDescent="0.3">
      <c r="B729" s="7" t="s">
        <v>12</v>
      </c>
      <c r="C729" s="32">
        <v>40</v>
      </c>
      <c r="D729" s="1">
        <v>0</v>
      </c>
      <c r="E729" s="1">
        <v>3902</v>
      </c>
      <c r="F729" s="1">
        <v>0</v>
      </c>
      <c r="G729" s="1">
        <v>0</v>
      </c>
      <c r="H729" s="1">
        <v>6655.62</v>
      </c>
      <c r="I729" s="1">
        <v>806021.51</v>
      </c>
      <c r="J729" s="1">
        <v>914670.43</v>
      </c>
      <c r="K729" s="1">
        <v>1546774.7</v>
      </c>
      <c r="L729" s="14"/>
    </row>
    <row r="730" spans="2:12" ht="16.5" thickTop="1" thickBot="1" x14ac:dyDescent="0.3">
      <c r="B730" s="7" t="s">
        <v>50</v>
      </c>
      <c r="C730" s="32">
        <v>50</v>
      </c>
      <c r="D730" s="1">
        <v>0</v>
      </c>
      <c r="E730" s="1">
        <v>0</v>
      </c>
      <c r="F730" s="1">
        <v>0</v>
      </c>
      <c r="G730" s="1">
        <v>0</v>
      </c>
      <c r="H730" s="1">
        <v>0</v>
      </c>
      <c r="I730" s="1">
        <v>0</v>
      </c>
      <c r="J730" s="1">
        <v>0</v>
      </c>
      <c r="K730" s="1">
        <v>0</v>
      </c>
      <c r="L730" s="14"/>
    </row>
    <row r="731" spans="2:12" ht="16.5" thickTop="1" thickBot="1" x14ac:dyDescent="0.3">
      <c r="B731" s="6" t="s">
        <v>442</v>
      </c>
      <c r="C731" s="32"/>
      <c r="D731" s="1"/>
      <c r="E731" s="1"/>
      <c r="F731" s="1"/>
      <c r="G731" s="1"/>
      <c r="H731" s="1"/>
      <c r="I731" s="1"/>
      <c r="J731" s="1"/>
      <c r="K731" s="1"/>
      <c r="L731" s="14"/>
    </row>
    <row r="732" spans="2:12" ht="16.5" thickTop="1" thickBot="1" x14ac:dyDescent="0.3">
      <c r="B732" s="7" t="s">
        <v>47</v>
      </c>
      <c r="C732" s="32">
        <v>10</v>
      </c>
      <c r="D732" s="1">
        <v>481121</v>
      </c>
      <c r="E732" s="1">
        <v>481124.07</v>
      </c>
      <c r="F732" s="1">
        <v>481119.54</v>
      </c>
      <c r="G732" s="1">
        <v>481124.41</v>
      </c>
      <c r="H732" s="1">
        <v>781149.33</v>
      </c>
      <c r="I732" s="1">
        <v>781170.6</v>
      </c>
      <c r="J732" s="1">
        <v>781704.3</v>
      </c>
      <c r="K732" s="1">
        <v>784781.97</v>
      </c>
      <c r="L732" s="14"/>
    </row>
    <row r="733" spans="2:12" ht="16.5" thickTop="1" thickBot="1" x14ac:dyDescent="0.3">
      <c r="B733" s="7" t="s">
        <v>48</v>
      </c>
      <c r="C733" s="32">
        <v>20</v>
      </c>
      <c r="D733" s="1">
        <v>481114.93</v>
      </c>
      <c r="E733" s="1">
        <v>481122.53</v>
      </c>
      <c r="F733" s="1">
        <v>481113.13</v>
      </c>
      <c r="G733" s="1">
        <v>481092.08</v>
      </c>
      <c r="H733" s="1">
        <v>781095.73</v>
      </c>
      <c r="I733" s="1">
        <v>780583.3</v>
      </c>
      <c r="J733" s="1">
        <v>781293.33</v>
      </c>
      <c r="K733" s="1">
        <v>771286.24</v>
      </c>
      <c r="L733" s="14"/>
    </row>
    <row r="734" spans="2:12" ht="16.5" thickTop="1" thickBot="1" x14ac:dyDescent="0.3">
      <c r="B734" s="7" t="s">
        <v>49</v>
      </c>
      <c r="C734" s="32">
        <v>30</v>
      </c>
      <c r="D734" s="1">
        <v>6.07</v>
      </c>
      <c r="E734" s="1">
        <v>1.54</v>
      </c>
      <c r="F734" s="1">
        <v>6.41</v>
      </c>
      <c r="G734" s="1">
        <v>32.33</v>
      </c>
      <c r="H734" s="1">
        <v>53.6</v>
      </c>
      <c r="I734" s="1">
        <v>587.29999999999995</v>
      </c>
      <c r="J734" s="1">
        <v>410.97</v>
      </c>
      <c r="K734" s="1">
        <v>13495.73</v>
      </c>
      <c r="L734" s="14"/>
    </row>
    <row r="735" spans="2:12" ht="16.5" thickTop="1" thickBot="1" x14ac:dyDescent="0.3">
      <c r="B735" s="7" t="s">
        <v>12</v>
      </c>
      <c r="C735" s="32">
        <v>40</v>
      </c>
      <c r="D735" s="1">
        <v>6.07</v>
      </c>
      <c r="E735" s="1">
        <v>1.54</v>
      </c>
      <c r="F735" s="1">
        <v>6.41</v>
      </c>
      <c r="G735" s="1">
        <v>32.33</v>
      </c>
      <c r="H735" s="1">
        <v>53.6</v>
      </c>
      <c r="I735" s="1">
        <v>587.29999999999995</v>
      </c>
      <c r="J735" s="1">
        <v>410.97</v>
      </c>
      <c r="K735" s="1">
        <v>13495.73</v>
      </c>
      <c r="L735" s="14"/>
    </row>
    <row r="736" spans="2:12" ht="16.5" thickTop="1" thickBot="1" x14ac:dyDescent="0.3">
      <c r="B736" s="7" t="s">
        <v>50</v>
      </c>
      <c r="C736" s="32">
        <v>50</v>
      </c>
      <c r="D736" s="1">
        <v>0</v>
      </c>
      <c r="E736" s="1">
        <v>0</v>
      </c>
      <c r="F736" s="1">
        <v>0</v>
      </c>
      <c r="G736" s="1">
        <v>0</v>
      </c>
      <c r="H736" s="1">
        <v>0</v>
      </c>
      <c r="I736" s="1">
        <v>0</v>
      </c>
      <c r="J736" s="1">
        <v>0</v>
      </c>
      <c r="K736" s="1">
        <v>0</v>
      </c>
      <c r="L736" s="14"/>
    </row>
    <row r="737" spans="2:12" ht="16.5" thickTop="1" thickBot="1" x14ac:dyDescent="0.3">
      <c r="B737" s="6" t="s">
        <v>383</v>
      </c>
      <c r="C737" s="32"/>
      <c r="D737" s="1"/>
      <c r="E737" s="1"/>
      <c r="F737" s="1"/>
      <c r="G737" s="1"/>
      <c r="H737" s="1"/>
      <c r="I737" s="1"/>
      <c r="J737" s="1"/>
      <c r="K737" s="1"/>
      <c r="L737" s="14"/>
    </row>
    <row r="738" spans="2:12" ht="16.5" thickTop="1" thickBot="1" x14ac:dyDescent="0.3">
      <c r="B738" s="7" t="s">
        <v>47</v>
      </c>
      <c r="C738" s="32">
        <v>10</v>
      </c>
      <c r="D738" s="1">
        <v>1263077</v>
      </c>
      <c r="E738" s="1">
        <v>1250005.98</v>
      </c>
      <c r="F738" s="1">
        <v>1250001.6299999999</v>
      </c>
      <c r="G738" s="1">
        <v>1376730.19</v>
      </c>
      <c r="H738" s="1">
        <v>1250021.1100000001</v>
      </c>
      <c r="I738" s="1">
        <v>1313577.1299999999</v>
      </c>
      <c r="J738" s="1">
        <v>1250916.05</v>
      </c>
      <c r="K738" s="1">
        <v>1252453.21</v>
      </c>
      <c r="L738" s="14"/>
    </row>
    <row r="739" spans="2:12" ht="16.5" thickTop="1" thickBot="1" x14ac:dyDescent="0.3">
      <c r="B739" s="7" t="s">
        <v>48</v>
      </c>
      <c r="C739" s="32">
        <v>20</v>
      </c>
      <c r="D739" s="1">
        <v>1263071.02</v>
      </c>
      <c r="E739" s="1">
        <v>1250004.3500000001</v>
      </c>
      <c r="F739" s="1">
        <v>1123271.44</v>
      </c>
      <c r="G739" s="1">
        <v>1376709.08</v>
      </c>
      <c r="H739" s="1">
        <v>1186443.98</v>
      </c>
      <c r="I739" s="1">
        <v>1312661.08</v>
      </c>
      <c r="J739" s="1">
        <v>1250737.8400000001</v>
      </c>
      <c r="K739" s="1">
        <v>1252055.0900000001</v>
      </c>
      <c r="L739" s="14"/>
    </row>
    <row r="740" spans="2:12" ht="16.5" thickTop="1" thickBot="1" x14ac:dyDescent="0.3">
      <c r="B740" s="7" t="s">
        <v>49</v>
      </c>
      <c r="C740" s="32">
        <v>30</v>
      </c>
      <c r="D740" s="1">
        <v>5.98</v>
      </c>
      <c r="E740" s="1">
        <v>1.63</v>
      </c>
      <c r="F740" s="1">
        <v>126730.19</v>
      </c>
      <c r="G740" s="1">
        <v>21.11</v>
      </c>
      <c r="H740" s="1">
        <v>63577.13</v>
      </c>
      <c r="I740" s="1">
        <v>916.05</v>
      </c>
      <c r="J740" s="1">
        <v>178.21</v>
      </c>
      <c r="K740" s="1">
        <v>398.12</v>
      </c>
      <c r="L740" s="14"/>
    </row>
    <row r="741" spans="2:12" ht="16.5" thickTop="1" thickBot="1" x14ac:dyDescent="0.3">
      <c r="B741" s="7" t="s">
        <v>12</v>
      </c>
      <c r="C741" s="32">
        <v>40</v>
      </c>
      <c r="D741" s="1">
        <v>5.98</v>
      </c>
      <c r="E741" s="1">
        <v>1.63</v>
      </c>
      <c r="F741" s="1">
        <v>126730.19</v>
      </c>
      <c r="G741" s="1">
        <v>21.11</v>
      </c>
      <c r="H741" s="1">
        <v>63577.13</v>
      </c>
      <c r="I741" s="1">
        <v>916.05</v>
      </c>
      <c r="J741" s="1">
        <v>178.21</v>
      </c>
      <c r="K741" s="1">
        <v>398.12</v>
      </c>
      <c r="L741" s="14"/>
    </row>
    <row r="742" spans="2:12" ht="16.5" thickTop="1" thickBot="1" x14ac:dyDescent="0.3">
      <c r="B742" s="7" t="s">
        <v>50</v>
      </c>
      <c r="C742" s="32">
        <v>50</v>
      </c>
      <c r="D742" s="1">
        <v>0</v>
      </c>
      <c r="E742" s="1">
        <v>0</v>
      </c>
      <c r="F742" s="1">
        <v>0</v>
      </c>
      <c r="G742" s="1">
        <v>0</v>
      </c>
      <c r="H742" s="1">
        <v>0</v>
      </c>
      <c r="I742" s="1">
        <v>0</v>
      </c>
      <c r="J742" s="1">
        <v>0</v>
      </c>
      <c r="K742" s="1">
        <v>0</v>
      </c>
      <c r="L742" s="14"/>
    </row>
    <row r="743" spans="2:12" ht="16.5" thickTop="1" thickBot="1" x14ac:dyDescent="0.3">
      <c r="B743" s="6" t="s">
        <v>215</v>
      </c>
      <c r="C743" s="32"/>
      <c r="D743" s="1"/>
      <c r="E743" s="1"/>
      <c r="F743" s="1"/>
      <c r="G743" s="1"/>
      <c r="H743" s="1"/>
      <c r="I743" s="1"/>
      <c r="J743" s="1"/>
      <c r="K743" s="1"/>
      <c r="L743" s="14"/>
    </row>
    <row r="744" spans="2:12" ht="16.5" thickTop="1" thickBot="1" x14ac:dyDescent="0.3">
      <c r="B744" s="7" t="s">
        <v>47</v>
      </c>
      <c r="C744" s="32">
        <v>10</v>
      </c>
      <c r="D744" s="1">
        <v>273951</v>
      </c>
      <c r="E744" s="1">
        <v>273952.90000000002</v>
      </c>
      <c r="F744" s="1">
        <v>275652.64</v>
      </c>
      <c r="G744" s="1">
        <v>273956.2</v>
      </c>
      <c r="H744" s="1">
        <v>474016.14</v>
      </c>
      <c r="I744" s="1">
        <v>503719.65</v>
      </c>
      <c r="J744" s="1">
        <v>474304.49</v>
      </c>
      <c r="K744" s="1">
        <v>477249.21</v>
      </c>
      <c r="L744" s="14"/>
    </row>
    <row r="745" spans="2:12" ht="16.5" thickTop="1" thickBot="1" x14ac:dyDescent="0.3">
      <c r="B745" s="7" t="s">
        <v>48</v>
      </c>
      <c r="C745" s="32">
        <v>20</v>
      </c>
      <c r="D745" s="1">
        <v>273945.09999999998</v>
      </c>
      <c r="E745" s="1">
        <v>272247.26</v>
      </c>
      <c r="F745" s="1">
        <v>275643.44</v>
      </c>
      <c r="G745" s="1">
        <v>273888.06</v>
      </c>
      <c r="H745" s="1">
        <v>444244.49</v>
      </c>
      <c r="I745" s="1">
        <v>503363.16</v>
      </c>
      <c r="J745" s="1">
        <v>473281.28000000003</v>
      </c>
      <c r="K745" s="1">
        <v>476585.83</v>
      </c>
      <c r="L745" s="14"/>
    </row>
    <row r="746" spans="2:12" ht="16.5" thickTop="1" thickBot="1" x14ac:dyDescent="0.3">
      <c r="B746" s="7" t="s">
        <v>49</v>
      </c>
      <c r="C746" s="32">
        <v>30</v>
      </c>
      <c r="D746" s="1">
        <v>5.9</v>
      </c>
      <c r="E746" s="1">
        <v>1705.64</v>
      </c>
      <c r="F746" s="1">
        <v>9.1999999999999993</v>
      </c>
      <c r="G746" s="1">
        <v>68.14</v>
      </c>
      <c r="H746" s="1">
        <v>29771.65</v>
      </c>
      <c r="I746" s="1">
        <v>356.49</v>
      </c>
      <c r="J746" s="1">
        <v>1023.21</v>
      </c>
      <c r="K746" s="1">
        <v>663.38</v>
      </c>
      <c r="L746" s="14"/>
    </row>
    <row r="747" spans="2:12" ht="16.5" thickTop="1" thickBot="1" x14ac:dyDescent="0.3">
      <c r="B747" s="7" t="s">
        <v>12</v>
      </c>
      <c r="C747" s="32">
        <v>40</v>
      </c>
      <c r="D747" s="1">
        <v>5.9</v>
      </c>
      <c r="E747" s="1">
        <v>1705.64</v>
      </c>
      <c r="F747" s="1">
        <v>9.1999999999999993</v>
      </c>
      <c r="G747" s="1">
        <v>68.14</v>
      </c>
      <c r="H747" s="1">
        <v>29771.65</v>
      </c>
      <c r="I747" s="1">
        <v>356.49</v>
      </c>
      <c r="J747" s="1">
        <v>1023.21</v>
      </c>
      <c r="K747" s="1">
        <v>663.38</v>
      </c>
      <c r="L747" s="14"/>
    </row>
    <row r="748" spans="2:12" ht="16.5" thickTop="1" thickBot="1" x14ac:dyDescent="0.3">
      <c r="B748" s="7" t="s">
        <v>50</v>
      </c>
      <c r="C748" s="32">
        <v>50</v>
      </c>
      <c r="D748" s="1">
        <v>0</v>
      </c>
      <c r="E748" s="1">
        <v>0</v>
      </c>
      <c r="F748" s="1">
        <v>0</v>
      </c>
      <c r="G748" s="1">
        <v>0</v>
      </c>
      <c r="H748" s="1">
        <v>0</v>
      </c>
      <c r="I748" s="1">
        <v>0</v>
      </c>
      <c r="J748" s="1">
        <v>0</v>
      </c>
      <c r="K748" s="1">
        <v>0</v>
      </c>
      <c r="L748" s="14"/>
    </row>
    <row r="749" spans="2:12" ht="16.5" thickTop="1" thickBot="1" x14ac:dyDescent="0.3">
      <c r="B749" s="5" t="s">
        <v>11</v>
      </c>
      <c r="C749" s="32"/>
      <c r="D749" s="1"/>
      <c r="E749" s="1"/>
      <c r="F749" s="1"/>
      <c r="G749" s="1"/>
      <c r="H749" s="1"/>
      <c r="I749" s="1"/>
      <c r="J749" s="1"/>
      <c r="K749" s="1"/>
      <c r="L749" s="14"/>
    </row>
    <row r="750" spans="2:12" ht="16.5" thickTop="1" thickBot="1" x14ac:dyDescent="0.3">
      <c r="B750" s="6" t="s">
        <v>14</v>
      </c>
      <c r="C750" s="32"/>
      <c r="D750" s="1"/>
      <c r="E750" s="1"/>
      <c r="F750" s="1"/>
      <c r="G750" s="1"/>
      <c r="H750" s="1"/>
      <c r="I750" s="1"/>
      <c r="J750" s="1"/>
      <c r="K750" s="1"/>
      <c r="L750" s="14"/>
    </row>
    <row r="751" spans="2:12" ht="16.5" thickTop="1" thickBot="1" x14ac:dyDescent="0.3">
      <c r="B751" s="7" t="s">
        <v>47</v>
      </c>
      <c r="C751" s="32">
        <v>10</v>
      </c>
      <c r="D751" s="1">
        <v>0</v>
      </c>
      <c r="E751" s="1">
        <v>0</v>
      </c>
      <c r="F751" s="1">
        <v>0</v>
      </c>
      <c r="G751" s="1">
        <v>0</v>
      </c>
      <c r="H751" s="1">
        <v>0</v>
      </c>
      <c r="I751" s="1">
        <v>0</v>
      </c>
      <c r="J751" s="1">
        <v>0</v>
      </c>
      <c r="K751" s="1"/>
      <c r="L751" s="14"/>
    </row>
    <row r="752" spans="2:12" ht="16.5" thickTop="1" thickBot="1" x14ac:dyDescent="0.3">
      <c r="B752" s="7" t="s">
        <v>48</v>
      </c>
      <c r="C752" s="32">
        <v>20</v>
      </c>
      <c r="D752" s="1">
        <v>0</v>
      </c>
      <c r="E752" s="1">
        <v>0</v>
      </c>
      <c r="F752" s="1">
        <v>0</v>
      </c>
      <c r="G752" s="1">
        <v>0</v>
      </c>
      <c r="H752" s="1">
        <v>0</v>
      </c>
      <c r="I752" s="1">
        <v>0</v>
      </c>
      <c r="J752" s="1">
        <v>0</v>
      </c>
      <c r="K752" s="1"/>
      <c r="L752" s="14"/>
    </row>
    <row r="753" spans="2:12" ht="16.5" thickTop="1" thickBot="1" x14ac:dyDescent="0.3">
      <c r="B753" s="7" t="s">
        <v>49</v>
      </c>
      <c r="C753" s="32">
        <v>30</v>
      </c>
      <c r="D753" s="1">
        <v>0</v>
      </c>
      <c r="E753" s="1">
        <v>0</v>
      </c>
      <c r="F753" s="1">
        <v>0</v>
      </c>
      <c r="G753" s="1">
        <v>0</v>
      </c>
      <c r="H753" s="1">
        <v>0</v>
      </c>
      <c r="I753" s="1">
        <v>0</v>
      </c>
      <c r="J753" s="1">
        <v>0</v>
      </c>
      <c r="K753" s="1"/>
      <c r="L753" s="14"/>
    </row>
    <row r="754" spans="2:12" ht="16.5" thickTop="1" thickBot="1" x14ac:dyDescent="0.3">
      <c r="B754" s="7" t="s">
        <v>12</v>
      </c>
      <c r="C754" s="32">
        <v>40</v>
      </c>
      <c r="D754" s="1">
        <v>0</v>
      </c>
      <c r="E754" s="1">
        <v>0</v>
      </c>
      <c r="F754" s="1">
        <v>0</v>
      </c>
      <c r="G754" s="1">
        <v>0</v>
      </c>
      <c r="H754" s="1">
        <v>0</v>
      </c>
      <c r="I754" s="1">
        <v>0</v>
      </c>
      <c r="J754" s="1">
        <v>0</v>
      </c>
      <c r="K754" s="1"/>
      <c r="L754" s="14"/>
    </row>
    <row r="755" spans="2:12" ht="16.5" thickTop="1" thickBot="1" x14ac:dyDescent="0.3">
      <c r="B755" s="7" t="s">
        <v>50</v>
      </c>
      <c r="C755" s="32">
        <v>50</v>
      </c>
      <c r="D755" s="1">
        <v>0</v>
      </c>
      <c r="E755" s="1">
        <v>0</v>
      </c>
      <c r="F755" s="1">
        <v>0</v>
      </c>
      <c r="G755" s="1">
        <v>0</v>
      </c>
      <c r="H755" s="1">
        <v>0</v>
      </c>
      <c r="I755" s="1">
        <v>0</v>
      </c>
      <c r="J755" s="1">
        <v>0</v>
      </c>
      <c r="K755" s="1"/>
      <c r="L755" s="14"/>
    </row>
    <row r="756" spans="2:12" ht="16.5" thickTop="1" thickBot="1" x14ac:dyDescent="0.3">
      <c r="B756" s="6" t="s">
        <v>15</v>
      </c>
      <c r="C756" s="32"/>
      <c r="D756" s="1"/>
      <c r="E756" s="1"/>
      <c r="F756" s="1"/>
      <c r="G756" s="1"/>
      <c r="H756" s="1"/>
      <c r="I756" s="1"/>
      <c r="J756" s="1"/>
      <c r="K756" s="1"/>
      <c r="L756" s="14"/>
    </row>
    <row r="757" spans="2:12" ht="16.5" thickTop="1" thickBot="1" x14ac:dyDescent="0.3">
      <c r="B757" s="7" t="s">
        <v>47</v>
      </c>
      <c r="C757" s="32">
        <v>10</v>
      </c>
      <c r="D757" s="1">
        <v>10024291</v>
      </c>
      <c r="E757" s="1">
        <v>11783677</v>
      </c>
      <c r="F757" s="1">
        <v>11860508</v>
      </c>
      <c r="G757" s="1">
        <v>13214430.5</v>
      </c>
      <c r="H757" s="1">
        <v>14541127.75</v>
      </c>
      <c r="I757" s="1">
        <v>22827805.25</v>
      </c>
      <c r="J757" s="1">
        <v>25678466.25</v>
      </c>
      <c r="K757" s="1">
        <v>27870184.710000001</v>
      </c>
      <c r="L757" s="14"/>
    </row>
    <row r="758" spans="2:12" ht="16.5" thickTop="1" thickBot="1" x14ac:dyDescent="0.3">
      <c r="B758" s="7" t="s">
        <v>48</v>
      </c>
      <c r="C758" s="32">
        <v>20</v>
      </c>
      <c r="D758" s="1">
        <v>10013403</v>
      </c>
      <c r="E758" s="1">
        <v>11735529</v>
      </c>
      <c r="F758" s="1">
        <v>11798840.5</v>
      </c>
      <c r="G758" s="1">
        <v>13091448.75</v>
      </c>
      <c r="H758" s="1">
        <v>14521422.5</v>
      </c>
      <c r="I758" s="1">
        <v>22819798</v>
      </c>
      <c r="J758" s="1">
        <v>24666211.539999999</v>
      </c>
      <c r="K758" s="1">
        <v>27735553.09</v>
      </c>
      <c r="L758" s="14"/>
    </row>
    <row r="759" spans="2:12" ht="16.5" thickTop="1" thickBot="1" x14ac:dyDescent="0.3">
      <c r="B759" s="7" t="s">
        <v>49</v>
      </c>
      <c r="C759" s="32">
        <v>30</v>
      </c>
      <c r="D759" s="1">
        <v>10888</v>
      </c>
      <c r="E759" s="1">
        <v>48148</v>
      </c>
      <c r="F759" s="1">
        <v>61667.5</v>
      </c>
      <c r="G759" s="1">
        <v>122981.75</v>
      </c>
      <c r="H759" s="1">
        <v>19705.25</v>
      </c>
      <c r="I759" s="1">
        <v>8007.25</v>
      </c>
      <c r="J759" s="1">
        <v>1012254.71</v>
      </c>
      <c r="K759" s="1">
        <v>134631.62</v>
      </c>
      <c r="L759" s="14"/>
    </row>
    <row r="760" spans="2:12" ht="16.5" thickTop="1" thickBot="1" x14ac:dyDescent="0.3">
      <c r="B760" s="7" t="s">
        <v>12</v>
      </c>
      <c r="C760" s="32">
        <v>40</v>
      </c>
      <c r="D760" s="1">
        <v>10888</v>
      </c>
      <c r="E760" s="1">
        <v>48148</v>
      </c>
      <c r="F760" s="1">
        <v>61667.5</v>
      </c>
      <c r="G760" s="1">
        <v>122981.75</v>
      </c>
      <c r="H760" s="1">
        <v>19705.25</v>
      </c>
      <c r="I760" s="1">
        <v>8007.25</v>
      </c>
      <c r="J760" s="1">
        <v>1012254.71</v>
      </c>
      <c r="K760" s="1">
        <v>134631.62</v>
      </c>
      <c r="L760" s="14"/>
    </row>
    <row r="761" spans="2:12" ht="16.5" thickTop="1" thickBot="1" x14ac:dyDescent="0.3">
      <c r="B761" s="7" t="s">
        <v>50</v>
      </c>
      <c r="C761" s="32">
        <v>50</v>
      </c>
      <c r="D761" s="1">
        <v>0</v>
      </c>
      <c r="E761" s="1">
        <v>0</v>
      </c>
      <c r="F761" s="1">
        <v>0</v>
      </c>
      <c r="G761" s="1">
        <v>0</v>
      </c>
      <c r="H761" s="1">
        <v>0</v>
      </c>
      <c r="I761" s="1">
        <v>0</v>
      </c>
      <c r="J761" s="1">
        <v>0</v>
      </c>
      <c r="K761" s="1">
        <v>0</v>
      </c>
      <c r="L761" s="14"/>
    </row>
    <row r="762" spans="2:12" ht="16.5" thickTop="1" thickBot="1" x14ac:dyDescent="0.3">
      <c r="B762" s="6" t="s">
        <v>16</v>
      </c>
      <c r="C762" s="32"/>
      <c r="D762" s="1"/>
      <c r="E762" s="1"/>
      <c r="F762" s="1"/>
      <c r="G762" s="1"/>
      <c r="H762" s="1"/>
      <c r="I762" s="1"/>
      <c r="J762" s="1"/>
      <c r="K762" s="1"/>
      <c r="L762" s="14"/>
    </row>
    <row r="763" spans="2:12" ht="16.5" thickTop="1" thickBot="1" x14ac:dyDescent="0.3">
      <c r="B763" s="7" t="s">
        <v>47</v>
      </c>
      <c r="C763" s="32">
        <v>10</v>
      </c>
      <c r="D763" s="1">
        <v>196763</v>
      </c>
      <c r="E763" s="1">
        <v>242485</v>
      </c>
      <c r="F763" s="1">
        <v>185768</v>
      </c>
      <c r="G763" s="1">
        <v>196195</v>
      </c>
      <c r="H763" s="1">
        <v>559801</v>
      </c>
      <c r="I763" s="1">
        <v>324788</v>
      </c>
      <c r="J763" s="1">
        <v>833719</v>
      </c>
      <c r="K763" s="1">
        <v>885878.65</v>
      </c>
      <c r="L763" s="14"/>
    </row>
    <row r="764" spans="2:12" ht="16.5" thickTop="1" thickBot="1" x14ac:dyDescent="0.3">
      <c r="B764" s="7" t="s">
        <v>48</v>
      </c>
      <c r="C764" s="32">
        <v>20</v>
      </c>
      <c r="D764" s="1">
        <v>196763</v>
      </c>
      <c r="E764" s="1">
        <v>242485</v>
      </c>
      <c r="F764" s="1">
        <v>185768</v>
      </c>
      <c r="G764" s="1">
        <v>196195</v>
      </c>
      <c r="H764" s="1">
        <v>559801</v>
      </c>
      <c r="I764" s="1">
        <v>324788</v>
      </c>
      <c r="J764" s="1">
        <v>833719</v>
      </c>
      <c r="K764" s="1">
        <v>885878.65</v>
      </c>
      <c r="L764" s="14"/>
    </row>
    <row r="765" spans="2:12" ht="16.5" thickTop="1" thickBot="1" x14ac:dyDescent="0.3">
      <c r="B765" s="7" t="s">
        <v>49</v>
      </c>
      <c r="C765" s="32">
        <v>30</v>
      </c>
      <c r="D765" s="1">
        <v>0</v>
      </c>
      <c r="E765" s="1">
        <v>0</v>
      </c>
      <c r="F765" s="1">
        <v>0</v>
      </c>
      <c r="G765" s="1">
        <v>0</v>
      </c>
      <c r="H765" s="1">
        <v>0</v>
      </c>
      <c r="I765" s="1">
        <v>0</v>
      </c>
      <c r="J765" s="1">
        <v>0</v>
      </c>
      <c r="K765" s="1">
        <v>0</v>
      </c>
      <c r="L765" s="14"/>
    </row>
    <row r="766" spans="2:12" ht="16.5" thickTop="1" thickBot="1" x14ac:dyDescent="0.3">
      <c r="B766" s="7" t="s">
        <v>12</v>
      </c>
      <c r="C766" s="32">
        <v>40</v>
      </c>
      <c r="D766" s="1">
        <v>0</v>
      </c>
      <c r="E766" s="1">
        <v>0</v>
      </c>
      <c r="F766" s="1">
        <v>0</v>
      </c>
      <c r="G766" s="1">
        <v>0</v>
      </c>
      <c r="H766" s="1">
        <v>0</v>
      </c>
      <c r="I766" s="1">
        <v>0</v>
      </c>
      <c r="J766" s="1">
        <v>0</v>
      </c>
      <c r="K766" s="1">
        <v>0</v>
      </c>
      <c r="L766" s="14"/>
    </row>
    <row r="767" spans="2:12" ht="16.5" thickTop="1" thickBot="1" x14ac:dyDescent="0.3">
      <c r="B767" s="7" t="s">
        <v>50</v>
      </c>
      <c r="C767" s="32">
        <v>50</v>
      </c>
      <c r="D767" s="1">
        <v>0</v>
      </c>
      <c r="E767" s="1">
        <v>0</v>
      </c>
      <c r="F767" s="1">
        <v>0</v>
      </c>
      <c r="G767" s="1">
        <v>0</v>
      </c>
      <c r="H767" s="1">
        <v>0</v>
      </c>
      <c r="I767" s="1">
        <v>0</v>
      </c>
      <c r="J767" s="1">
        <v>0</v>
      </c>
      <c r="K767" s="1">
        <v>0</v>
      </c>
      <c r="L767" s="14"/>
    </row>
    <row r="768" spans="2:12" ht="16.5" thickTop="1" thickBot="1" x14ac:dyDescent="0.3">
      <c r="B768" s="5" t="s">
        <v>437</v>
      </c>
      <c r="C768" s="32"/>
      <c r="D768" s="1"/>
      <c r="E768" s="1"/>
      <c r="F768" s="1"/>
      <c r="G768" s="1"/>
      <c r="H768" s="1"/>
      <c r="I768" s="1"/>
      <c r="J768" s="1"/>
      <c r="K768" s="1"/>
      <c r="L768" s="14"/>
    </row>
    <row r="769" spans="2:12" ht="16.5" thickTop="1" thickBot="1" x14ac:dyDescent="0.3">
      <c r="B769" s="6" t="s">
        <v>14</v>
      </c>
      <c r="C769" s="32"/>
      <c r="D769" s="1"/>
      <c r="E769" s="1"/>
      <c r="F769" s="1"/>
      <c r="G769" s="1"/>
      <c r="H769" s="1"/>
      <c r="I769" s="1"/>
      <c r="J769" s="1"/>
      <c r="K769" s="1"/>
      <c r="L769" s="14"/>
    </row>
    <row r="770" spans="2:12" ht="16.5" thickTop="1" thickBot="1" x14ac:dyDescent="0.3">
      <c r="B770" s="7" t="s">
        <v>47</v>
      </c>
      <c r="C770" s="32">
        <v>10</v>
      </c>
      <c r="D770" s="1">
        <v>12000</v>
      </c>
      <c r="E770" s="1">
        <v>0</v>
      </c>
      <c r="F770" s="1">
        <v>3522576.44</v>
      </c>
      <c r="G770" s="1">
        <v>3532009.23</v>
      </c>
      <c r="H770" s="1">
        <v>0</v>
      </c>
      <c r="I770" s="1">
        <v>0</v>
      </c>
      <c r="J770" s="1">
        <v>3333</v>
      </c>
      <c r="K770" s="1"/>
      <c r="L770" s="14"/>
    </row>
    <row r="771" spans="2:12" ht="16.5" thickTop="1" thickBot="1" x14ac:dyDescent="0.3">
      <c r="B771" s="7" t="s">
        <v>48</v>
      </c>
      <c r="C771" s="32">
        <v>20</v>
      </c>
      <c r="D771" s="1">
        <v>0</v>
      </c>
      <c r="E771" s="1">
        <v>0</v>
      </c>
      <c r="F771" s="1">
        <v>0</v>
      </c>
      <c r="G771" s="1">
        <v>0</v>
      </c>
      <c r="H771" s="1">
        <v>0</v>
      </c>
      <c r="I771" s="1">
        <v>0</v>
      </c>
      <c r="J771" s="1">
        <v>0</v>
      </c>
      <c r="K771" s="1"/>
      <c r="L771" s="14"/>
    </row>
    <row r="772" spans="2:12" ht="16.5" thickTop="1" thickBot="1" x14ac:dyDescent="0.3">
      <c r="B772" s="7" t="s">
        <v>49</v>
      </c>
      <c r="C772" s="32">
        <v>30</v>
      </c>
      <c r="D772" s="1">
        <v>12000</v>
      </c>
      <c r="E772" s="1">
        <v>0</v>
      </c>
      <c r="F772" s="1">
        <v>3522576.44</v>
      </c>
      <c r="G772" s="1">
        <v>3532009.23</v>
      </c>
      <c r="H772" s="1">
        <v>0</v>
      </c>
      <c r="I772" s="1">
        <v>0</v>
      </c>
      <c r="J772" s="1">
        <v>3333</v>
      </c>
      <c r="K772" s="1"/>
      <c r="L772" s="14"/>
    </row>
    <row r="773" spans="2:12" ht="16.5" thickTop="1" thickBot="1" x14ac:dyDescent="0.3">
      <c r="B773" s="7" t="s">
        <v>12</v>
      </c>
      <c r="C773" s="32">
        <v>40</v>
      </c>
      <c r="D773" s="1">
        <v>12000</v>
      </c>
      <c r="E773" s="1">
        <v>0</v>
      </c>
      <c r="F773" s="1">
        <v>3522576.44</v>
      </c>
      <c r="G773" s="1">
        <v>3532009.23</v>
      </c>
      <c r="H773" s="1">
        <v>0</v>
      </c>
      <c r="I773" s="1">
        <v>0</v>
      </c>
      <c r="J773" s="1">
        <v>3333</v>
      </c>
      <c r="K773" s="1"/>
      <c r="L773" s="14"/>
    </row>
    <row r="774" spans="2:12" ht="16.5" thickTop="1" thickBot="1" x14ac:dyDescent="0.3">
      <c r="B774" s="7" t="s">
        <v>50</v>
      </c>
      <c r="C774" s="32">
        <v>50</v>
      </c>
      <c r="D774" s="1">
        <v>0</v>
      </c>
      <c r="E774" s="1">
        <v>0</v>
      </c>
      <c r="F774" s="1">
        <v>0</v>
      </c>
      <c r="G774" s="1">
        <v>0</v>
      </c>
      <c r="H774" s="1">
        <v>0</v>
      </c>
      <c r="I774" s="1">
        <v>0</v>
      </c>
      <c r="J774" s="1">
        <v>0</v>
      </c>
      <c r="K774" s="1"/>
      <c r="L774" s="14"/>
    </row>
    <row r="775" spans="2:12" ht="16.5" thickTop="1" thickBot="1" x14ac:dyDescent="0.3">
      <c r="B775" s="6" t="s">
        <v>15</v>
      </c>
      <c r="C775" s="32"/>
      <c r="D775" s="1"/>
      <c r="E775" s="1"/>
      <c r="F775" s="1"/>
      <c r="G775" s="1"/>
      <c r="H775" s="1"/>
      <c r="I775" s="1"/>
      <c r="J775" s="1"/>
      <c r="K775" s="1"/>
      <c r="L775" s="14"/>
    </row>
    <row r="776" spans="2:12" ht="16.5" thickTop="1" thickBot="1" x14ac:dyDescent="0.3">
      <c r="B776" s="7" t="s">
        <v>47</v>
      </c>
      <c r="C776" s="32">
        <v>10</v>
      </c>
      <c r="D776" s="1">
        <v>10827675</v>
      </c>
      <c r="E776" s="1">
        <v>11928712.859999999</v>
      </c>
      <c r="F776" s="1">
        <v>11921049.58</v>
      </c>
      <c r="G776" s="1">
        <v>14559831.74</v>
      </c>
      <c r="H776" s="1">
        <v>16456738.08</v>
      </c>
      <c r="I776" s="1">
        <v>30083975.440000001</v>
      </c>
      <c r="J776" s="1">
        <v>36919114.439999998</v>
      </c>
      <c r="K776" s="1">
        <v>34940692.670000002</v>
      </c>
      <c r="L776" s="14"/>
    </row>
    <row r="777" spans="2:12" ht="16.5" thickTop="1" thickBot="1" x14ac:dyDescent="0.3">
      <c r="B777" s="7" t="s">
        <v>48</v>
      </c>
      <c r="C777" s="32">
        <v>20</v>
      </c>
      <c r="D777" s="1">
        <v>10827674.140000001</v>
      </c>
      <c r="E777" s="1">
        <v>11860661.279999999</v>
      </c>
      <c r="F777" s="1">
        <v>11700949.84</v>
      </c>
      <c r="G777" s="1">
        <v>14016332.66</v>
      </c>
      <c r="H777" s="1">
        <v>15723264.640000001</v>
      </c>
      <c r="I777" s="1">
        <v>23359867</v>
      </c>
      <c r="J777" s="1">
        <v>30232310.77</v>
      </c>
      <c r="K777" s="1">
        <v>31826767.600000001</v>
      </c>
      <c r="L777" s="14"/>
    </row>
    <row r="778" spans="2:12" ht="16.5" thickTop="1" thickBot="1" x14ac:dyDescent="0.3">
      <c r="B778" s="7" t="s">
        <v>49</v>
      </c>
      <c r="C778" s="32">
        <v>30</v>
      </c>
      <c r="D778" s="1">
        <v>0.86</v>
      </c>
      <c r="E778" s="1">
        <v>68051.58</v>
      </c>
      <c r="F778" s="1">
        <v>220099.74</v>
      </c>
      <c r="G778" s="1">
        <v>543499.07999999996</v>
      </c>
      <c r="H778" s="1">
        <v>733473.44</v>
      </c>
      <c r="I778" s="1">
        <v>6724108.4400000004</v>
      </c>
      <c r="J778" s="1">
        <v>6686803.6699999999</v>
      </c>
      <c r="K778" s="1">
        <v>3113925.07</v>
      </c>
      <c r="L778" s="14"/>
    </row>
    <row r="779" spans="2:12" ht="16.5" thickTop="1" thickBot="1" x14ac:dyDescent="0.3">
      <c r="B779" s="7" t="s">
        <v>12</v>
      </c>
      <c r="C779" s="32">
        <v>40</v>
      </c>
      <c r="D779" s="1">
        <v>0.86</v>
      </c>
      <c r="E779" s="1">
        <v>68051.58</v>
      </c>
      <c r="F779" s="1">
        <v>220099.74</v>
      </c>
      <c r="G779" s="1">
        <v>543499.07999999996</v>
      </c>
      <c r="H779" s="1">
        <v>733473.44</v>
      </c>
      <c r="I779" s="1">
        <v>6724108.4400000004</v>
      </c>
      <c r="J779" s="1">
        <v>6686803.6699999999</v>
      </c>
      <c r="K779" s="1">
        <v>3113925.07</v>
      </c>
      <c r="L779" s="14"/>
    </row>
    <row r="780" spans="2:12" ht="16.5" thickTop="1" thickBot="1" x14ac:dyDescent="0.3">
      <c r="B780" s="7" t="s">
        <v>50</v>
      </c>
      <c r="C780" s="32">
        <v>50</v>
      </c>
      <c r="D780" s="1">
        <v>0</v>
      </c>
      <c r="E780" s="1">
        <v>0</v>
      </c>
      <c r="F780" s="1">
        <v>0</v>
      </c>
      <c r="G780" s="1">
        <v>0</v>
      </c>
      <c r="H780" s="1">
        <v>0</v>
      </c>
      <c r="I780" s="1">
        <v>0</v>
      </c>
      <c r="J780" s="1">
        <v>0</v>
      </c>
      <c r="K780" s="1">
        <v>0</v>
      </c>
      <c r="L780" s="14"/>
    </row>
    <row r="781" spans="2:12" ht="16.5" thickTop="1" thickBot="1" x14ac:dyDescent="0.3">
      <c r="B781" s="6" t="s">
        <v>16</v>
      </c>
      <c r="C781" s="32"/>
      <c r="D781" s="1"/>
      <c r="E781" s="1"/>
      <c r="F781" s="1"/>
      <c r="G781" s="1"/>
      <c r="H781" s="1"/>
      <c r="I781" s="1"/>
      <c r="J781" s="1"/>
      <c r="K781" s="1"/>
      <c r="L781" s="14"/>
    </row>
    <row r="782" spans="2:12" ht="16.5" thickTop="1" thickBot="1" x14ac:dyDescent="0.3">
      <c r="B782" s="7" t="s">
        <v>47</v>
      </c>
      <c r="C782" s="32">
        <v>10</v>
      </c>
      <c r="D782" s="1">
        <v>73731</v>
      </c>
      <c r="E782" s="1">
        <v>61992</v>
      </c>
      <c r="F782" s="1">
        <v>116885</v>
      </c>
      <c r="G782" s="1">
        <v>192742.88</v>
      </c>
      <c r="H782" s="1">
        <v>253529.56</v>
      </c>
      <c r="I782" s="1">
        <v>287783.56</v>
      </c>
      <c r="J782" s="1">
        <v>656847.05000000005</v>
      </c>
      <c r="K782" s="1">
        <v>2216788.16</v>
      </c>
      <c r="L782" s="14"/>
    </row>
    <row r="783" spans="2:12" ht="16.5" thickTop="1" thickBot="1" x14ac:dyDescent="0.3">
      <c r="B783" s="7" t="s">
        <v>48</v>
      </c>
      <c r="C783" s="32">
        <v>20</v>
      </c>
      <c r="D783" s="1">
        <v>73731</v>
      </c>
      <c r="E783" s="1">
        <v>61992</v>
      </c>
      <c r="F783" s="1">
        <v>99711.12</v>
      </c>
      <c r="G783" s="1">
        <v>110629.32</v>
      </c>
      <c r="H783" s="1">
        <v>136225</v>
      </c>
      <c r="I783" s="1">
        <v>185079.51</v>
      </c>
      <c r="J783" s="1">
        <v>355512.89</v>
      </c>
      <c r="K783" s="1">
        <v>941651.8</v>
      </c>
      <c r="L783" s="14"/>
    </row>
    <row r="784" spans="2:12" ht="16.5" thickTop="1" thickBot="1" x14ac:dyDescent="0.3">
      <c r="B784" s="7" t="s">
        <v>49</v>
      </c>
      <c r="C784" s="32">
        <v>30</v>
      </c>
      <c r="D784" s="1">
        <v>0</v>
      </c>
      <c r="E784" s="1">
        <v>0</v>
      </c>
      <c r="F784" s="1">
        <v>17173.88</v>
      </c>
      <c r="G784" s="1">
        <v>82113.56</v>
      </c>
      <c r="H784" s="1">
        <v>117304.56</v>
      </c>
      <c r="I784" s="1">
        <v>102704.05</v>
      </c>
      <c r="J784" s="1">
        <v>301334.15999999997</v>
      </c>
      <c r="K784" s="1">
        <v>1275136.3600000001</v>
      </c>
      <c r="L784" s="14"/>
    </row>
    <row r="785" spans="2:12" ht="16.5" thickTop="1" thickBot="1" x14ac:dyDescent="0.3">
      <c r="B785" s="7" t="s">
        <v>12</v>
      </c>
      <c r="C785" s="32">
        <v>40</v>
      </c>
      <c r="D785" s="1">
        <v>0</v>
      </c>
      <c r="E785" s="1">
        <v>0</v>
      </c>
      <c r="F785" s="1">
        <v>17173.88</v>
      </c>
      <c r="G785" s="1">
        <v>82113.56</v>
      </c>
      <c r="H785" s="1">
        <v>117304.56</v>
      </c>
      <c r="I785" s="1">
        <v>102704.05</v>
      </c>
      <c r="J785" s="1">
        <v>301334.15999999997</v>
      </c>
      <c r="K785" s="1">
        <v>1275136.3600000001</v>
      </c>
      <c r="L785" s="14"/>
    </row>
    <row r="786" spans="2:12" ht="16.5" thickTop="1" thickBot="1" x14ac:dyDescent="0.3">
      <c r="B786" s="7" t="s">
        <v>50</v>
      </c>
      <c r="C786" s="32">
        <v>50</v>
      </c>
      <c r="D786" s="1">
        <v>0</v>
      </c>
      <c r="E786" s="1">
        <v>0</v>
      </c>
      <c r="F786" s="1">
        <v>0</v>
      </c>
      <c r="G786" s="1">
        <v>0</v>
      </c>
      <c r="H786" s="1">
        <v>0</v>
      </c>
      <c r="I786" s="1">
        <v>0</v>
      </c>
      <c r="J786" s="1">
        <v>0</v>
      </c>
      <c r="K786" s="1">
        <v>0</v>
      </c>
      <c r="L786" s="14"/>
    </row>
    <row r="787" spans="2:12" ht="16.5" thickTop="1" thickBot="1" x14ac:dyDescent="0.3">
      <c r="B787" s="5" t="s">
        <v>395</v>
      </c>
      <c r="C787" s="32"/>
      <c r="D787" s="1"/>
      <c r="E787" s="1"/>
      <c r="F787" s="1"/>
      <c r="G787" s="1"/>
      <c r="H787" s="1"/>
      <c r="I787" s="1"/>
      <c r="J787" s="1"/>
      <c r="K787" s="1"/>
      <c r="L787" s="14"/>
    </row>
    <row r="788" spans="2:12" ht="16.5" thickTop="1" thickBot="1" x14ac:dyDescent="0.3">
      <c r="B788" s="6" t="s">
        <v>397</v>
      </c>
      <c r="C788" s="32"/>
      <c r="D788" s="1"/>
      <c r="E788" s="1"/>
      <c r="F788" s="1"/>
      <c r="G788" s="1"/>
      <c r="H788" s="1"/>
      <c r="I788" s="1"/>
      <c r="J788" s="1"/>
      <c r="K788" s="1"/>
      <c r="L788" s="14"/>
    </row>
    <row r="789" spans="2:12" ht="16.5" thickTop="1" thickBot="1" x14ac:dyDescent="0.3">
      <c r="B789" s="7" t="s">
        <v>47</v>
      </c>
      <c r="C789" s="32">
        <v>10</v>
      </c>
      <c r="D789" s="1">
        <v>4013128</v>
      </c>
      <c r="E789" s="1">
        <v>4611128</v>
      </c>
      <c r="F789" s="1">
        <v>4383872</v>
      </c>
      <c r="G789" s="1">
        <v>4639646.13</v>
      </c>
      <c r="H789" s="1">
        <v>4789244.42</v>
      </c>
      <c r="I789" s="1">
        <v>5082161</v>
      </c>
      <c r="J789" s="1">
        <v>5938484.9000000004</v>
      </c>
      <c r="K789" s="1">
        <v>6267698</v>
      </c>
      <c r="L789" s="14"/>
    </row>
    <row r="790" spans="2:12" ht="16.5" thickTop="1" thickBot="1" x14ac:dyDescent="0.3">
      <c r="B790" s="7" t="s">
        <v>48</v>
      </c>
      <c r="C790" s="32">
        <v>20</v>
      </c>
      <c r="D790" s="1">
        <v>4012006.49</v>
      </c>
      <c r="E790" s="1">
        <v>4344092.4800000004</v>
      </c>
      <c r="F790" s="1">
        <v>4329597.87</v>
      </c>
      <c r="G790" s="1">
        <v>4639062.71</v>
      </c>
      <c r="H790" s="1">
        <v>4764982.9800000004</v>
      </c>
      <c r="I790" s="1">
        <v>5062374.0999999996</v>
      </c>
      <c r="J790" s="1">
        <v>5740942.7300000004</v>
      </c>
      <c r="K790" s="1">
        <v>6155222.6200000001</v>
      </c>
      <c r="L790" s="14"/>
    </row>
    <row r="791" spans="2:12" ht="16.5" thickTop="1" thickBot="1" x14ac:dyDescent="0.3">
      <c r="B791" s="7" t="s">
        <v>49</v>
      </c>
      <c r="C791" s="32">
        <v>30</v>
      </c>
      <c r="D791" s="1">
        <v>1121.51</v>
      </c>
      <c r="E791" s="1">
        <v>267035.52000000002</v>
      </c>
      <c r="F791" s="1">
        <v>54274.13</v>
      </c>
      <c r="G791" s="1">
        <v>583.41999999999996</v>
      </c>
      <c r="H791" s="1">
        <v>24261.439999999999</v>
      </c>
      <c r="I791" s="1">
        <v>19786.900000000001</v>
      </c>
      <c r="J791" s="1">
        <v>197542.17</v>
      </c>
      <c r="K791" s="1">
        <v>112475.38</v>
      </c>
      <c r="L791" s="14"/>
    </row>
    <row r="792" spans="2:12" ht="16.5" thickTop="1" thickBot="1" x14ac:dyDescent="0.3">
      <c r="B792" s="7" t="s">
        <v>12</v>
      </c>
      <c r="C792" s="32">
        <v>40</v>
      </c>
      <c r="D792" s="1">
        <v>0</v>
      </c>
      <c r="E792" s="1">
        <v>0</v>
      </c>
      <c r="F792" s="1">
        <v>0</v>
      </c>
      <c r="G792" s="1">
        <v>0</v>
      </c>
      <c r="H792" s="1">
        <v>0</v>
      </c>
      <c r="I792" s="1">
        <v>0</v>
      </c>
      <c r="J792" s="1">
        <v>0</v>
      </c>
      <c r="K792" s="1">
        <v>0</v>
      </c>
      <c r="L792" s="14"/>
    </row>
    <row r="793" spans="2:12" ht="16.5" thickTop="1" thickBot="1" x14ac:dyDescent="0.3">
      <c r="B793" s="7" t="s">
        <v>50</v>
      </c>
      <c r="C793" s="32">
        <v>50</v>
      </c>
      <c r="D793" s="1">
        <v>1121.51</v>
      </c>
      <c r="E793" s="1">
        <v>267035.52000000002</v>
      </c>
      <c r="F793" s="1">
        <v>54274.13</v>
      </c>
      <c r="G793" s="1">
        <v>583.41999999999996</v>
      </c>
      <c r="H793" s="1">
        <v>24261.439999999999</v>
      </c>
      <c r="I793" s="1">
        <v>19786.900000000001</v>
      </c>
      <c r="J793" s="1">
        <v>197542.17</v>
      </c>
      <c r="K793" s="1">
        <v>112475.38</v>
      </c>
      <c r="L793" s="14"/>
    </row>
    <row r="794" spans="2:12" ht="16.5" thickTop="1" thickBot="1" x14ac:dyDescent="0.3">
      <c r="B794" s="6" t="s">
        <v>399</v>
      </c>
      <c r="C794" s="32"/>
      <c r="D794" s="1"/>
      <c r="E794" s="1"/>
      <c r="F794" s="1"/>
      <c r="G794" s="1"/>
      <c r="H794" s="1"/>
      <c r="I794" s="1"/>
      <c r="J794" s="1"/>
      <c r="K794" s="1"/>
      <c r="L794" s="14"/>
    </row>
    <row r="795" spans="2:12" ht="16.5" thickTop="1" thickBot="1" x14ac:dyDescent="0.3">
      <c r="B795" s="7" t="s">
        <v>47</v>
      </c>
      <c r="C795" s="32">
        <v>10</v>
      </c>
      <c r="D795" s="1">
        <v>5692458</v>
      </c>
      <c r="E795" s="1">
        <v>5324991</v>
      </c>
      <c r="F795" s="1">
        <v>5595924</v>
      </c>
      <c r="G795" s="1">
        <v>5862922.1699999999</v>
      </c>
      <c r="H795" s="1">
        <v>6106437.2699999996</v>
      </c>
      <c r="I795" s="1">
        <v>6151482</v>
      </c>
      <c r="J795" s="1">
        <v>7120267.9900000002</v>
      </c>
      <c r="K795" s="1">
        <v>7733806</v>
      </c>
      <c r="L795" s="14"/>
    </row>
    <row r="796" spans="2:12" ht="16.5" thickTop="1" thickBot="1" x14ac:dyDescent="0.3">
      <c r="B796" s="7" t="s">
        <v>48</v>
      </c>
      <c r="C796" s="32">
        <v>20</v>
      </c>
      <c r="D796" s="1">
        <v>5690947.6600000001</v>
      </c>
      <c r="E796" s="1">
        <v>5272757.1100000003</v>
      </c>
      <c r="F796" s="1">
        <v>5563978.8300000001</v>
      </c>
      <c r="G796" s="1">
        <v>5817607.9000000004</v>
      </c>
      <c r="H796" s="1">
        <v>6084787.4800000004</v>
      </c>
      <c r="I796" s="1">
        <v>6054109.0099999998</v>
      </c>
      <c r="J796" s="1">
        <v>6966153.04</v>
      </c>
      <c r="K796" s="1">
        <v>7578815.5499999998</v>
      </c>
      <c r="L796" s="14"/>
    </row>
    <row r="797" spans="2:12" ht="16.5" thickTop="1" thickBot="1" x14ac:dyDescent="0.3">
      <c r="B797" s="7" t="s">
        <v>49</v>
      </c>
      <c r="C797" s="32">
        <v>30</v>
      </c>
      <c r="D797" s="1">
        <v>1510.34</v>
      </c>
      <c r="E797" s="1">
        <v>52233.89</v>
      </c>
      <c r="F797" s="1">
        <v>31945.17</v>
      </c>
      <c r="G797" s="1">
        <v>45314.27</v>
      </c>
      <c r="H797" s="1">
        <v>21649.79</v>
      </c>
      <c r="I797" s="1">
        <v>97372.99</v>
      </c>
      <c r="J797" s="1">
        <v>154114.95000000001</v>
      </c>
      <c r="K797" s="1">
        <v>154990.45000000001</v>
      </c>
      <c r="L797" s="14"/>
    </row>
    <row r="798" spans="2:12" ht="16.5" thickTop="1" thickBot="1" x14ac:dyDescent="0.3">
      <c r="B798" s="7" t="s">
        <v>12</v>
      </c>
      <c r="C798" s="32">
        <v>40</v>
      </c>
      <c r="D798" s="1">
        <v>0</v>
      </c>
      <c r="E798" s="1">
        <v>0</v>
      </c>
      <c r="F798" s="1">
        <v>0</v>
      </c>
      <c r="G798" s="1">
        <v>0</v>
      </c>
      <c r="H798" s="1">
        <v>0</v>
      </c>
      <c r="I798" s="1">
        <v>0</v>
      </c>
      <c r="J798" s="1">
        <v>0</v>
      </c>
      <c r="K798" s="1">
        <v>0</v>
      </c>
      <c r="L798" s="14"/>
    </row>
    <row r="799" spans="2:12" ht="16.5" thickTop="1" thickBot="1" x14ac:dyDescent="0.3">
      <c r="B799" s="7" t="s">
        <v>50</v>
      </c>
      <c r="C799" s="32">
        <v>50</v>
      </c>
      <c r="D799" s="1">
        <v>1510.34</v>
      </c>
      <c r="E799" s="1">
        <v>52233.89</v>
      </c>
      <c r="F799" s="1">
        <v>31945.17</v>
      </c>
      <c r="G799" s="1">
        <v>45314.27</v>
      </c>
      <c r="H799" s="1">
        <v>21649.79</v>
      </c>
      <c r="I799" s="1">
        <v>97372.99</v>
      </c>
      <c r="J799" s="1">
        <v>154114.95000000001</v>
      </c>
      <c r="K799" s="1">
        <v>154990.45000000001</v>
      </c>
      <c r="L799" s="14"/>
    </row>
    <row r="800" spans="2:12" ht="16.5" thickTop="1" thickBot="1" x14ac:dyDescent="0.3">
      <c r="B800" s="6" t="s">
        <v>383</v>
      </c>
      <c r="C800" s="32"/>
      <c r="D800" s="1"/>
      <c r="E800" s="1"/>
      <c r="F800" s="1"/>
      <c r="G800" s="1"/>
      <c r="H800" s="1"/>
      <c r="I800" s="1"/>
      <c r="J800" s="1"/>
      <c r="K800" s="1"/>
      <c r="L800" s="14"/>
    </row>
    <row r="801" spans="2:12" ht="16.5" thickTop="1" thickBot="1" x14ac:dyDescent="0.3">
      <c r="B801" s="7" t="s">
        <v>47</v>
      </c>
      <c r="C801" s="32">
        <v>10</v>
      </c>
      <c r="D801" s="1">
        <v>1739994</v>
      </c>
      <c r="E801" s="1">
        <v>1774167</v>
      </c>
      <c r="F801" s="1">
        <v>1698443</v>
      </c>
      <c r="G801" s="1">
        <v>1857201.97</v>
      </c>
      <c r="H801" s="1">
        <v>2490059.7999999998</v>
      </c>
      <c r="I801" s="1">
        <v>2123332</v>
      </c>
      <c r="J801" s="1">
        <v>3798369.78</v>
      </c>
      <c r="K801" s="1">
        <v>3489727</v>
      </c>
      <c r="L801" s="14"/>
    </row>
    <row r="802" spans="2:12" ht="16.5" thickTop="1" thickBot="1" x14ac:dyDescent="0.3">
      <c r="B802" s="7" t="s">
        <v>48</v>
      </c>
      <c r="C802" s="32">
        <v>20</v>
      </c>
      <c r="D802" s="1">
        <v>1739982.14</v>
      </c>
      <c r="E802" s="1">
        <v>1644162.06</v>
      </c>
      <c r="F802" s="1">
        <v>1680070.03</v>
      </c>
      <c r="G802" s="1">
        <v>1856813.17</v>
      </c>
      <c r="H802" s="1">
        <v>2489300.64</v>
      </c>
      <c r="I802" s="1">
        <v>2017277.22</v>
      </c>
      <c r="J802" s="1">
        <v>2971520.04</v>
      </c>
      <c r="K802" s="1">
        <v>3378173.6</v>
      </c>
      <c r="L802" s="14"/>
    </row>
    <row r="803" spans="2:12" ht="16.5" thickTop="1" thickBot="1" x14ac:dyDescent="0.3">
      <c r="B803" s="7" t="s">
        <v>49</v>
      </c>
      <c r="C803" s="32">
        <v>30</v>
      </c>
      <c r="D803" s="1">
        <v>11.86</v>
      </c>
      <c r="E803" s="1">
        <v>130004.94</v>
      </c>
      <c r="F803" s="1">
        <v>18372.97</v>
      </c>
      <c r="G803" s="1">
        <v>388.8</v>
      </c>
      <c r="H803" s="1">
        <v>759.16</v>
      </c>
      <c r="I803" s="1">
        <v>106054.78</v>
      </c>
      <c r="J803" s="1">
        <v>826849.74</v>
      </c>
      <c r="K803" s="1">
        <v>111553.4</v>
      </c>
      <c r="L803" s="14"/>
    </row>
    <row r="804" spans="2:12" ht="16.5" thickTop="1" thickBot="1" x14ac:dyDescent="0.3">
      <c r="B804" s="7" t="s">
        <v>12</v>
      </c>
      <c r="C804" s="32">
        <v>40</v>
      </c>
      <c r="D804" s="1">
        <v>0</v>
      </c>
      <c r="E804" s="1">
        <v>0</v>
      </c>
      <c r="F804" s="1">
        <v>0</v>
      </c>
      <c r="G804" s="1">
        <v>0</v>
      </c>
      <c r="H804" s="1">
        <v>0</v>
      </c>
      <c r="I804" s="1">
        <v>0</v>
      </c>
      <c r="J804" s="1">
        <v>0</v>
      </c>
      <c r="K804" s="1">
        <v>0</v>
      </c>
      <c r="L804" s="14"/>
    </row>
    <row r="805" spans="2:12" ht="16.5" thickTop="1" thickBot="1" x14ac:dyDescent="0.3">
      <c r="B805" s="7" t="s">
        <v>50</v>
      </c>
      <c r="C805" s="32">
        <v>50</v>
      </c>
      <c r="D805" s="1">
        <v>11.86</v>
      </c>
      <c r="E805" s="1">
        <v>130004.94</v>
      </c>
      <c r="F805" s="1">
        <v>18372.97</v>
      </c>
      <c r="G805" s="1">
        <v>388.8</v>
      </c>
      <c r="H805" s="1">
        <v>759.16</v>
      </c>
      <c r="I805" s="1">
        <v>106054.78</v>
      </c>
      <c r="J805" s="1">
        <v>826849.74</v>
      </c>
      <c r="K805" s="1">
        <v>111553.4</v>
      </c>
      <c r="L805" s="14"/>
    </row>
    <row r="806" spans="2:12" ht="16.5" thickTop="1" thickBot="1" x14ac:dyDescent="0.3">
      <c r="B806" s="5" t="s">
        <v>434</v>
      </c>
      <c r="C806" s="32"/>
      <c r="D806" s="1"/>
      <c r="E806" s="1"/>
      <c r="F806" s="1"/>
      <c r="G806" s="1"/>
      <c r="H806" s="1"/>
      <c r="I806" s="1"/>
      <c r="J806" s="1"/>
      <c r="K806" s="1"/>
      <c r="L806" s="14"/>
    </row>
    <row r="807" spans="2:12" ht="16.5" thickTop="1" thickBot="1" x14ac:dyDescent="0.3">
      <c r="B807" s="6" t="s">
        <v>14</v>
      </c>
      <c r="C807" s="32"/>
      <c r="D807" s="1"/>
      <c r="E807" s="1"/>
      <c r="F807" s="1"/>
      <c r="G807" s="1"/>
      <c r="H807" s="1"/>
      <c r="I807" s="1"/>
      <c r="J807" s="1"/>
      <c r="K807" s="1"/>
      <c r="L807" s="14"/>
    </row>
    <row r="808" spans="2:12" ht="16.5" thickTop="1" thickBot="1" x14ac:dyDescent="0.3">
      <c r="B808" s="7" t="s">
        <v>47</v>
      </c>
      <c r="C808" s="32">
        <v>10</v>
      </c>
      <c r="D808" s="1">
        <v>200</v>
      </c>
      <c r="E808" s="1">
        <v>200</v>
      </c>
      <c r="F808" s="1">
        <v>0</v>
      </c>
      <c r="G808" s="1">
        <v>0</v>
      </c>
      <c r="H808" s="1">
        <v>0</v>
      </c>
      <c r="I808" s="1">
        <v>0</v>
      </c>
      <c r="J808" s="1">
        <v>0</v>
      </c>
      <c r="K808" s="1"/>
      <c r="L808" s="14"/>
    </row>
    <row r="809" spans="2:12" ht="16.5" thickTop="1" thickBot="1" x14ac:dyDescent="0.3">
      <c r="B809" s="7" t="s">
        <v>48</v>
      </c>
      <c r="C809" s="32">
        <v>20</v>
      </c>
      <c r="D809" s="1">
        <v>0</v>
      </c>
      <c r="E809" s="1">
        <v>0</v>
      </c>
      <c r="F809" s="1">
        <v>0</v>
      </c>
      <c r="G809" s="1">
        <v>0</v>
      </c>
      <c r="H809" s="1">
        <v>0</v>
      </c>
      <c r="I809" s="1">
        <v>0</v>
      </c>
      <c r="J809" s="1">
        <v>0</v>
      </c>
      <c r="K809" s="1"/>
      <c r="L809" s="14"/>
    </row>
    <row r="810" spans="2:12" ht="16.5" thickTop="1" thickBot="1" x14ac:dyDescent="0.3">
      <c r="B810" s="7" t="s">
        <v>49</v>
      </c>
      <c r="C810" s="32">
        <v>30</v>
      </c>
      <c r="D810" s="1">
        <v>200</v>
      </c>
      <c r="E810" s="1">
        <v>200</v>
      </c>
      <c r="F810" s="1">
        <v>0</v>
      </c>
      <c r="G810" s="1">
        <v>0</v>
      </c>
      <c r="H810" s="1">
        <v>0</v>
      </c>
      <c r="I810" s="1">
        <v>0</v>
      </c>
      <c r="J810" s="1">
        <v>0</v>
      </c>
      <c r="K810" s="1"/>
      <c r="L810" s="14"/>
    </row>
    <row r="811" spans="2:12" ht="16.5" thickTop="1" thickBot="1" x14ac:dyDescent="0.3">
      <c r="B811" s="7" t="s">
        <v>12</v>
      </c>
      <c r="C811" s="32">
        <v>40</v>
      </c>
      <c r="D811" s="1">
        <v>200</v>
      </c>
      <c r="E811" s="1">
        <v>200</v>
      </c>
      <c r="F811" s="1">
        <v>0</v>
      </c>
      <c r="G811" s="1">
        <v>0</v>
      </c>
      <c r="H811" s="1">
        <v>0</v>
      </c>
      <c r="I811" s="1">
        <v>0</v>
      </c>
      <c r="J811" s="1">
        <v>0</v>
      </c>
      <c r="K811" s="1"/>
      <c r="L811" s="14"/>
    </row>
    <row r="812" spans="2:12" ht="16.5" thickTop="1" thickBot="1" x14ac:dyDescent="0.3">
      <c r="B812" s="7" t="s">
        <v>50</v>
      </c>
      <c r="C812" s="32">
        <v>50</v>
      </c>
      <c r="D812" s="1">
        <v>0</v>
      </c>
      <c r="E812" s="1">
        <v>0</v>
      </c>
      <c r="F812" s="1">
        <v>0</v>
      </c>
      <c r="G812" s="1">
        <v>0</v>
      </c>
      <c r="H812" s="1">
        <v>0</v>
      </c>
      <c r="I812" s="1">
        <v>0</v>
      </c>
      <c r="J812" s="1">
        <v>0</v>
      </c>
      <c r="K812" s="1"/>
      <c r="L812" s="14"/>
    </row>
    <row r="813" spans="2:12" ht="16.5" thickTop="1" thickBot="1" x14ac:dyDescent="0.3">
      <c r="B813" s="6" t="s">
        <v>15</v>
      </c>
      <c r="C813" s="32"/>
      <c r="D813" s="1"/>
      <c r="E813" s="1"/>
      <c r="F813" s="1"/>
      <c r="G813" s="1"/>
      <c r="H813" s="1"/>
      <c r="I813" s="1"/>
      <c r="J813" s="1"/>
      <c r="K813" s="1"/>
      <c r="L813" s="14"/>
    </row>
    <row r="814" spans="2:12" ht="16.5" thickTop="1" thickBot="1" x14ac:dyDescent="0.3">
      <c r="B814" s="7" t="s">
        <v>47</v>
      </c>
      <c r="C814" s="32">
        <v>10</v>
      </c>
      <c r="D814" s="1">
        <v>26038495</v>
      </c>
      <c r="E814" s="1">
        <v>27366141</v>
      </c>
      <c r="F814" s="1">
        <v>27398431</v>
      </c>
      <c r="G814" s="1">
        <v>32729311</v>
      </c>
      <c r="H814" s="1">
        <v>36771513</v>
      </c>
      <c r="I814" s="1">
        <v>65035596</v>
      </c>
      <c r="J814" s="1">
        <v>75652010</v>
      </c>
      <c r="K814" s="1">
        <v>79166388</v>
      </c>
      <c r="L814" s="14"/>
    </row>
    <row r="815" spans="2:12" ht="16.5" thickTop="1" thickBot="1" x14ac:dyDescent="0.3">
      <c r="B815" s="7" t="s">
        <v>48</v>
      </c>
      <c r="C815" s="32">
        <v>20</v>
      </c>
      <c r="D815" s="1">
        <v>25444643</v>
      </c>
      <c r="E815" s="1">
        <v>26772289</v>
      </c>
      <c r="F815" s="1">
        <v>26804579</v>
      </c>
      <c r="G815" s="1">
        <v>32126609</v>
      </c>
      <c r="H815" s="1">
        <v>36055949</v>
      </c>
      <c r="I815" s="1">
        <v>63481343</v>
      </c>
      <c r="J815" s="1">
        <v>70892579</v>
      </c>
      <c r="K815" s="1">
        <v>73620073</v>
      </c>
      <c r="L815" s="14"/>
    </row>
    <row r="816" spans="2:12" ht="16.5" thickTop="1" thickBot="1" x14ac:dyDescent="0.3">
      <c r="B816" s="7" t="s">
        <v>49</v>
      </c>
      <c r="C816" s="32">
        <v>30</v>
      </c>
      <c r="D816" s="1">
        <v>593852</v>
      </c>
      <c r="E816" s="1">
        <v>593852</v>
      </c>
      <c r="F816" s="1">
        <v>593852</v>
      </c>
      <c r="G816" s="1">
        <v>602702</v>
      </c>
      <c r="H816" s="1">
        <v>715564</v>
      </c>
      <c r="I816" s="1">
        <v>1554253</v>
      </c>
      <c r="J816" s="1">
        <v>4759431</v>
      </c>
      <c r="K816" s="1">
        <v>5546315</v>
      </c>
      <c r="L816" s="14"/>
    </row>
    <row r="817" spans="2:12" ht="16.5" thickTop="1" thickBot="1" x14ac:dyDescent="0.3">
      <c r="B817" s="7" t="s">
        <v>12</v>
      </c>
      <c r="C817" s="32">
        <v>40</v>
      </c>
      <c r="D817" s="1">
        <v>593852</v>
      </c>
      <c r="E817" s="1">
        <v>593852</v>
      </c>
      <c r="F817" s="1">
        <v>593852</v>
      </c>
      <c r="G817" s="1">
        <v>602702</v>
      </c>
      <c r="H817" s="1">
        <v>715564</v>
      </c>
      <c r="I817" s="1">
        <v>1554253</v>
      </c>
      <c r="J817" s="1">
        <v>4759431</v>
      </c>
      <c r="K817" s="1">
        <v>5546315</v>
      </c>
      <c r="L817" s="14"/>
    </row>
    <row r="818" spans="2:12" ht="16.5" thickTop="1" thickBot="1" x14ac:dyDescent="0.3">
      <c r="B818" s="7" t="s">
        <v>50</v>
      </c>
      <c r="C818" s="32">
        <v>50</v>
      </c>
      <c r="D818" s="1">
        <v>0</v>
      </c>
      <c r="E818" s="1">
        <v>0</v>
      </c>
      <c r="F818" s="1">
        <v>0</v>
      </c>
      <c r="G818" s="1">
        <v>0</v>
      </c>
      <c r="H818" s="1">
        <v>0</v>
      </c>
      <c r="I818" s="1">
        <v>0</v>
      </c>
      <c r="J818" s="1">
        <v>0</v>
      </c>
      <c r="K818" s="1">
        <v>0</v>
      </c>
      <c r="L818" s="14"/>
    </row>
    <row r="819" spans="2:12" ht="16.5" thickTop="1" thickBot="1" x14ac:dyDescent="0.3">
      <c r="B819" s="6" t="s">
        <v>16</v>
      </c>
      <c r="C819" s="32"/>
      <c r="D819" s="1"/>
      <c r="E819" s="1"/>
      <c r="F819" s="1"/>
      <c r="G819" s="1"/>
      <c r="H819" s="1"/>
      <c r="I819" s="1"/>
      <c r="J819" s="1"/>
      <c r="K819" s="1"/>
      <c r="L819" s="14"/>
    </row>
    <row r="820" spans="2:12" ht="16.5" thickTop="1" thickBot="1" x14ac:dyDescent="0.3">
      <c r="B820" s="7" t="s">
        <v>47</v>
      </c>
      <c r="C820" s="32">
        <v>10</v>
      </c>
      <c r="D820" s="1">
        <v>5125772</v>
      </c>
      <c r="E820" s="1">
        <v>5544421.4199999999</v>
      </c>
      <c r="F820" s="1">
        <v>8714651.6300000008</v>
      </c>
      <c r="G820" s="1">
        <v>12952688.65</v>
      </c>
      <c r="H820" s="1">
        <v>18046137.77</v>
      </c>
      <c r="I820" s="1">
        <v>21415213.780000001</v>
      </c>
      <c r="J820" s="1">
        <v>22863788.329999998</v>
      </c>
      <c r="K820" s="1">
        <v>24215929.899999999</v>
      </c>
      <c r="L820" s="14"/>
    </row>
    <row r="821" spans="2:12" ht="16.5" thickTop="1" thickBot="1" x14ac:dyDescent="0.3">
      <c r="B821" s="7" t="s">
        <v>48</v>
      </c>
      <c r="C821" s="32">
        <v>20</v>
      </c>
      <c r="D821" s="1">
        <v>4862508.5999999996</v>
      </c>
      <c r="E821" s="1">
        <v>4863831.5599999996</v>
      </c>
      <c r="F821" s="1">
        <v>6254198.9800000004</v>
      </c>
      <c r="G821" s="1">
        <v>7339411.0199999996</v>
      </c>
      <c r="H821" s="1">
        <v>9090653.0999999996</v>
      </c>
      <c r="I821" s="1">
        <v>14267348.449999999</v>
      </c>
      <c r="J821" s="1">
        <v>13789065.43</v>
      </c>
      <c r="K821" s="1">
        <v>14397362.380000001</v>
      </c>
      <c r="L821" s="14"/>
    </row>
    <row r="822" spans="2:12" ht="16.5" thickTop="1" thickBot="1" x14ac:dyDescent="0.3">
      <c r="B822" s="7" t="s">
        <v>49</v>
      </c>
      <c r="C822" s="32">
        <v>30</v>
      </c>
      <c r="D822" s="1">
        <v>263263.40000000002</v>
      </c>
      <c r="E822" s="1">
        <v>680589.86</v>
      </c>
      <c r="F822" s="1">
        <v>2460452.65</v>
      </c>
      <c r="G822" s="1">
        <v>5613277.6299999999</v>
      </c>
      <c r="H822" s="1">
        <v>8955484.6699999999</v>
      </c>
      <c r="I822" s="1">
        <v>7147865.3300000001</v>
      </c>
      <c r="J822" s="1">
        <v>9074722.9000000004</v>
      </c>
      <c r="K822" s="1">
        <v>9818567.5199999996</v>
      </c>
      <c r="L822" s="14"/>
    </row>
    <row r="823" spans="2:12" ht="16.5" thickTop="1" thickBot="1" x14ac:dyDescent="0.3">
      <c r="B823" s="7" t="s">
        <v>12</v>
      </c>
      <c r="C823" s="32">
        <v>40</v>
      </c>
      <c r="D823" s="1">
        <v>263263.40000000002</v>
      </c>
      <c r="E823" s="1">
        <v>680589.86</v>
      </c>
      <c r="F823" s="1">
        <v>2460452.65</v>
      </c>
      <c r="G823" s="1">
        <v>5613277.6299999999</v>
      </c>
      <c r="H823" s="1">
        <v>8955484.6699999999</v>
      </c>
      <c r="I823" s="1">
        <v>7147865.3300000001</v>
      </c>
      <c r="J823" s="1">
        <v>9074722.9000000004</v>
      </c>
      <c r="K823" s="1">
        <v>9818567.5199999996</v>
      </c>
      <c r="L823" s="14"/>
    </row>
    <row r="824" spans="2:12" ht="16.5" thickTop="1" thickBot="1" x14ac:dyDescent="0.3">
      <c r="B824" s="7" t="s">
        <v>50</v>
      </c>
      <c r="C824" s="32">
        <v>50</v>
      </c>
      <c r="D824" s="1">
        <v>0</v>
      </c>
      <c r="E824" s="1">
        <v>0</v>
      </c>
      <c r="F824" s="1">
        <v>0</v>
      </c>
      <c r="G824" s="1">
        <v>0</v>
      </c>
      <c r="H824" s="1">
        <v>0</v>
      </c>
      <c r="I824" s="1">
        <v>0</v>
      </c>
      <c r="J824" s="1">
        <v>0</v>
      </c>
      <c r="K824" s="1">
        <v>0</v>
      </c>
      <c r="L824" s="14"/>
    </row>
    <row r="825" spans="2:12" ht="16.5" thickTop="1" thickBot="1" x14ac:dyDescent="0.3">
      <c r="B825" s="5" t="s">
        <v>470</v>
      </c>
      <c r="C825" s="32"/>
      <c r="D825" s="1"/>
      <c r="E825" s="1"/>
      <c r="F825" s="1"/>
      <c r="G825" s="1"/>
      <c r="H825" s="1"/>
      <c r="I825" s="1"/>
      <c r="J825" s="1"/>
      <c r="K825" s="1"/>
      <c r="L825" s="14"/>
    </row>
    <row r="826" spans="2:12" ht="16.5" thickTop="1" thickBot="1" x14ac:dyDescent="0.3">
      <c r="B826" s="6" t="s">
        <v>14</v>
      </c>
      <c r="C826" s="32"/>
      <c r="D826" s="1"/>
      <c r="E826" s="1"/>
      <c r="F826" s="1"/>
      <c r="G826" s="1"/>
      <c r="H826" s="1"/>
      <c r="I826" s="1"/>
      <c r="J826" s="1"/>
      <c r="K826" s="1"/>
      <c r="L826" s="14"/>
    </row>
    <row r="827" spans="2:12" ht="16.5" thickTop="1" thickBot="1" x14ac:dyDescent="0.3">
      <c r="B827" s="7" t="s">
        <v>47</v>
      </c>
      <c r="C827" s="32">
        <v>10</v>
      </c>
      <c r="D827" s="1">
        <v>0</v>
      </c>
      <c r="E827" s="1">
        <v>0</v>
      </c>
      <c r="F827" s="1">
        <v>0</v>
      </c>
      <c r="G827" s="1">
        <v>0</v>
      </c>
      <c r="H827" s="1">
        <v>0</v>
      </c>
      <c r="I827" s="1">
        <v>0</v>
      </c>
      <c r="J827" s="1">
        <v>0</v>
      </c>
      <c r="K827" s="1"/>
      <c r="L827" s="14"/>
    </row>
    <row r="828" spans="2:12" ht="16.5" thickTop="1" thickBot="1" x14ac:dyDescent="0.3">
      <c r="B828" s="7" t="s">
        <v>48</v>
      </c>
      <c r="C828" s="32">
        <v>20</v>
      </c>
      <c r="D828" s="1">
        <v>0</v>
      </c>
      <c r="E828" s="1">
        <v>0</v>
      </c>
      <c r="F828" s="1">
        <v>0</v>
      </c>
      <c r="G828" s="1">
        <v>0</v>
      </c>
      <c r="H828" s="1">
        <v>0</v>
      </c>
      <c r="I828" s="1">
        <v>0</v>
      </c>
      <c r="J828" s="1">
        <v>0</v>
      </c>
      <c r="K828" s="1"/>
      <c r="L828" s="14"/>
    </row>
    <row r="829" spans="2:12" ht="16.5" thickTop="1" thickBot="1" x14ac:dyDescent="0.3">
      <c r="B829" s="7" t="s">
        <v>49</v>
      </c>
      <c r="C829" s="32">
        <v>30</v>
      </c>
      <c r="D829" s="1">
        <v>0</v>
      </c>
      <c r="E829" s="1">
        <v>0</v>
      </c>
      <c r="F829" s="1">
        <v>0</v>
      </c>
      <c r="G829" s="1">
        <v>0</v>
      </c>
      <c r="H829" s="1">
        <v>0</v>
      </c>
      <c r="I829" s="1">
        <v>0</v>
      </c>
      <c r="J829" s="1">
        <v>0</v>
      </c>
      <c r="K829" s="1"/>
      <c r="L829" s="14"/>
    </row>
    <row r="830" spans="2:12" ht="16.5" thickTop="1" thickBot="1" x14ac:dyDescent="0.3">
      <c r="B830" s="7" t="s">
        <v>12</v>
      </c>
      <c r="C830" s="32">
        <v>40</v>
      </c>
      <c r="D830" s="1">
        <v>0</v>
      </c>
      <c r="E830" s="1">
        <v>0</v>
      </c>
      <c r="F830" s="1">
        <v>0</v>
      </c>
      <c r="G830" s="1">
        <v>0</v>
      </c>
      <c r="H830" s="1">
        <v>0</v>
      </c>
      <c r="I830" s="1">
        <v>0</v>
      </c>
      <c r="J830" s="1">
        <v>0</v>
      </c>
      <c r="K830" s="1"/>
      <c r="L830" s="14"/>
    </row>
    <row r="831" spans="2:12" ht="16.5" thickTop="1" thickBot="1" x14ac:dyDescent="0.3">
      <c r="B831" s="7" t="s">
        <v>50</v>
      </c>
      <c r="C831" s="32">
        <v>50</v>
      </c>
      <c r="D831" s="1">
        <v>0</v>
      </c>
      <c r="E831" s="1">
        <v>0</v>
      </c>
      <c r="F831" s="1">
        <v>0</v>
      </c>
      <c r="G831" s="1">
        <v>0</v>
      </c>
      <c r="H831" s="1">
        <v>0</v>
      </c>
      <c r="I831" s="1">
        <v>0</v>
      </c>
      <c r="J831" s="1">
        <v>0</v>
      </c>
      <c r="K831" s="1"/>
      <c r="L831" s="14"/>
    </row>
    <row r="832" spans="2:12" ht="16.5" thickTop="1" thickBot="1" x14ac:dyDescent="0.3">
      <c r="B832" s="5" t="s">
        <v>476</v>
      </c>
      <c r="C832" s="32"/>
      <c r="D832" s="1"/>
      <c r="E832" s="1"/>
      <c r="F832" s="1"/>
      <c r="G832" s="1"/>
      <c r="H832" s="1"/>
      <c r="I832" s="1"/>
      <c r="J832" s="1"/>
      <c r="K832" s="1"/>
      <c r="L832" s="14"/>
    </row>
    <row r="833" spans="2:12" ht="16.5" thickTop="1" thickBot="1" x14ac:dyDescent="0.3">
      <c r="B833" s="6" t="s">
        <v>14</v>
      </c>
      <c r="C833" s="32"/>
      <c r="D833" s="1"/>
      <c r="E833" s="1"/>
      <c r="F833" s="1"/>
      <c r="G833" s="1"/>
      <c r="H833" s="1"/>
      <c r="I833" s="1"/>
      <c r="J833" s="1"/>
      <c r="K833" s="1"/>
      <c r="L833" s="14"/>
    </row>
    <row r="834" spans="2:12" ht="16.5" thickTop="1" thickBot="1" x14ac:dyDescent="0.3">
      <c r="B834" s="7" t="s">
        <v>47</v>
      </c>
      <c r="C834" s="32">
        <v>10</v>
      </c>
      <c r="D834" s="1">
        <v>17603</v>
      </c>
      <c r="E834" s="1">
        <v>0</v>
      </c>
      <c r="F834" s="1">
        <v>0</v>
      </c>
      <c r="G834" s="1">
        <v>0</v>
      </c>
      <c r="H834" s="1">
        <v>0</v>
      </c>
      <c r="I834" s="1">
        <v>0</v>
      </c>
      <c r="J834" s="1">
        <v>0</v>
      </c>
      <c r="K834" s="1"/>
      <c r="L834" s="14"/>
    </row>
    <row r="835" spans="2:12" ht="16.5" thickTop="1" thickBot="1" x14ac:dyDescent="0.3">
      <c r="B835" s="7" t="s">
        <v>48</v>
      </c>
      <c r="C835" s="32">
        <v>20</v>
      </c>
      <c r="D835" s="1">
        <v>17603</v>
      </c>
      <c r="E835" s="1">
        <v>0</v>
      </c>
      <c r="F835" s="1">
        <v>0</v>
      </c>
      <c r="G835" s="1">
        <v>0</v>
      </c>
      <c r="H835" s="1">
        <v>0</v>
      </c>
      <c r="I835" s="1">
        <v>0</v>
      </c>
      <c r="J835" s="1">
        <v>0</v>
      </c>
      <c r="K835" s="1"/>
      <c r="L835" s="14"/>
    </row>
    <row r="836" spans="2:12" ht="16.5" thickTop="1" thickBot="1" x14ac:dyDescent="0.3">
      <c r="B836" s="7" t="s">
        <v>49</v>
      </c>
      <c r="C836" s="32">
        <v>30</v>
      </c>
      <c r="D836" s="1">
        <v>0</v>
      </c>
      <c r="E836" s="1">
        <v>0</v>
      </c>
      <c r="F836" s="1">
        <v>0</v>
      </c>
      <c r="G836" s="1">
        <v>0</v>
      </c>
      <c r="H836" s="1">
        <v>0</v>
      </c>
      <c r="I836" s="1">
        <v>0</v>
      </c>
      <c r="J836" s="1">
        <v>0</v>
      </c>
      <c r="K836" s="1"/>
      <c r="L836" s="14"/>
    </row>
    <row r="837" spans="2:12" ht="16.5" thickTop="1" thickBot="1" x14ac:dyDescent="0.3">
      <c r="B837" s="7" t="s">
        <v>12</v>
      </c>
      <c r="C837" s="32">
        <v>40</v>
      </c>
      <c r="D837" s="1">
        <v>0</v>
      </c>
      <c r="E837" s="1">
        <v>0</v>
      </c>
      <c r="F837" s="1">
        <v>0</v>
      </c>
      <c r="G837" s="1">
        <v>0</v>
      </c>
      <c r="H837" s="1">
        <v>0</v>
      </c>
      <c r="I837" s="1">
        <v>0</v>
      </c>
      <c r="J837" s="1">
        <v>0</v>
      </c>
      <c r="K837" s="1"/>
      <c r="L837" s="14"/>
    </row>
    <row r="838" spans="2:12" ht="16.5" thickTop="1" thickBot="1" x14ac:dyDescent="0.3">
      <c r="B838" s="7" t="s">
        <v>50</v>
      </c>
      <c r="C838" s="32">
        <v>50</v>
      </c>
      <c r="D838" s="1">
        <v>0</v>
      </c>
      <c r="E838" s="1">
        <v>0</v>
      </c>
      <c r="F838" s="1">
        <v>0</v>
      </c>
      <c r="G838" s="1">
        <v>0</v>
      </c>
      <c r="H838" s="1">
        <v>0</v>
      </c>
      <c r="I838" s="1">
        <v>0</v>
      </c>
      <c r="J838" s="1">
        <v>0</v>
      </c>
      <c r="K838" s="1"/>
      <c r="L838" s="14"/>
    </row>
    <row r="839" spans="2:12" ht="16.5" thickTop="1" thickBot="1" x14ac:dyDescent="0.3">
      <c r="B839" s="5" t="s">
        <v>456</v>
      </c>
      <c r="C839" s="32"/>
      <c r="D839" s="1"/>
      <c r="E839" s="1"/>
      <c r="F839" s="1"/>
      <c r="G839" s="1"/>
      <c r="H839" s="1"/>
      <c r="I839" s="1"/>
      <c r="J839" s="1"/>
      <c r="K839" s="1"/>
      <c r="L839" s="14"/>
    </row>
    <row r="840" spans="2:12" ht="16.5" thickTop="1" thickBot="1" x14ac:dyDescent="0.3">
      <c r="B840" s="6" t="s">
        <v>14</v>
      </c>
      <c r="C840" s="32"/>
      <c r="D840" s="1"/>
      <c r="E840" s="1"/>
      <c r="F840" s="1"/>
      <c r="G840" s="1"/>
      <c r="H840" s="1"/>
      <c r="I840" s="1"/>
      <c r="J840" s="1"/>
      <c r="K840" s="1"/>
      <c r="L840" s="14"/>
    </row>
    <row r="841" spans="2:12" ht="16.5" thickTop="1" thickBot="1" x14ac:dyDescent="0.3">
      <c r="B841" s="7" t="s">
        <v>47</v>
      </c>
      <c r="C841" s="32">
        <v>10</v>
      </c>
      <c r="D841" s="1">
        <v>0</v>
      </c>
      <c r="E841" s="1">
        <v>0</v>
      </c>
      <c r="F841" s="1">
        <v>0</v>
      </c>
      <c r="G841" s="1">
        <v>0</v>
      </c>
      <c r="H841" s="1">
        <v>0</v>
      </c>
      <c r="I841" s="1">
        <v>0</v>
      </c>
      <c r="J841" s="1">
        <v>0</v>
      </c>
      <c r="K841" s="1"/>
      <c r="L841" s="14"/>
    </row>
    <row r="842" spans="2:12" ht="16.5" thickTop="1" thickBot="1" x14ac:dyDescent="0.3">
      <c r="B842" s="7" t="s">
        <v>48</v>
      </c>
      <c r="C842" s="32">
        <v>20</v>
      </c>
      <c r="D842" s="1">
        <v>0</v>
      </c>
      <c r="E842" s="1">
        <v>0</v>
      </c>
      <c r="F842" s="1">
        <v>0</v>
      </c>
      <c r="G842" s="1">
        <v>0</v>
      </c>
      <c r="H842" s="1">
        <v>0</v>
      </c>
      <c r="I842" s="1">
        <v>0</v>
      </c>
      <c r="J842" s="1">
        <v>0</v>
      </c>
      <c r="K842" s="1"/>
      <c r="L842" s="14"/>
    </row>
    <row r="843" spans="2:12" ht="16.5" thickTop="1" thickBot="1" x14ac:dyDescent="0.3">
      <c r="B843" s="7" t="s">
        <v>49</v>
      </c>
      <c r="C843" s="32">
        <v>30</v>
      </c>
      <c r="D843" s="1">
        <v>0</v>
      </c>
      <c r="E843" s="1">
        <v>0</v>
      </c>
      <c r="F843" s="1">
        <v>0</v>
      </c>
      <c r="G843" s="1">
        <v>0</v>
      </c>
      <c r="H843" s="1">
        <v>0</v>
      </c>
      <c r="I843" s="1">
        <v>0</v>
      </c>
      <c r="J843" s="1">
        <v>0</v>
      </c>
      <c r="K843" s="1"/>
      <c r="L843" s="14"/>
    </row>
    <row r="844" spans="2:12" ht="16.5" thickTop="1" thickBot="1" x14ac:dyDescent="0.3">
      <c r="B844" s="7" t="s">
        <v>12</v>
      </c>
      <c r="C844" s="32">
        <v>40</v>
      </c>
      <c r="D844" s="1">
        <v>0</v>
      </c>
      <c r="E844" s="1">
        <v>0</v>
      </c>
      <c r="F844" s="1">
        <v>0</v>
      </c>
      <c r="G844" s="1">
        <v>0</v>
      </c>
      <c r="H844" s="1">
        <v>0</v>
      </c>
      <c r="I844" s="1">
        <v>0</v>
      </c>
      <c r="J844" s="1">
        <v>0</v>
      </c>
      <c r="K844" s="1"/>
      <c r="L844" s="14"/>
    </row>
    <row r="845" spans="2:12" ht="16.5" thickTop="1" thickBot="1" x14ac:dyDescent="0.3">
      <c r="B845" s="7" t="s">
        <v>50</v>
      </c>
      <c r="C845" s="32">
        <v>50</v>
      </c>
      <c r="D845" s="1">
        <v>0</v>
      </c>
      <c r="E845" s="1">
        <v>0</v>
      </c>
      <c r="F845" s="1">
        <v>0</v>
      </c>
      <c r="G845" s="1">
        <v>0</v>
      </c>
      <c r="H845" s="1">
        <v>0</v>
      </c>
      <c r="I845" s="1">
        <v>0</v>
      </c>
      <c r="J845" s="1">
        <v>0</v>
      </c>
      <c r="K845" s="1"/>
      <c r="L845" s="14"/>
    </row>
    <row r="846" spans="2:12" ht="16.5" thickTop="1" thickBot="1" x14ac:dyDescent="0.3">
      <c r="B846" s="6" t="s">
        <v>15</v>
      </c>
      <c r="C846" s="32"/>
      <c r="D846" s="1"/>
      <c r="E846" s="1"/>
      <c r="F846" s="1"/>
      <c r="G846" s="1"/>
      <c r="H846" s="1"/>
      <c r="I846" s="1"/>
      <c r="J846" s="1"/>
      <c r="K846" s="1"/>
      <c r="L846" s="14"/>
    </row>
    <row r="847" spans="2:12" ht="16.5" thickTop="1" thickBot="1" x14ac:dyDescent="0.3">
      <c r="B847" s="7" t="s">
        <v>47</v>
      </c>
      <c r="C847" s="32">
        <v>10</v>
      </c>
      <c r="D847" s="1">
        <v>32590745</v>
      </c>
      <c r="E847" s="1">
        <v>36122874</v>
      </c>
      <c r="F847" s="1">
        <v>36300956</v>
      </c>
      <c r="G847" s="1">
        <v>41108977</v>
      </c>
      <c r="H847" s="1">
        <v>43938514</v>
      </c>
      <c r="I847" s="1">
        <v>60576570</v>
      </c>
      <c r="J847" s="1">
        <v>66793788</v>
      </c>
      <c r="K847" s="1">
        <v>67644578</v>
      </c>
      <c r="L847" s="14"/>
    </row>
    <row r="848" spans="2:12" ht="16.5" thickTop="1" thickBot="1" x14ac:dyDescent="0.3">
      <c r="B848" s="7" t="s">
        <v>48</v>
      </c>
      <c r="C848" s="32">
        <v>20</v>
      </c>
      <c r="D848" s="1">
        <v>32590745</v>
      </c>
      <c r="E848" s="1">
        <v>36122874</v>
      </c>
      <c r="F848" s="1">
        <v>36300956</v>
      </c>
      <c r="G848" s="1">
        <v>41108977</v>
      </c>
      <c r="H848" s="1">
        <v>43938514</v>
      </c>
      <c r="I848" s="1">
        <v>60576570</v>
      </c>
      <c r="J848" s="1">
        <v>66793788</v>
      </c>
      <c r="K848" s="1">
        <v>67644578</v>
      </c>
      <c r="L848" s="14"/>
    </row>
    <row r="849" spans="2:12" ht="16.5" thickTop="1" thickBot="1" x14ac:dyDescent="0.3">
      <c r="B849" s="7" t="s">
        <v>49</v>
      </c>
      <c r="C849" s="32">
        <v>30</v>
      </c>
      <c r="D849" s="1">
        <v>0</v>
      </c>
      <c r="E849" s="1">
        <v>0</v>
      </c>
      <c r="F849" s="1">
        <v>0</v>
      </c>
      <c r="G849" s="1">
        <v>0</v>
      </c>
      <c r="H849" s="1">
        <v>0</v>
      </c>
      <c r="I849" s="1">
        <v>0</v>
      </c>
      <c r="J849" s="1">
        <v>0</v>
      </c>
      <c r="K849" s="1">
        <v>0</v>
      </c>
      <c r="L849" s="14"/>
    </row>
    <row r="850" spans="2:12" ht="16.5" thickTop="1" thickBot="1" x14ac:dyDescent="0.3">
      <c r="B850" s="7" t="s">
        <v>12</v>
      </c>
      <c r="C850" s="32">
        <v>40</v>
      </c>
      <c r="D850" s="1">
        <v>0</v>
      </c>
      <c r="E850" s="1">
        <v>0</v>
      </c>
      <c r="F850" s="1">
        <v>0</v>
      </c>
      <c r="G850" s="1">
        <v>0</v>
      </c>
      <c r="H850" s="1">
        <v>0</v>
      </c>
      <c r="I850" s="1">
        <v>0</v>
      </c>
      <c r="J850" s="1">
        <v>0</v>
      </c>
      <c r="K850" s="1">
        <v>0</v>
      </c>
      <c r="L850" s="14"/>
    </row>
    <row r="851" spans="2:12" ht="16.5" thickTop="1" thickBot="1" x14ac:dyDescent="0.3">
      <c r="B851" s="7" t="s">
        <v>50</v>
      </c>
      <c r="C851" s="32">
        <v>50</v>
      </c>
      <c r="D851" s="1">
        <v>0</v>
      </c>
      <c r="E851" s="1">
        <v>0</v>
      </c>
      <c r="F851" s="1">
        <v>0</v>
      </c>
      <c r="G851" s="1">
        <v>0</v>
      </c>
      <c r="H851" s="1">
        <v>0</v>
      </c>
      <c r="I851" s="1">
        <v>0</v>
      </c>
      <c r="J851" s="1">
        <v>0</v>
      </c>
      <c r="K851" s="1">
        <v>0</v>
      </c>
      <c r="L851" s="14"/>
    </row>
    <row r="852" spans="2:12" ht="16.5" thickTop="1" thickBot="1" x14ac:dyDescent="0.3">
      <c r="B852" s="6" t="s">
        <v>16</v>
      </c>
      <c r="C852" s="32"/>
      <c r="D852" s="1"/>
      <c r="E852" s="1"/>
      <c r="F852" s="1"/>
      <c r="G852" s="1"/>
      <c r="H852" s="1"/>
      <c r="I852" s="1"/>
      <c r="J852" s="1"/>
      <c r="K852" s="1"/>
      <c r="L852" s="14"/>
    </row>
    <row r="853" spans="2:12" ht="16.5" thickTop="1" thickBot="1" x14ac:dyDescent="0.3">
      <c r="B853" s="7" t="s">
        <v>47</v>
      </c>
      <c r="C853" s="32">
        <v>10</v>
      </c>
      <c r="D853" s="1">
        <v>15988299</v>
      </c>
      <c r="E853" s="1">
        <v>15746674.68</v>
      </c>
      <c r="F853" s="1">
        <v>17105805.199999999</v>
      </c>
      <c r="G853" s="1">
        <v>21854971.629999999</v>
      </c>
      <c r="H853" s="1">
        <v>28148284</v>
      </c>
      <c r="I853" s="1">
        <v>26348574.73</v>
      </c>
      <c r="J853" s="1">
        <v>35570983.030000001</v>
      </c>
      <c r="K853" s="1">
        <v>35565394</v>
      </c>
      <c r="L853" s="14"/>
    </row>
    <row r="854" spans="2:12" ht="16.5" thickTop="1" thickBot="1" x14ac:dyDescent="0.3">
      <c r="B854" s="7" t="s">
        <v>48</v>
      </c>
      <c r="C854" s="32">
        <v>20</v>
      </c>
      <c r="D854" s="1">
        <v>15988299</v>
      </c>
      <c r="E854" s="1">
        <v>15746674.68</v>
      </c>
      <c r="F854" s="1">
        <v>17105805.199999999</v>
      </c>
      <c r="G854" s="1">
        <v>21854971.629999999</v>
      </c>
      <c r="H854" s="1">
        <v>28148284</v>
      </c>
      <c r="I854" s="1">
        <v>26348574.73</v>
      </c>
      <c r="J854" s="1">
        <v>35570983.030000001</v>
      </c>
      <c r="K854" s="1">
        <v>35565394</v>
      </c>
      <c r="L854" s="14"/>
    </row>
    <row r="855" spans="2:12" ht="16.5" thickTop="1" thickBot="1" x14ac:dyDescent="0.3">
      <c r="B855" s="7" t="s">
        <v>49</v>
      </c>
      <c r="C855" s="32">
        <v>30</v>
      </c>
      <c r="D855" s="1">
        <v>0</v>
      </c>
      <c r="E855" s="1">
        <v>0</v>
      </c>
      <c r="F855" s="1">
        <v>0</v>
      </c>
      <c r="G855" s="1">
        <v>0</v>
      </c>
      <c r="H855" s="1">
        <v>0</v>
      </c>
      <c r="I855" s="1">
        <v>0</v>
      </c>
      <c r="J855" s="1">
        <v>0</v>
      </c>
      <c r="K855" s="1">
        <v>0</v>
      </c>
      <c r="L855" s="14"/>
    </row>
    <row r="856" spans="2:12" ht="16.5" thickTop="1" thickBot="1" x14ac:dyDescent="0.3">
      <c r="B856" s="7" t="s">
        <v>12</v>
      </c>
      <c r="C856" s="32">
        <v>40</v>
      </c>
      <c r="D856" s="1">
        <v>0</v>
      </c>
      <c r="E856" s="1">
        <v>0</v>
      </c>
      <c r="F856" s="1">
        <v>0</v>
      </c>
      <c r="G856" s="1">
        <v>0</v>
      </c>
      <c r="H856" s="1">
        <v>0</v>
      </c>
      <c r="I856" s="1">
        <v>0</v>
      </c>
      <c r="J856" s="1">
        <v>0</v>
      </c>
      <c r="K856" s="1">
        <v>0</v>
      </c>
      <c r="L856" s="14"/>
    </row>
    <row r="857" spans="2:12" ht="16.5" thickTop="1" thickBot="1" x14ac:dyDescent="0.3">
      <c r="B857" s="7" t="s">
        <v>50</v>
      </c>
      <c r="C857" s="32">
        <v>50</v>
      </c>
      <c r="D857" s="1">
        <v>0</v>
      </c>
      <c r="E857" s="1">
        <v>0</v>
      </c>
      <c r="F857" s="1">
        <v>0</v>
      </c>
      <c r="G857" s="1">
        <v>0</v>
      </c>
      <c r="H857" s="1">
        <v>0</v>
      </c>
      <c r="I857" s="1">
        <v>0</v>
      </c>
      <c r="J857" s="1">
        <v>0</v>
      </c>
      <c r="K857" s="1">
        <v>0</v>
      </c>
      <c r="L857" s="14"/>
    </row>
    <row r="858" spans="2:12" ht="16.5" thickTop="1" thickBot="1" x14ac:dyDescent="0.3">
      <c r="B858" s="5" t="s">
        <v>501</v>
      </c>
      <c r="C858" s="32"/>
      <c r="D858" s="1"/>
      <c r="E858" s="1"/>
      <c r="F858" s="1"/>
      <c r="G858" s="1"/>
      <c r="H858" s="1"/>
      <c r="I858" s="1"/>
      <c r="J858" s="1"/>
      <c r="K858" s="1"/>
      <c r="L858" s="14"/>
    </row>
    <row r="859" spans="2:12" ht="16.5" thickTop="1" thickBot="1" x14ac:dyDescent="0.3">
      <c r="B859" s="6" t="s">
        <v>442</v>
      </c>
      <c r="C859" s="32"/>
      <c r="D859" s="1"/>
      <c r="E859" s="1"/>
      <c r="F859" s="1"/>
      <c r="G859" s="1"/>
      <c r="H859" s="1"/>
      <c r="I859" s="1"/>
      <c r="J859" s="1"/>
      <c r="K859" s="1"/>
      <c r="L859" s="14"/>
    </row>
    <row r="860" spans="2:12" ht="16.5" thickTop="1" thickBot="1" x14ac:dyDescent="0.3">
      <c r="B860" s="7" t="s">
        <v>47</v>
      </c>
      <c r="C860" s="32">
        <v>10</v>
      </c>
      <c r="D860" s="1">
        <v>10180739</v>
      </c>
      <c r="E860" s="1">
        <v>10871872</v>
      </c>
      <c r="F860" s="1">
        <v>11176217</v>
      </c>
      <c r="G860" s="1">
        <v>12859687</v>
      </c>
      <c r="H860" s="1">
        <v>13890787</v>
      </c>
      <c r="I860" s="1">
        <v>13692017.1</v>
      </c>
      <c r="J860" s="1">
        <v>13971324</v>
      </c>
      <c r="K860" s="1">
        <v>14247431</v>
      </c>
      <c r="L860" s="14"/>
    </row>
    <row r="861" spans="2:12" ht="16.5" thickTop="1" thickBot="1" x14ac:dyDescent="0.3">
      <c r="B861" s="7" t="s">
        <v>48</v>
      </c>
      <c r="C861" s="32">
        <v>20</v>
      </c>
      <c r="D861" s="1">
        <v>10180739</v>
      </c>
      <c r="E861" s="1">
        <v>10871872</v>
      </c>
      <c r="F861" s="1">
        <v>10968217</v>
      </c>
      <c r="G861" s="1">
        <v>11878321.98</v>
      </c>
      <c r="H861" s="1">
        <v>13405371.9</v>
      </c>
      <c r="I861" s="1">
        <v>13692016.76</v>
      </c>
      <c r="J861" s="1">
        <v>13971323.800000001</v>
      </c>
      <c r="K861" s="1">
        <v>14247417.619999999</v>
      </c>
      <c r="L861" s="14"/>
    </row>
    <row r="862" spans="2:12" ht="16.5" thickTop="1" thickBot="1" x14ac:dyDescent="0.3">
      <c r="B862" s="7" t="s">
        <v>49</v>
      </c>
      <c r="C862" s="32">
        <v>30</v>
      </c>
      <c r="D862" s="1">
        <v>0</v>
      </c>
      <c r="E862" s="1">
        <v>0</v>
      </c>
      <c r="F862" s="1">
        <v>208000</v>
      </c>
      <c r="G862" s="1">
        <v>981365.02</v>
      </c>
      <c r="H862" s="1">
        <v>485415.1</v>
      </c>
      <c r="I862" s="1">
        <v>0.34</v>
      </c>
      <c r="J862" s="1">
        <v>0.2</v>
      </c>
      <c r="K862" s="1">
        <v>13.38</v>
      </c>
      <c r="L862" s="14"/>
    </row>
    <row r="863" spans="2:12" ht="16.5" thickTop="1" thickBot="1" x14ac:dyDescent="0.3">
      <c r="B863" s="7" t="s">
        <v>12</v>
      </c>
      <c r="C863" s="32">
        <v>40</v>
      </c>
      <c r="D863" s="1">
        <v>0</v>
      </c>
      <c r="E863" s="1">
        <v>0</v>
      </c>
      <c r="F863" s="1">
        <v>0</v>
      </c>
      <c r="G863" s="1">
        <v>0</v>
      </c>
      <c r="H863" s="1">
        <v>0</v>
      </c>
      <c r="I863" s="1">
        <v>0</v>
      </c>
      <c r="J863" s="1">
        <v>0</v>
      </c>
      <c r="K863" s="1">
        <v>0</v>
      </c>
      <c r="L863" s="14"/>
    </row>
    <row r="864" spans="2:12" ht="16.5" thickTop="1" thickBot="1" x14ac:dyDescent="0.3">
      <c r="B864" s="7" t="s">
        <v>50</v>
      </c>
      <c r="C864" s="32">
        <v>50</v>
      </c>
      <c r="D864" s="1">
        <v>0</v>
      </c>
      <c r="E864" s="1">
        <v>0</v>
      </c>
      <c r="F864" s="1">
        <v>208000</v>
      </c>
      <c r="G864" s="1">
        <v>981365.02</v>
      </c>
      <c r="H864" s="1">
        <v>485415.1</v>
      </c>
      <c r="I864" s="1">
        <v>0.34</v>
      </c>
      <c r="J864" s="1">
        <v>0.2</v>
      </c>
      <c r="K864" s="1">
        <v>13.38</v>
      </c>
      <c r="L864" s="14"/>
    </row>
    <row r="865" spans="2:12" ht="16.5" thickTop="1" thickBot="1" x14ac:dyDescent="0.3">
      <c r="B865" s="5" t="s">
        <v>479</v>
      </c>
      <c r="C865" s="32"/>
      <c r="D865" s="1"/>
      <c r="E865" s="1"/>
      <c r="F865" s="1"/>
      <c r="G865" s="1"/>
      <c r="H865" s="1"/>
      <c r="I865" s="1"/>
      <c r="J865" s="1"/>
      <c r="K865" s="1"/>
      <c r="L865" s="14"/>
    </row>
    <row r="866" spans="2:12" ht="16.5" thickTop="1" thickBot="1" x14ac:dyDescent="0.3">
      <c r="B866" s="6" t="s">
        <v>442</v>
      </c>
      <c r="C866" s="32"/>
      <c r="D866" s="1"/>
      <c r="E866" s="1"/>
      <c r="F866" s="1"/>
      <c r="G866" s="1"/>
      <c r="H866" s="1"/>
      <c r="I866" s="1"/>
      <c r="J866" s="1"/>
      <c r="K866" s="1"/>
      <c r="L866" s="14"/>
    </row>
    <row r="867" spans="2:12" ht="16.5" thickTop="1" thickBot="1" x14ac:dyDescent="0.3">
      <c r="B867" s="7" t="s">
        <v>47</v>
      </c>
      <c r="C867" s="32">
        <v>10</v>
      </c>
      <c r="D867" s="1">
        <v>1926824</v>
      </c>
      <c r="E867" s="1">
        <v>2354332</v>
      </c>
      <c r="F867" s="1">
        <v>2363170</v>
      </c>
      <c r="G867" s="1">
        <v>2512735</v>
      </c>
      <c r="H867" s="1">
        <v>2840342</v>
      </c>
      <c r="I867" s="1">
        <v>2898732</v>
      </c>
      <c r="J867" s="1">
        <v>3000455</v>
      </c>
      <c r="K867" s="1">
        <v>3113974</v>
      </c>
      <c r="L867" s="14"/>
    </row>
    <row r="868" spans="2:12" ht="16.5" thickTop="1" thickBot="1" x14ac:dyDescent="0.3">
      <c r="B868" s="7" t="s">
        <v>48</v>
      </c>
      <c r="C868" s="32">
        <v>20</v>
      </c>
      <c r="D868" s="1">
        <v>1888426.05</v>
      </c>
      <c r="E868" s="1">
        <v>2091998.34</v>
      </c>
      <c r="F868" s="1">
        <v>2363168.3199999998</v>
      </c>
      <c r="G868" s="1">
        <v>2512691.9500000002</v>
      </c>
      <c r="H868" s="1">
        <v>2840328.46</v>
      </c>
      <c r="I868" s="1">
        <v>2898732</v>
      </c>
      <c r="J868" s="1">
        <v>3000455</v>
      </c>
      <c r="K868" s="1">
        <v>3113958.43</v>
      </c>
      <c r="L868" s="14"/>
    </row>
    <row r="869" spans="2:12" ht="16.5" thickTop="1" thickBot="1" x14ac:dyDescent="0.3">
      <c r="B869" s="7" t="s">
        <v>49</v>
      </c>
      <c r="C869" s="32">
        <v>30</v>
      </c>
      <c r="D869" s="1">
        <v>38397.949999999997</v>
      </c>
      <c r="E869" s="1">
        <v>262333.65999999997</v>
      </c>
      <c r="F869" s="1">
        <v>1.68</v>
      </c>
      <c r="G869" s="1">
        <v>43.05</v>
      </c>
      <c r="H869" s="1">
        <v>13.54</v>
      </c>
      <c r="I869" s="1">
        <v>0</v>
      </c>
      <c r="J869" s="1">
        <v>0</v>
      </c>
      <c r="K869" s="1">
        <v>15.57</v>
      </c>
      <c r="L869" s="14"/>
    </row>
    <row r="870" spans="2:12" ht="16.5" thickTop="1" thickBot="1" x14ac:dyDescent="0.3">
      <c r="B870" s="7" t="s">
        <v>12</v>
      </c>
      <c r="C870" s="32">
        <v>40</v>
      </c>
      <c r="D870" s="1">
        <v>0</v>
      </c>
      <c r="E870" s="1">
        <v>0</v>
      </c>
      <c r="F870" s="1">
        <v>0</v>
      </c>
      <c r="G870" s="1">
        <v>0</v>
      </c>
      <c r="H870" s="1">
        <v>0</v>
      </c>
      <c r="I870" s="1">
        <v>0</v>
      </c>
      <c r="J870" s="1">
        <v>0</v>
      </c>
      <c r="K870" s="1">
        <v>0</v>
      </c>
      <c r="L870" s="14"/>
    </row>
    <row r="871" spans="2:12" ht="16.5" thickTop="1" thickBot="1" x14ac:dyDescent="0.3">
      <c r="B871" s="7" t="s">
        <v>50</v>
      </c>
      <c r="C871" s="32">
        <v>50</v>
      </c>
      <c r="D871" s="1">
        <v>38397.949999999997</v>
      </c>
      <c r="E871" s="1">
        <v>262333.65999999997</v>
      </c>
      <c r="F871" s="1">
        <v>1.68</v>
      </c>
      <c r="G871" s="1">
        <v>43.05</v>
      </c>
      <c r="H871" s="1">
        <v>13.54</v>
      </c>
      <c r="I871" s="1">
        <v>0</v>
      </c>
      <c r="J871" s="1">
        <v>0</v>
      </c>
      <c r="K871" s="1">
        <v>15.57</v>
      </c>
      <c r="L871" s="14"/>
    </row>
    <row r="872" spans="2:12" ht="16.5" thickTop="1" thickBot="1" x14ac:dyDescent="0.3">
      <c r="B872" s="5" t="s">
        <v>417</v>
      </c>
      <c r="C872" s="32"/>
      <c r="D872" s="1"/>
      <c r="E872" s="1"/>
      <c r="F872" s="1"/>
      <c r="G872" s="1"/>
      <c r="H872" s="1"/>
      <c r="I872" s="1"/>
      <c r="J872" s="1"/>
      <c r="K872" s="1"/>
      <c r="L872" s="14"/>
    </row>
    <row r="873" spans="2:12" ht="16.5" thickTop="1" thickBot="1" x14ac:dyDescent="0.3">
      <c r="B873" s="6" t="s">
        <v>14</v>
      </c>
      <c r="C873" s="32"/>
      <c r="D873" s="1"/>
      <c r="E873" s="1"/>
      <c r="F873" s="1"/>
      <c r="G873" s="1"/>
      <c r="H873" s="1"/>
      <c r="I873" s="1"/>
      <c r="J873" s="1"/>
      <c r="K873" s="1"/>
      <c r="L873" s="14"/>
    </row>
    <row r="874" spans="2:12" ht="16.5" thickTop="1" thickBot="1" x14ac:dyDescent="0.3">
      <c r="B874" s="7" t="s">
        <v>47</v>
      </c>
      <c r="C874" s="32">
        <v>10</v>
      </c>
      <c r="D874" s="1">
        <v>0</v>
      </c>
      <c r="E874" s="1">
        <v>101504.48</v>
      </c>
      <c r="F874" s="1">
        <v>0</v>
      </c>
      <c r="G874" s="1">
        <v>0</v>
      </c>
      <c r="H874" s="1">
        <v>0</v>
      </c>
      <c r="I874" s="1">
        <v>0</v>
      </c>
      <c r="J874" s="1">
        <v>1667</v>
      </c>
      <c r="K874" s="1">
        <v>433974.98</v>
      </c>
      <c r="L874" s="14"/>
    </row>
    <row r="875" spans="2:12" ht="16.5" thickTop="1" thickBot="1" x14ac:dyDescent="0.3">
      <c r="B875" s="7" t="s">
        <v>48</v>
      </c>
      <c r="C875" s="32">
        <v>20</v>
      </c>
      <c r="D875" s="1">
        <v>0</v>
      </c>
      <c r="E875" s="1">
        <v>101504.48</v>
      </c>
      <c r="F875" s="1">
        <v>0</v>
      </c>
      <c r="G875" s="1">
        <v>0</v>
      </c>
      <c r="H875" s="1">
        <v>0</v>
      </c>
      <c r="I875" s="1">
        <v>0</v>
      </c>
      <c r="J875" s="1">
        <v>0</v>
      </c>
      <c r="K875" s="1">
        <v>10000</v>
      </c>
      <c r="L875" s="14"/>
    </row>
    <row r="876" spans="2:12" ht="16.5" thickTop="1" thickBot="1" x14ac:dyDescent="0.3">
      <c r="B876" s="7" t="s">
        <v>49</v>
      </c>
      <c r="C876" s="32">
        <v>30</v>
      </c>
      <c r="D876" s="1">
        <v>0</v>
      </c>
      <c r="E876" s="1">
        <v>0</v>
      </c>
      <c r="F876" s="1">
        <v>0</v>
      </c>
      <c r="G876" s="1">
        <v>0</v>
      </c>
      <c r="H876" s="1">
        <v>0</v>
      </c>
      <c r="I876" s="1">
        <v>0</v>
      </c>
      <c r="J876" s="1">
        <v>1667</v>
      </c>
      <c r="K876" s="1">
        <v>423974.98</v>
      </c>
      <c r="L876" s="14"/>
    </row>
    <row r="877" spans="2:12" ht="16.5" thickTop="1" thickBot="1" x14ac:dyDescent="0.3">
      <c r="B877" s="7" t="s">
        <v>12</v>
      </c>
      <c r="C877" s="32">
        <v>40</v>
      </c>
      <c r="D877" s="1">
        <v>0</v>
      </c>
      <c r="E877" s="1">
        <v>0</v>
      </c>
      <c r="F877" s="1">
        <v>0</v>
      </c>
      <c r="G877" s="1">
        <v>0</v>
      </c>
      <c r="H877" s="1">
        <v>0</v>
      </c>
      <c r="I877" s="1">
        <v>0</v>
      </c>
      <c r="J877" s="1">
        <v>1667</v>
      </c>
      <c r="K877" s="1">
        <v>423974.98</v>
      </c>
      <c r="L877" s="14"/>
    </row>
    <row r="878" spans="2:12" ht="16.5" thickTop="1" thickBot="1" x14ac:dyDescent="0.3">
      <c r="B878" s="7" t="s">
        <v>50</v>
      </c>
      <c r="C878" s="32">
        <v>50</v>
      </c>
      <c r="D878" s="1">
        <v>0</v>
      </c>
      <c r="E878" s="1">
        <v>0</v>
      </c>
      <c r="F878" s="1">
        <v>0</v>
      </c>
      <c r="G878" s="1">
        <v>0</v>
      </c>
      <c r="H878" s="1">
        <v>0</v>
      </c>
      <c r="I878" s="1">
        <v>0</v>
      </c>
      <c r="J878" s="1">
        <v>0</v>
      </c>
      <c r="K878" s="1">
        <v>0</v>
      </c>
      <c r="L878" s="14"/>
    </row>
    <row r="879" spans="2:12" ht="16.5" thickTop="1" thickBot="1" x14ac:dyDescent="0.3">
      <c r="B879" s="6" t="s">
        <v>15</v>
      </c>
      <c r="C879" s="32"/>
      <c r="D879" s="1"/>
      <c r="E879" s="1"/>
      <c r="F879" s="1"/>
      <c r="G879" s="1"/>
      <c r="H879" s="1"/>
      <c r="I879" s="1"/>
      <c r="J879" s="1"/>
      <c r="K879" s="1"/>
      <c r="L879" s="14"/>
    </row>
    <row r="880" spans="2:12" ht="16.5" thickTop="1" thickBot="1" x14ac:dyDescent="0.3">
      <c r="B880" s="7" t="s">
        <v>47</v>
      </c>
      <c r="C880" s="32">
        <v>10</v>
      </c>
      <c r="D880" s="1">
        <v>1007047</v>
      </c>
      <c r="E880" s="1">
        <v>1328530</v>
      </c>
      <c r="F880" s="1">
        <v>1331893.03</v>
      </c>
      <c r="G880" s="1">
        <v>1835846.96</v>
      </c>
      <c r="H880" s="1">
        <v>2290910.39</v>
      </c>
      <c r="I880" s="1">
        <v>2468953.39</v>
      </c>
      <c r="J880" s="1">
        <v>4059698.39</v>
      </c>
      <c r="K880" s="1">
        <v>3484060.05</v>
      </c>
      <c r="L880" s="14"/>
    </row>
    <row r="881" spans="2:12" ht="16.5" thickTop="1" thickBot="1" x14ac:dyDescent="0.3">
      <c r="B881" s="7" t="s">
        <v>48</v>
      </c>
      <c r="C881" s="32">
        <v>20</v>
      </c>
      <c r="D881" s="1">
        <v>1007047</v>
      </c>
      <c r="E881" s="1">
        <v>1321346.97</v>
      </c>
      <c r="F881" s="1">
        <v>970796.07</v>
      </c>
      <c r="G881" s="1">
        <v>1117726.57</v>
      </c>
      <c r="H881" s="1">
        <v>2205597</v>
      </c>
      <c r="I881" s="1">
        <v>2358882</v>
      </c>
      <c r="J881" s="1">
        <v>3059898.34</v>
      </c>
      <c r="K881" s="1">
        <v>2383138</v>
      </c>
      <c r="L881" s="14"/>
    </row>
    <row r="882" spans="2:12" ht="16.5" thickTop="1" thickBot="1" x14ac:dyDescent="0.3">
      <c r="B882" s="7" t="s">
        <v>49</v>
      </c>
      <c r="C882" s="32">
        <v>30</v>
      </c>
      <c r="D882" s="1">
        <v>0</v>
      </c>
      <c r="E882" s="1">
        <v>7183.03</v>
      </c>
      <c r="F882" s="1">
        <v>361096.96000000002</v>
      </c>
      <c r="G882" s="1">
        <v>718120.39</v>
      </c>
      <c r="H882" s="1">
        <v>85313.39</v>
      </c>
      <c r="I882" s="1">
        <v>110071.39</v>
      </c>
      <c r="J882" s="1">
        <v>999800.05</v>
      </c>
      <c r="K882" s="1">
        <v>1100922.05</v>
      </c>
      <c r="L882" s="14"/>
    </row>
    <row r="883" spans="2:12" ht="16.5" thickTop="1" thickBot="1" x14ac:dyDescent="0.3">
      <c r="B883" s="7" t="s">
        <v>12</v>
      </c>
      <c r="C883" s="32">
        <v>40</v>
      </c>
      <c r="D883" s="1">
        <v>0</v>
      </c>
      <c r="E883" s="1">
        <v>7183.03</v>
      </c>
      <c r="F883" s="1">
        <v>361096.96000000002</v>
      </c>
      <c r="G883" s="1">
        <v>718120.39</v>
      </c>
      <c r="H883" s="1">
        <v>85313.39</v>
      </c>
      <c r="I883" s="1">
        <v>110071.39</v>
      </c>
      <c r="J883" s="1">
        <v>999800.05</v>
      </c>
      <c r="K883" s="1">
        <v>1100922.05</v>
      </c>
      <c r="L883" s="14"/>
    </row>
    <row r="884" spans="2:12" ht="16.5" thickTop="1" thickBot="1" x14ac:dyDescent="0.3">
      <c r="B884" s="7" t="s">
        <v>50</v>
      </c>
      <c r="C884" s="32">
        <v>50</v>
      </c>
      <c r="D884" s="1">
        <v>0</v>
      </c>
      <c r="E884" s="1">
        <v>0</v>
      </c>
      <c r="F884" s="1">
        <v>0</v>
      </c>
      <c r="G884" s="1">
        <v>0</v>
      </c>
      <c r="H884" s="1">
        <v>0</v>
      </c>
      <c r="I884" s="1">
        <v>0</v>
      </c>
      <c r="J884" s="1">
        <v>0</v>
      </c>
      <c r="K884" s="1">
        <v>0</v>
      </c>
      <c r="L884" s="14"/>
    </row>
    <row r="885" spans="2:12" ht="16.5" thickTop="1" thickBot="1" x14ac:dyDescent="0.3">
      <c r="B885" s="6" t="s">
        <v>16</v>
      </c>
      <c r="C885" s="32"/>
      <c r="D885" s="1"/>
      <c r="E885" s="1"/>
      <c r="F885" s="1"/>
      <c r="G885" s="1"/>
      <c r="H885" s="1"/>
      <c r="I885" s="1"/>
      <c r="J885" s="1"/>
      <c r="K885" s="1"/>
      <c r="L885" s="14"/>
    </row>
    <row r="886" spans="2:12" ht="16.5" thickTop="1" thickBot="1" x14ac:dyDescent="0.3">
      <c r="B886" s="7" t="s">
        <v>47</v>
      </c>
      <c r="C886" s="32">
        <v>10</v>
      </c>
      <c r="D886" s="1">
        <v>0</v>
      </c>
      <c r="E886" s="1">
        <v>20000</v>
      </c>
      <c r="F886" s="1">
        <v>447.19</v>
      </c>
      <c r="G886" s="1">
        <v>447.19</v>
      </c>
      <c r="H886" s="1">
        <v>2947.19</v>
      </c>
      <c r="I886" s="1">
        <v>4614.1899999999996</v>
      </c>
      <c r="J886" s="1">
        <v>4614.1899999999996</v>
      </c>
      <c r="K886" s="1">
        <v>1650850.5</v>
      </c>
      <c r="L886" s="14"/>
    </row>
    <row r="887" spans="2:12" ht="16.5" thickTop="1" thickBot="1" x14ac:dyDescent="0.3">
      <c r="B887" s="7" t="s">
        <v>48</v>
      </c>
      <c r="C887" s="32">
        <v>20</v>
      </c>
      <c r="D887" s="1">
        <v>0</v>
      </c>
      <c r="E887" s="1">
        <v>19552.810000000001</v>
      </c>
      <c r="F887" s="1">
        <v>0</v>
      </c>
      <c r="G887" s="1">
        <v>0</v>
      </c>
      <c r="H887" s="1">
        <v>0</v>
      </c>
      <c r="I887" s="1">
        <v>0</v>
      </c>
      <c r="J887" s="1">
        <v>2622.69</v>
      </c>
      <c r="K887" s="1">
        <v>375766.1</v>
      </c>
      <c r="L887" s="14"/>
    </row>
    <row r="888" spans="2:12" ht="16.5" thickTop="1" thickBot="1" x14ac:dyDescent="0.3">
      <c r="B888" s="7" t="s">
        <v>49</v>
      </c>
      <c r="C888" s="32">
        <v>30</v>
      </c>
      <c r="D888" s="1">
        <v>0</v>
      </c>
      <c r="E888" s="1">
        <v>447.19</v>
      </c>
      <c r="F888" s="1">
        <v>447.19</v>
      </c>
      <c r="G888" s="1">
        <v>447.19</v>
      </c>
      <c r="H888" s="1">
        <v>2947.19</v>
      </c>
      <c r="I888" s="1">
        <v>4614.1899999999996</v>
      </c>
      <c r="J888" s="1">
        <v>1991.5</v>
      </c>
      <c r="K888" s="1">
        <v>1275084.3999999999</v>
      </c>
      <c r="L888" s="14"/>
    </row>
    <row r="889" spans="2:12" ht="16.5" thickTop="1" thickBot="1" x14ac:dyDescent="0.3">
      <c r="B889" s="7" t="s">
        <v>12</v>
      </c>
      <c r="C889" s="32">
        <v>40</v>
      </c>
      <c r="D889" s="1">
        <v>0</v>
      </c>
      <c r="E889" s="1">
        <v>447.19</v>
      </c>
      <c r="F889" s="1">
        <v>447.19</v>
      </c>
      <c r="G889" s="1">
        <v>447.19</v>
      </c>
      <c r="H889" s="1">
        <v>2947.19</v>
      </c>
      <c r="I889" s="1">
        <v>4614.1899999999996</v>
      </c>
      <c r="J889" s="1">
        <v>1991.5</v>
      </c>
      <c r="K889" s="1">
        <v>1275084.3999999999</v>
      </c>
      <c r="L889" s="14"/>
    </row>
    <row r="890" spans="2:12" ht="16.5" thickTop="1" thickBot="1" x14ac:dyDescent="0.3">
      <c r="B890" s="7" t="s">
        <v>50</v>
      </c>
      <c r="C890" s="32">
        <v>50</v>
      </c>
      <c r="D890" s="1">
        <v>0</v>
      </c>
      <c r="E890" s="1">
        <v>0</v>
      </c>
      <c r="F890" s="1">
        <v>0</v>
      </c>
      <c r="G890" s="1">
        <v>0</v>
      </c>
      <c r="H890" s="1">
        <v>0</v>
      </c>
      <c r="I890" s="1">
        <v>0</v>
      </c>
      <c r="J890" s="1">
        <v>0</v>
      </c>
      <c r="K890" s="1">
        <v>0</v>
      </c>
      <c r="L890" s="14"/>
    </row>
    <row r="891" spans="2:12" ht="16.5" thickTop="1" thickBot="1" x14ac:dyDescent="0.3">
      <c r="B891" s="5" t="s">
        <v>410</v>
      </c>
      <c r="C891" s="32"/>
      <c r="D891" s="1"/>
      <c r="E891" s="1"/>
      <c r="F891" s="1"/>
      <c r="G891" s="1"/>
      <c r="H891" s="1"/>
      <c r="I891" s="1"/>
      <c r="J891" s="1"/>
      <c r="K891" s="1"/>
      <c r="L891" s="14"/>
    </row>
    <row r="892" spans="2:12" ht="16.5" thickTop="1" thickBot="1" x14ac:dyDescent="0.3">
      <c r="B892" s="6" t="s">
        <v>14</v>
      </c>
      <c r="C892" s="32"/>
      <c r="D892" s="1"/>
      <c r="E892" s="1"/>
      <c r="F892" s="1"/>
      <c r="G892" s="1"/>
      <c r="H892" s="1"/>
      <c r="I892" s="1"/>
      <c r="J892" s="1"/>
      <c r="K892" s="1"/>
      <c r="L892" s="14"/>
    </row>
    <row r="893" spans="2:12" ht="16.5" thickTop="1" thickBot="1" x14ac:dyDescent="0.3">
      <c r="B893" s="7" t="s">
        <v>47</v>
      </c>
      <c r="C893" s="32">
        <v>10</v>
      </c>
      <c r="D893" s="1">
        <v>20713</v>
      </c>
      <c r="E893" s="1">
        <v>0</v>
      </c>
      <c r="F893" s="1">
        <v>0</v>
      </c>
      <c r="G893" s="1">
        <v>0</v>
      </c>
      <c r="H893" s="1">
        <v>0</v>
      </c>
      <c r="I893" s="1">
        <v>0</v>
      </c>
      <c r="J893" s="1">
        <v>0</v>
      </c>
      <c r="K893" s="1"/>
      <c r="L893" s="14"/>
    </row>
    <row r="894" spans="2:12" ht="16.5" thickTop="1" thickBot="1" x14ac:dyDescent="0.3">
      <c r="B894" s="7" t="s">
        <v>48</v>
      </c>
      <c r="C894" s="32">
        <v>20</v>
      </c>
      <c r="D894" s="1">
        <v>20713</v>
      </c>
      <c r="E894" s="1">
        <v>0</v>
      </c>
      <c r="F894" s="1">
        <v>0</v>
      </c>
      <c r="G894" s="1">
        <v>0</v>
      </c>
      <c r="H894" s="1">
        <v>0</v>
      </c>
      <c r="I894" s="1">
        <v>0</v>
      </c>
      <c r="J894" s="1">
        <v>0</v>
      </c>
      <c r="K894" s="1"/>
      <c r="L894" s="14"/>
    </row>
    <row r="895" spans="2:12" ht="16.5" thickTop="1" thickBot="1" x14ac:dyDescent="0.3">
      <c r="B895" s="7" t="s">
        <v>49</v>
      </c>
      <c r="C895" s="32">
        <v>30</v>
      </c>
      <c r="D895" s="1">
        <v>0</v>
      </c>
      <c r="E895" s="1">
        <v>0</v>
      </c>
      <c r="F895" s="1">
        <v>0</v>
      </c>
      <c r="G895" s="1">
        <v>0</v>
      </c>
      <c r="H895" s="1">
        <v>0</v>
      </c>
      <c r="I895" s="1">
        <v>0</v>
      </c>
      <c r="J895" s="1">
        <v>0</v>
      </c>
      <c r="K895" s="1"/>
      <c r="L895" s="14"/>
    </row>
    <row r="896" spans="2:12" ht="16.5" thickTop="1" thickBot="1" x14ac:dyDescent="0.3">
      <c r="B896" s="7" t="s">
        <v>12</v>
      </c>
      <c r="C896" s="32">
        <v>40</v>
      </c>
      <c r="D896" s="1">
        <v>0</v>
      </c>
      <c r="E896" s="1">
        <v>0</v>
      </c>
      <c r="F896" s="1">
        <v>0</v>
      </c>
      <c r="G896" s="1">
        <v>0</v>
      </c>
      <c r="H896" s="1">
        <v>0</v>
      </c>
      <c r="I896" s="1">
        <v>0</v>
      </c>
      <c r="J896" s="1">
        <v>0</v>
      </c>
      <c r="K896" s="1"/>
      <c r="L896" s="14"/>
    </row>
    <row r="897" spans="2:12" ht="16.5" thickTop="1" thickBot="1" x14ac:dyDescent="0.3">
      <c r="B897" s="7" t="s">
        <v>50</v>
      </c>
      <c r="C897" s="32">
        <v>50</v>
      </c>
      <c r="D897" s="1">
        <v>0</v>
      </c>
      <c r="E897" s="1">
        <v>0</v>
      </c>
      <c r="F897" s="1">
        <v>0</v>
      </c>
      <c r="G897" s="1">
        <v>0</v>
      </c>
      <c r="H897" s="1">
        <v>0</v>
      </c>
      <c r="I897" s="1">
        <v>0</v>
      </c>
      <c r="J897" s="1">
        <v>0</v>
      </c>
      <c r="K897" s="1"/>
      <c r="L897" s="14"/>
    </row>
    <row r="898" spans="2:12" ht="16.5" thickTop="1" thickBot="1" x14ac:dyDescent="0.3">
      <c r="B898" s="6" t="s">
        <v>15</v>
      </c>
      <c r="C898" s="32"/>
      <c r="D898" s="1"/>
      <c r="E898" s="1"/>
      <c r="F898" s="1"/>
      <c r="G898" s="1"/>
      <c r="H898" s="1"/>
      <c r="I898" s="1"/>
      <c r="J898" s="1"/>
      <c r="K898" s="1"/>
      <c r="L898" s="14"/>
    </row>
    <row r="899" spans="2:12" ht="16.5" thickTop="1" thickBot="1" x14ac:dyDescent="0.3">
      <c r="B899" s="7" t="s">
        <v>47</v>
      </c>
      <c r="C899" s="32">
        <v>10</v>
      </c>
      <c r="D899" s="1">
        <v>5041956</v>
      </c>
      <c r="E899" s="1">
        <v>6015240</v>
      </c>
      <c r="F899" s="1">
        <v>6125947</v>
      </c>
      <c r="G899" s="1">
        <v>6414030</v>
      </c>
      <c r="H899" s="1">
        <v>6754119</v>
      </c>
      <c r="I899" s="1">
        <v>8349060</v>
      </c>
      <c r="J899" s="1">
        <v>9548414.1199999992</v>
      </c>
      <c r="K899" s="1">
        <v>10800123.210000001</v>
      </c>
      <c r="L899" s="14"/>
    </row>
    <row r="900" spans="2:12" ht="16.5" thickTop="1" thickBot="1" x14ac:dyDescent="0.3">
      <c r="B900" s="7" t="s">
        <v>48</v>
      </c>
      <c r="C900" s="32">
        <v>20</v>
      </c>
      <c r="D900" s="1">
        <v>5041956</v>
      </c>
      <c r="E900" s="1">
        <v>6015240</v>
      </c>
      <c r="F900" s="1">
        <v>6025947</v>
      </c>
      <c r="G900" s="1">
        <v>6414030</v>
      </c>
      <c r="H900" s="1">
        <v>6754119</v>
      </c>
      <c r="I900" s="1">
        <v>8346805.8799999999</v>
      </c>
      <c r="J900" s="1">
        <v>9156285.9100000001</v>
      </c>
      <c r="K900" s="1">
        <v>10420704.140000001</v>
      </c>
      <c r="L900" s="14"/>
    </row>
    <row r="901" spans="2:12" ht="16.5" thickTop="1" thickBot="1" x14ac:dyDescent="0.3">
      <c r="B901" s="7" t="s">
        <v>49</v>
      </c>
      <c r="C901" s="32">
        <v>30</v>
      </c>
      <c r="D901" s="1">
        <v>0</v>
      </c>
      <c r="E901" s="1">
        <v>0</v>
      </c>
      <c r="F901" s="1">
        <v>100000</v>
      </c>
      <c r="G901" s="1">
        <v>0</v>
      </c>
      <c r="H901" s="1">
        <v>0</v>
      </c>
      <c r="I901" s="1">
        <v>2254.12</v>
      </c>
      <c r="J901" s="1">
        <v>392128.21</v>
      </c>
      <c r="K901" s="1">
        <v>379419.07</v>
      </c>
      <c r="L901" s="14"/>
    </row>
    <row r="902" spans="2:12" ht="16.5" thickTop="1" thickBot="1" x14ac:dyDescent="0.3">
      <c r="B902" s="7" t="s">
        <v>12</v>
      </c>
      <c r="C902" s="32">
        <v>40</v>
      </c>
      <c r="D902" s="1">
        <v>0</v>
      </c>
      <c r="E902" s="1">
        <v>0</v>
      </c>
      <c r="F902" s="1">
        <v>100000</v>
      </c>
      <c r="G902" s="1">
        <v>0</v>
      </c>
      <c r="H902" s="1">
        <v>0</v>
      </c>
      <c r="I902" s="1">
        <v>2254.12</v>
      </c>
      <c r="J902" s="1">
        <v>392128.21</v>
      </c>
      <c r="K902" s="1">
        <v>379419.07</v>
      </c>
      <c r="L902" s="14"/>
    </row>
    <row r="903" spans="2:12" ht="16.5" thickTop="1" thickBot="1" x14ac:dyDescent="0.3">
      <c r="B903" s="7" t="s">
        <v>50</v>
      </c>
      <c r="C903" s="32">
        <v>50</v>
      </c>
      <c r="D903" s="1">
        <v>0</v>
      </c>
      <c r="E903" s="1">
        <v>0</v>
      </c>
      <c r="F903" s="1">
        <v>0</v>
      </c>
      <c r="G903" s="1">
        <v>0</v>
      </c>
      <c r="H903" s="1">
        <v>0</v>
      </c>
      <c r="I903" s="1">
        <v>0</v>
      </c>
      <c r="J903" s="1">
        <v>0</v>
      </c>
      <c r="K903" s="1">
        <v>0</v>
      </c>
      <c r="L903" s="14"/>
    </row>
    <row r="904" spans="2:12" ht="16.5" thickTop="1" thickBot="1" x14ac:dyDescent="0.3">
      <c r="B904" s="6" t="s">
        <v>16</v>
      </c>
      <c r="C904" s="32"/>
      <c r="D904" s="1"/>
      <c r="E904" s="1"/>
      <c r="F904" s="1"/>
      <c r="G904" s="1"/>
      <c r="H904" s="1"/>
      <c r="I904" s="1"/>
      <c r="J904" s="1"/>
      <c r="K904" s="1"/>
      <c r="L904" s="14"/>
    </row>
    <row r="905" spans="2:12" ht="16.5" thickTop="1" thickBot="1" x14ac:dyDescent="0.3">
      <c r="B905" s="7" t="s">
        <v>47</v>
      </c>
      <c r="C905" s="32">
        <v>10</v>
      </c>
      <c r="D905" s="1">
        <v>0</v>
      </c>
      <c r="E905" s="1">
        <v>0</v>
      </c>
      <c r="F905" s="1">
        <v>0</v>
      </c>
      <c r="G905" s="1">
        <v>0</v>
      </c>
      <c r="H905" s="1">
        <v>102500</v>
      </c>
      <c r="I905" s="1">
        <v>169470.07999999999</v>
      </c>
      <c r="J905" s="1">
        <v>190384.51</v>
      </c>
      <c r="K905" s="1">
        <v>320388.90000000002</v>
      </c>
      <c r="L905" s="14"/>
    </row>
    <row r="906" spans="2:12" ht="16.5" thickTop="1" thickBot="1" x14ac:dyDescent="0.3">
      <c r="B906" s="7" t="s">
        <v>48</v>
      </c>
      <c r="C906" s="32">
        <v>20</v>
      </c>
      <c r="D906" s="1">
        <v>0</v>
      </c>
      <c r="E906" s="1">
        <v>0</v>
      </c>
      <c r="F906" s="1">
        <v>0</v>
      </c>
      <c r="G906" s="1">
        <v>0</v>
      </c>
      <c r="H906" s="1">
        <v>34696.92</v>
      </c>
      <c r="I906" s="1">
        <v>80752.570000000007</v>
      </c>
      <c r="J906" s="1">
        <v>136995.60999999999</v>
      </c>
      <c r="K906" s="1">
        <v>152981.39000000001</v>
      </c>
      <c r="L906" s="14"/>
    </row>
    <row r="907" spans="2:12" ht="16.5" thickTop="1" thickBot="1" x14ac:dyDescent="0.3">
      <c r="B907" s="7" t="s">
        <v>49</v>
      </c>
      <c r="C907" s="32">
        <v>30</v>
      </c>
      <c r="D907" s="1">
        <v>0</v>
      </c>
      <c r="E907" s="1">
        <v>0</v>
      </c>
      <c r="F907" s="1">
        <v>0</v>
      </c>
      <c r="G907" s="1">
        <v>0</v>
      </c>
      <c r="H907" s="1">
        <v>67803.08</v>
      </c>
      <c r="I907" s="1">
        <v>88717.51</v>
      </c>
      <c r="J907" s="1">
        <v>53388.9</v>
      </c>
      <c r="K907" s="1">
        <v>167407.51</v>
      </c>
      <c r="L907" s="14"/>
    </row>
    <row r="908" spans="2:12" ht="16.5" thickTop="1" thickBot="1" x14ac:dyDescent="0.3">
      <c r="B908" s="7" t="s">
        <v>12</v>
      </c>
      <c r="C908" s="32">
        <v>40</v>
      </c>
      <c r="D908" s="1">
        <v>0</v>
      </c>
      <c r="E908" s="1">
        <v>0</v>
      </c>
      <c r="F908" s="1">
        <v>0</v>
      </c>
      <c r="G908" s="1">
        <v>0</v>
      </c>
      <c r="H908" s="1">
        <v>67803.08</v>
      </c>
      <c r="I908" s="1">
        <v>88717.51</v>
      </c>
      <c r="J908" s="1">
        <v>53388.9</v>
      </c>
      <c r="K908" s="1">
        <v>167407.51</v>
      </c>
      <c r="L908" s="14"/>
    </row>
    <row r="909" spans="2:12" ht="16.5" thickTop="1" thickBot="1" x14ac:dyDescent="0.3">
      <c r="B909" s="7" t="s">
        <v>50</v>
      </c>
      <c r="C909" s="32">
        <v>50</v>
      </c>
      <c r="D909" s="1">
        <v>0</v>
      </c>
      <c r="E909" s="1">
        <v>0</v>
      </c>
      <c r="F909" s="1">
        <v>0</v>
      </c>
      <c r="G909" s="1">
        <v>0</v>
      </c>
      <c r="H909" s="1">
        <v>0</v>
      </c>
      <c r="I909" s="1">
        <v>0</v>
      </c>
      <c r="J909" s="1">
        <v>0</v>
      </c>
      <c r="K909" s="1">
        <v>0</v>
      </c>
      <c r="L909" s="14"/>
    </row>
    <row r="910" spans="2:12" ht="16.5" thickTop="1" thickBot="1" x14ac:dyDescent="0.3">
      <c r="B910" s="5" t="s">
        <v>525</v>
      </c>
      <c r="C910" s="32"/>
      <c r="D910" s="1"/>
      <c r="E910" s="1"/>
      <c r="F910" s="1"/>
      <c r="G910" s="1"/>
      <c r="H910" s="1"/>
      <c r="I910" s="1"/>
      <c r="J910" s="1"/>
      <c r="K910" s="1"/>
      <c r="L910" s="14"/>
    </row>
    <row r="911" spans="2:12" ht="16.5" thickTop="1" thickBot="1" x14ac:dyDescent="0.3">
      <c r="B911" s="6" t="s">
        <v>14</v>
      </c>
      <c r="C911" s="32"/>
      <c r="D911" s="1"/>
      <c r="E911" s="1"/>
      <c r="F911" s="1"/>
      <c r="G911" s="1"/>
      <c r="H911" s="1"/>
      <c r="I911" s="1"/>
      <c r="J911" s="1"/>
      <c r="K911" s="1"/>
      <c r="L911" s="14"/>
    </row>
    <row r="912" spans="2:12" ht="16.5" thickTop="1" thickBot="1" x14ac:dyDescent="0.3">
      <c r="B912" s="7" t="s">
        <v>47</v>
      </c>
      <c r="C912" s="32">
        <v>10</v>
      </c>
      <c r="D912" s="1">
        <v>0</v>
      </c>
      <c r="E912" s="1">
        <v>0</v>
      </c>
      <c r="F912" s="1">
        <v>0</v>
      </c>
      <c r="G912" s="1">
        <v>0</v>
      </c>
      <c r="H912" s="1">
        <v>0</v>
      </c>
      <c r="I912" s="1">
        <v>0</v>
      </c>
      <c r="J912" s="1">
        <v>0</v>
      </c>
      <c r="K912" s="1"/>
      <c r="L912" s="14"/>
    </row>
    <row r="913" spans="2:12" ht="16.5" thickTop="1" thickBot="1" x14ac:dyDescent="0.3">
      <c r="B913" s="7" t="s">
        <v>48</v>
      </c>
      <c r="C913" s="32">
        <v>20</v>
      </c>
      <c r="D913" s="1">
        <v>0</v>
      </c>
      <c r="E913" s="1">
        <v>0</v>
      </c>
      <c r="F913" s="1">
        <v>0</v>
      </c>
      <c r="G913" s="1">
        <v>0</v>
      </c>
      <c r="H913" s="1">
        <v>0</v>
      </c>
      <c r="I913" s="1">
        <v>0</v>
      </c>
      <c r="J913" s="1">
        <v>0</v>
      </c>
      <c r="K913" s="1"/>
      <c r="L913" s="14"/>
    </row>
    <row r="914" spans="2:12" ht="16.5" thickTop="1" thickBot="1" x14ac:dyDescent="0.3">
      <c r="B914" s="7" t="s">
        <v>49</v>
      </c>
      <c r="C914" s="32">
        <v>30</v>
      </c>
      <c r="D914" s="1">
        <v>0</v>
      </c>
      <c r="E914" s="1">
        <v>0</v>
      </c>
      <c r="F914" s="1">
        <v>0</v>
      </c>
      <c r="G914" s="1">
        <v>0</v>
      </c>
      <c r="H914" s="1">
        <v>0</v>
      </c>
      <c r="I914" s="1">
        <v>0</v>
      </c>
      <c r="J914" s="1">
        <v>0</v>
      </c>
      <c r="K914" s="1"/>
      <c r="L914" s="14"/>
    </row>
    <row r="915" spans="2:12" ht="16.5" thickTop="1" thickBot="1" x14ac:dyDescent="0.3">
      <c r="B915" s="7" t="s">
        <v>12</v>
      </c>
      <c r="C915" s="32">
        <v>40</v>
      </c>
      <c r="D915" s="1">
        <v>0</v>
      </c>
      <c r="E915" s="1">
        <v>0</v>
      </c>
      <c r="F915" s="1">
        <v>0</v>
      </c>
      <c r="G915" s="1">
        <v>0</v>
      </c>
      <c r="H915" s="1">
        <v>0</v>
      </c>
      <c r="I915" s="1">
        <v>0</v>
      </c>
      <c r="J915" s="1">
        <v>0</v>
      </c>
      <c r="K915" s="1"/>
      <c r="L915" s="14"/>
    </row>
    <row r="916" spans="2:12" ht="16.5" thickTop="1" thickBot="1" x14ac:dyDescent="0.3">
      <c r="B916" s="7" t="s">
        <v>50</v>
      </c>
      <c r="C916" s="32">
        <v>50</v>
      </c>
      <c r="D916" s="1">
        <v>0</v>
      </c>
      <c r="E916" s="1">
        <v>0</v>
      </c>
      <c r="F916" s="1">
        <v>0</v>
      </c>
      <c r="G916" s="1">
        <v>0</v>
      </c>
      <c r="H916" s="1">
        <v>0</v>
      </c>
      <c r="I916" s="1">
        <v>0</v>
      </c>
      <c r="J916" s="1">
        <v>0</v>
      </c>
      <c r="K916" s="1"/>
      <c r="L916" s="14"/>
    </row>
    <row r="917" spans="2:12" ht="16.5" thickTop="1" thickBot="1" x14ac:dyDescent="0.3">
      <c r="B917" s="5" t="s">
        <v>402</v>
      </c>
      <c r="C917" s="32"/>
      <c r="D917" s="1"/>
      <c r="E917" s="1"/>
      <c r="F917" s="1"/>
      <c r="G917" s="1"/>
      <c r="H917" s="1"/>
      <c r="I917" s="1"/>
      <c r="J917" s="1"/>
      <c r="K917" s="1"/>
      <c r="L917" s="14"/>
    </row>
    <row r="918" spans="2:12" ht="16.5" thickTop="1" thickBot="1" x14ac:dyDescent="0.3">
      <c r="B918" s="6" t="s">
        <v>15</v>
      </c>
      <c r="C918" s="32"/>
      <c r="D918" s="1"/>
      <c r="E918" s="1"/>
      <c r="F918" s="1"/>
      <c r="G918" s="1"/>
      <c r="H918" s="1"/>
      <c r="I918" s="1"/>
      <c r="J918" s="1"/>
      <c r="K918" s="1"/>
      <c r="L918" s="14"/>
    </row>
    <row r="919" spans="2:12" ht="16.5" thickTop="1" thickBot="1" x14ac:dyDescent="0.3">
      <c r="B919" s="7" t="s">
        <v>47</v>
      </c>
      <c r="C919" s="32">
        <v>10</v>
      </c>
      <c r="D919" s="1">
        <v>75373171</v>
      </c>
      <c r="E919" s="1">
        <v>81023847</v>
      </c>
      <c r="F919" s="1">
        <v>85375925</v>
      </c>
      <c r="G919" s="1">
        <v>93927899</v>
      </c>
      <c r="H919" s="1">
        <v>109234845</v>
      </c>
      <c r="I919" s="1">
        <v>153174185</v>
      </c>
      <c r="J919" s="1">
        <v>171807110.5</v>
      </c>
      <c r="K919" s="1">
        <v>166116558</v>
      </c>
      <c r="L919" s="14"/>
    </row>
    <row r="920" spans="2:12" ht="16.5" thickTop="1" thickBot="1" x14ac:dyDescent="0.3">
      <c r="B920" s="7" t="s">
        <v>48</v>
      </c>
      <c r="C920" s="32">
        <v>20</v>
      </c>
      <c r="D920" s="1">
        <v>68798005</v>
      </c>
      <c r="E920" s="1">
        <v>70709931.329999998</v>
      </c>
      <c r="F920" s="1">
        <v>72229001</v>
      </c>
      <c r="G920" s="1">
        <v>71435063</v>
      </c>
      <c r="H920" s="1">
        <v>88411071.5</v>
      </c>
      <c r="I920" s="1">
        <v>103452129.5</v>
      </c>
      <c r="J920" s="1">
        <v>110517443</v>
      </c>
      <c r="K920" s="1">
        <v>120404790.09</v>
      </c>
      <c r="L920" s="14"/>
    </row>
    <row r="921" spans="2:12" ht="16.5" thickTop="1" thickBot="1" x14ac:dyDescent="0.3">
      <c r="B921" s="7" t="s">
        <v>49</v>
      </c>
      <c r="C921" s="32">
        <v>30</v>
      </c>
      <c r="D921" s="1">
        <v>6575166</v>
      </c>
      <c r="E921" s="1">
        <v>10313915.67</v>
      </c>
      <c r="F921" s="1">
        <v>13146924</v>
      </c>
      <c r="G921" s="1">
        <v>22492836</v>
      </c>
      <c r="H921" s="1">
        <v>20823773.5</v>
      </c>
      <c r="I921" s="1">
        <v>49722055.5</v>
      </c>
      <c r="J921" s="1">
        <v>61289667.5</v>
      </c>
      <c r="K921" s="1">
        <v>45711767.909999996</v>
      </c>
      <c r="L921" s="14"/>
    </row>
    <row r="922" spans="2:12" ht="16.5" thickTop="1" thickBot="1" x14ac:dyDescent="0.3">
      <c r="B922" s="7" t="s">
        <v>12</v>
      </c>
      <c r="C922" s="32">
        <v>40</v>
      </c>
      <c r="D922" s="1">
        <v>5661021</v>
      </c>
      <c r="E922" s="1">
        <v>7553855</v>
      </c>
      <c r="F922" s="1">
        <v>11706651</v>
      </c>
      <c r="G922" s="1">
        <v>20391159</v>
      </c>
      <c r="H922" s="1">
        <v>17710407</v>
      </c>
      <c r="I922" s="1">
        <v>47737881</v>
      </c>
      <c r="J922" s="1">
        <v>59801836</v>
      </c>
      <c r="K922" s="1">
        <v>42406019</v>
      </c>
      <c r="L922" s="14"/>
    </row>
    <row r="923" spans="2:12" ht="16.5" thickTop="1" thickBot="1" x14ac:dyDescent="0.3">
      <c r="B923" s="7" t="s">
        <v>50</v>
      </c>
      <c r="C923" s="32">
        <v>50</v>
      </c>
      <c r="D923" s="1">
        <v>914145</v>
      </c>
      <c r="E923" s="1">
        <v>2760060.67</v>
      </c>
      <c r="F923" s="1">
        <v>1440273</v>
      </c>
      <c r="G923" s="1">
        <v>2101677</v>
      </c>
      <c r="H923" s="1">
        <v>3113366.5</v>
      </c>
      <c r="I923" s="1">
        <v>1984174.5</v>
      </c>
      <c r="J923" s="1">
        <v>1487831.5</v>
      </c>
      <c r="K923" s="1">
        <v>3305748.9099999964</v>
      </c>
      <c r="L923" s="14"/>
    </row>
    <row r="924" spans="2:12" ht="16.5" thickTop="1" thickBot="1" x14ac:dyDescent="0.3">
      <c r="B924" s="6" t="s">
        <v>16</v>
      </c>
      <c r="C924" s="32"/>
      <c r="D924" s="1"/>
      <c r="E924" s="1"/>
      <c r="F924" s="1"/>
      <c r="G924" s="1"/>
      <c r="H924" s="1"/>
      <c r="I924" s="1"/>
      <c r="J924" s="1"/>
      <c r="K924" s="1"/>
      <c r="L924" s="14"/>
    </row>
    <row r="925" spans="2:12" ht="16.5" thickTop="1" thickBot="1" x14ac:dyDescent="0.3">
      <c r="B925" s="7" t="s">
        <v>47</v>
      </c>
      <c r="C925" s="32">
        <v>10</v>
      </c>
      <c r="D925" s="1">
        <v>0</v>
      </c>
      <c r="E925" s="1">
        <v>0</v>
      </c>
      <c r="F925" s="1">
        <v>0</v>
      </c>
      <c r="G925" s="1">
        <v>0</v>
      </c>
      <c r="H925" s="1">
        <v>350000</v>
      </c>
      <c r="I925" s="1">
        <v>350000</v>
      </c>
      <c r="J925" s="1">
        <v>0</v>
      </c>
      <c r="K925" s="1"/>
      <c r="L925" s="14"/>
    </row>
    <row r="926" spans="2:12" ht="16.5" thickTop="1" thickBot="1" x14ac:dyDescent="0.3">
      <c r="B926" s="7" t="s">
        <v>48</v>
      </c>
      <c r="C926" s="32">
        <v>20</v>
      </c>
      <c r="D926" s="1">
        <v>0</v>
      </c>
      <c r="E926" s="1">
        <v>0</v>
      </c>
      <c r="F926" s="1">
        <v>0</v>
      </c>
      <c r="G926" s="1">
        <v>0</v>
      </c>
      <c r="H926" s="1">
        <v>0</v>
      </c>
      <c r="I926" s="1">
        <v>324929</v>
      </c>
      <c r="J926" s="1">
        <v>0</v>
      </c>
      <c r="K926" s="1"/>
      <c r="L926" s="14"/>
    </row>
    <row r="927" spans="2:12" ht="16.5" thickTop="1" thickBot="1" x14ac:dyDescent="0.3">
      <c r="B927" s="7" t="s">
        <v>49</v>
      </c>
      <c r="C927" s="32">
        <v>30</v>
      </c>
      <c r="D927" s="1">
        <v>0</v>
      </c>
      <c r="E927" s="1">
        <v>0</v>
      </c>
      <c r="F927" s="1">
        <v>0</v>
      </c>
      <c r="G927" s="1">
        <v>0</v>
      </c>
      <c r="H927" s="1">
        <v>350000</v>
      </c>
      <c r="I927" s="1">
        <v>25071</v>
      </c>
      <c r="J927" s="1">
        <v>0</v>
      </c>
      <c r="K927" s="1"/>
      <c r="L927" s="14"/>
    </row>
    <row r="928" spans="2:12" ht="16.5" thickTop="1" thickBot="1" x14ac:dyDescent="0.3">
      <c r="B928" s="7" t="s">
        <v>12</v>
      </c>
      <c r="C928" s="32">
        <v>40</v>
      </c>
      <c r="D928" s="1">
        <v>0</v>
      </c>
      <c r="E928" s="1">
        <v>0</v>
      </c>
      <c r="F928" s="1">
        <v>0</v>
      </c>
      <c r="G928" s="1">
        <v>0</v>
      </c>
      <c r="H928" s="1">
        <v>0</v>
      </c>
      <c r="I928" s="1">
        <v>0</v>
      </c>
      <c r="J928" s="1">
        <v>0</v>
      </c>
      <c r="K928" s="1"/>
      <c r="L928" s="14"/>
    </row>
    <row r="929" spans="2:12" ht="16.5" thickTop="1" thickBot="1" x14ac:dyDescent="0.3">
      <c r="B929" s="7" t="s">
        <v>50</v>
      </c>
      <c r="C929" s="32">
        <v>50</v>
      </c>
      <c r="D929" s="1">
        <v>0</v>
      </c>
      <c r="E929" s="1">
        <v>0</v>
      </c>
      <c r="F929" s="1">
        <v>0</v>
      </c>
      <c r="G929" s="1">
        <v>0</v>
      </c>
      <c r="H929" s="1">
        <v>350000</v>
      </c>
      <c r="I929" s="1">
        <v>25071</v>
      </c>
      <c r="J929" s="1">
        <v>0</v>
      </c>
      <c r="K929" s="1"/>
      <c r="L929" s="14"/>
    </row>
    <row r="930" spans="2:12" ht="16.5" thickTop="1" thickBot="1" x14ac:dyDescent="0.3">
      <c r="B930" s="6" t="s">
        <v>406</v>
      </c>
      <c r="C930" s="32"/>
      <c r="D930" s="1"/>
      <c r="E930" s="1"/>
      <c r="F930" s="1"/>
      <c r="G930" s="1"/>
      <c r="H930" s="1"/>
      <c r="I930" s="1"/>
      <c r="J930" s="1"/>
      <c r="K930" s="1"/>
      <c r="L930" s="14"/>
    </row>
    <row r="931" spans="2:12" ht="16.5" thickTop="1" thickBot="1" x14ac:dyDescent="0.3">
      <c r="B931" s="7" t="s">
        <v>47</v>
      </c>
      <c r="C931" s="32">
        <v>10</v>
      </c>
      <c r="D931" s="1">
        <v>6333077</v>
      </c>
      <c r="E931" s="1">
        <v>7953774</v>
      </c>
      <c r="F931" s="1">
        <v>8195025</v>
      </c>
      <c r="G931" s="1">
        <v>9421112</v>
      </c>
      <c r="H931" s="1">
        <v>11663738</v>
      </c>
      <c r="I931" s="1">
        <v>8783951.3300000001</v>
      </c>
      <c r="J931" s="1">
        <v>9763427</v>
      </c>
      <c r="K931" s="1">
        <v>10365696</v>
      </c>
      <c r="L931" s="14"/>
    </row>
    <row r="932" spans="2:12" ht="16.5" thickTop="1" thickBot="1" x14ac:dyDescent="0.3">
      <c r="B932" s="7" t="s">
        <v>48</v>
      </c>
      <c r="C932" s="32">
        <v>20</v>
      </c>
      <c r="D932" s="1">
        <v>6332250.9000000004</v>
      </c>
      <c r="E932" s="1">
        <v>7315836.7300000004</v>
      </c>
      <c r="F932" s="1">
        <v>8143732</v>
      </c>
      <c r="G932" s="1">
        <v>8083521.29</v>
      </c>
      <c r="H932" s="1">
        <v>11573046.279999999</v>
      </c>
      <c r="I932" s="1">
        <v>8782091.3300000001</v>
      </c>
      <c r="J932" s="1">
        <v>9263427</v>
      </c>
      <c r="K932" s="1">
        <v>10365696</v>
      </c>
      <c r="L932" s="14"/>
    </row>
    <row r="933" spans="2:12" ht="16.5" thickTop="1" thickBot="1" x14ac:dyDescent="0.3">
      <c r="B933" s="7" t="s">
        <v>49</v>
      </c>
      <c r="C933" s="32">
        <v>30</v>
      </c>
      <c r="D933" s="1">
        <v>826.1</v>
      </c>
      <c r="E933" s="1">
        <v>637937.27</v>
      </c>
      <c r="F933" s="1">
        <v>51293</v>
      </c>
      <c r="G933" s="1">
        <v>1337590.71</v>
      </c>
      <c r="H933" s="1">
        <v>90691.72</v>
      </c>
      <c r="I933" s="1">
        <v>1860</v>
      </c>
      <c r="J933" s="1">
        <v>500000</v>
      </c>
      <c r="K933" s="1">
        <v>0</v>
      </c>
      <c r="L933" s="14"/>
    </row>
    <row r="934" spans="2:12" ht="16.5" thickTop="1" thickBot="1" x14ac:dyDescent="0.3">
      <c r="B934" s="7" t="s">
        <v>12</v>
      </c>
      <c r="C934" s="32">
        <v>40</v>
      </c>
      <c r="D934" s="1">
        <v>0</v>
      </c>
      <c r="E934" s="1">
        <v>0</v>
      </c>
      <c r="F934" s="1">
        <v>51293</v>
      </c>
      <c r="G934" s="1">
        <v>1282838</v>
      </c>
      <c r="H934" s="1">
        <v>0</v>
      </c>
      <c r="I934" s="1">
        <v>0</v>
      </c>
      <c r="J934" s="1">
        <v>500000</v>
      </c>
      <c r="K934" s="1">
        <v>0</v>
      </c>
      <c r="L934" s="14"/>
    </row>
    <row r="935" spans="2:12" ht="16.5" thickTop="1" thickBot="1" x14ac:dyDescent="0.3">
      <c r="B935" s="7" t="s">
        <v>50</v>
      </c>
      <c r="C935" s="32">
        <v>50</v>
      </c>
      <c r="D935" s="1">
        <v>826.1</v>
      </c>
      <c r="E935" s="1">
        <v>637937.27</v>
      </c>
      <c r="F935" s="1">
        <v>0</v>
      </c>
      <c r="G935" s="1">
        <v>54752.71</v>
      </c>
      <c r="H935" s="1">
        <v>90691.72</v>
      </c>
      <c r="I935" s="1">
        <v>1860</v>
      </c>
      <c r="J935" s="1">
        <v>0</v>
      </c>
      <c r="K935" s="1">
        <v>0</v>
      </c>
      <c r="L935" s="14"/>
    </row>
    <row r="936" spans="2:12" ht="16.5" thickTop="1" thickBot="1" x14ac:dyDescent="0.3">
      <c r="B936" s="5" t="s">
        <v>453</v>
      </c>
      <c r="C936" s="32"/>
      <c r="D936" s="1"/>
      <c r="E936" s="1"/>
      <c r="F936" s="1"/>
      <c r="G936" s="1"/>
      <c r="H936" s="1"/>
      <c r="I936" s="1"/>
      <c r="J936" s="1"/>
      <c r="K936" s="1"/>
      <c r="L936" s="14"/>
    </row>
    <row r="937" spans="2:12" ht="16.5" thickTop="1" thickBot="1" x14ac:dyDescent="0.3">
      <c r="B937" s="6" t="s">
        <v>14</v>
      </c>
      <c r="C937" s="32"/>
      <c r="D937" s="1"/>
      <c r="E937" s="1"/>
      <c r="F937" s="1"/>
      <c r="G937" s="1"/>
      <c r="H937" s="1"/>
      <c r="I937" s="1"/>
      <c r="J937" s="1"/>
      <c r="K937" s="1"/>
      <c r="L937" s="14"/>
    </row>
    <row r="938" spans="2:12" ht="16.5" thickTop="1" thickBot="1" x14ac:dyDescent="0.3">
      <c r="B938" s="7" t="s">
        <v>47</v>
      </c>
      <c r="C938" s="32">
        <v>10</v>
      </c>
      <c r="D938" s="1">
        <v>0</v>
      </c>
      <c r="E938" s="1">
        <v>0</v>
      </c>
      <c r="F938" s="1">
        <v>0</v>
      </c>
      <c r="G938" s="1">
        <v>0</v>
      </c>
      <c r="H938" s="1">
        <v>0</v>
      </c>
      <c r="I938" s="1">
        <v>0</v>
      </c>
      <c r="J938" s="1">
        <v>0</v>
      </c>
      <c r="K938" s="1"/>
      <c r="L938" s="14"/>
    </row>
    <row r="939" spans="2:12" ht="16.5" thickTop="1" thickBot="1" x14ac:dyDescent="0.3">
      <c r="B939" s="7" t="s">
        <v>48</v>
      </c>
      <c r="C939" s="32">
        <v>20</v>
      </c>
      <c r="D939" s="1">
        <v>0</v>
      </c>
      <c r="E939" s="1">
        <v>0</v>
      </c>
      <c r="F939" s="1">
        <v>0</v>
      </c>
      <c r="G939" s="1">
        <v>0</v>
      </c>
      <c r="H939" s="1">
        <v>0</v>
      </c>
      <c r="I939" s="1">
        <v>0</v>
      </c>
      <c r="J939" s="1">
        <v>0</v>
      </c>
      <c r="K939" s="1"/>
      <c r="L939" s="14"/>
    </row>
    <row r="940" spans="2:12" ht="16.5" thickTop="1" thickBot="1" x14ac:dyDescent="0.3">
      <c r="B940" s="7" t="s">
        <v>49</v>
      </c>
      <c r="C940" s="32">
        <v>30</v>
      </c>
      <c r="D940" s="1">
        <v>0</v>
      </c>
      <c r="E940" s="1">
        <v>0</v>
      </c>
      <c r="F940" s="1">
        <v>0</v>
      </c>
      <c r="G940" s="1">
        <v>0</v>
      </c>
      <c r="H940" s="1">
        <v>0</v>
      </c>
      <c r="I940" s="1">
        <v>0</v>
      </c>
      <c r="J940" s="1">
        <v>0</v>
      </c>
      <c r="K940" s="1"/>
      <c r="L940" s="14"/>
    </row>
    <row r="941" spans="2:12" ht="16.5" thickTop="1" thickBot="1" x14ac:dyDescent="0.3">
      <c r="B941" s="7" t="s">
        <v>12</v>
      </c>
      <c r="C941" s="32">
        <v>40</v>
      </c>
      <c r="D941" s="1">
        <v>0</v>
      </c>
      <c r="E941" s="1">
        <v>0</v>
      </c>
      <c r="F941" s="1">
        <v>0</v>
      </c>
      <c r="G941" s="1">
        <v>0</v>
      </c>
      <c r="H941" s="1">
        <v>0</v>
      </c>
      <c r="I941" s="1">
        <v>0</v>
      </c>
      <c r="J941" s="1">
        <v>0</v>
      </c>
      <c r="K941" s="1"/>
      <c r="L941" s="14"/>
    </row>
    <row r="942" spans="2:12" ht="16.5" thickTop="1" thickBot="1" x14ac:dyDescent="0.3">
      <c r="B942" s="7" t="s">
        <v>50</v>
      </c>
      <c r="C942" s="32">
        <v>50</v>
      </c>
      <c r="D942" s="1">
        <v>0</v>
      </c>
      <c r="E942" s="1">
        <v>0</v>
      </c>
      <c r="F942" s="1">
        <v>0</v>
      </c>
      <c r="G942" s="1">
        <v>0</v>
      </c>
      <c r="H942" s="1">
        <v>0</v>
      </c>
      <c r="I942" s="1">
        <v>0</v>
      </c>
      <c r="J942" s="1">
        <v>0</v>
      </c>
      <c r="K942" s="1"/>
      <c r="L942" s="14"/>
    </row>
    <row r="943" spans="2:12" ht="16.5" thickTop="1" thickBot="1" x14ac:dyDescent="0.3">
      <c r="B943" s="6" t="s">
        <v>15</v>
      </c>
      <c r="C943" s="32"/>
      <c r="D943" s="1"/>
      <c r="E943" s="1"/>
      <c r="F943" s="1"/>
      <c r="G943" s="1"/>
      <c r="H943" s="1"/>
      <c r="I943" s="1"/>
      <c r="J943" s="1"/>
      <c r="K943" s="1"/>
      <c r="L943" s="14"/>
    </row>
    <row r="944" spans="2:12" ht="16.5" thickTop="1" thickBot="1" x14ac:dyDescent="0.3">
      <c r="B944" s="7" t="s">
        <v>47</v>
      </c>
      <c r="C944" s="32">
        <v>10</v>
      </c>
      <c r="D944" s="1">
        <v>2831938</v>
      </c>
      <c r="E944" s="1">
        <v>3327605</v>
      </c>
      <c r="F944" s="1">
        <v>3344485</v>
      </c>
      <c r="G944" s="1">
        <v>3709775</v>
      </c>
      <c r="H944" s="1">
        <v>4137225</v>
      </c>
      <c r="I944" s="1">
        <v>6194685</v>
      </c>
      <c r="J944" s="1">
        <v>7025446</v>
      </c>
      <c r="K944" s="1">
        <v>6697927.7599999998</v>
      </c>
      <c r="L944" s="14"/>
    </row>
    <row r="945" spans="2:12" ht="16.5" thickTop="1" thickBot="1" x14ac:dyDescent="0.3">
      <c r="B945" s="7" t="s">
        <v>48</v>
      </c>
      <c r="C945" s="32">
        <v>20</v>
      </c>
      <c r="D945" s="1">
        <v>2831938</v>
      </c>
      <c r="E945" s="1">
        <v>3327605</v>
      </c>
      <c r="F945" s="1">
        <v>3344485</v>
      </c>
      <c r="G945" s="1">
        <v>3709775</v>
      </c>
      <c r="H945" s="1">
        <v>4137225</v>
      </c>
      <c r="I945" s="1">
        <v>5762584</v>
      </c>
      <c r="J945" s="1">
        <v>6682993.2400000002</v>
      </c>
      <c r="K945" s="1">
        <v>6274547</v>
      </c>
      <c r="L945" s="14"/>
    </row>
    <row r="946" spans="2:12" ht="16.5" thickTop="1" thickBot="1" x14ac:dyDescent="0.3">
      <c r="B946" s="7" t="s">
        <v>49</v>
      </c>
      <c r="C946" s="32">
        <v>30</v>
      </c>
      <c r="D946" s="1">
        <v>0</v>
      </c>
      <c r="E946" s="1">
        <v>0</v>
      </c>
      <c r="F946" s="1">
        <v>0</v>
      </c>
      <c r="G946" s="1">
        <v>0</v>
      </c>
      <c r="H946" s="1">
        <v>0</v>
      </c>
      <c r="I946" s="1">
        <v>432101</v>
      </c>
      <c r="J946" s="1">
        <v>342452.76</v>
      </c>
      <c r="K946" s="1">
        <v>423380.76</v>
      </c>
      <c r="L946" s="14"/>
    </row>
    <row r="947" spans="2:12" ht="16.5" thickTop="1" thickBot="1" x14ac:dyDescent="0.3">
      <c r="B947" s="7" t="s">
        <v>12</v>
      </c>
      <c r="C947" s="32">
        <v>40</v>
      </c>
      <c r="D947" s="1">
        <v>0</v>
      </c>
      <c r="E947" s="1">
        <v>0</v>
      </c>
      <c r="F947" s="1">
        <v>0</v>
      </c>
      <c r="G947" s="1">
        <v>0</v>
      </c>
      <c r="H947" s="1">
        <v>0</v>
      </c>
      <c r="I947" s="1">
        <v>432101</v>
      </c>
      <c r="J947" s="1">
        <v>342452.76</v>
      </c>
      <c r="K947" s="1">
        <v>423380.76</v>
      </c>
      <c r="L947" s="14"/>
    </row>
    <row r="948" spans="2:12" ht="16.5" thickTop="1" thickBot="1" x14ac:dyDescent="0.3">
      <c r="B948" s="7" t="s">
        <v>50</v>
      </c>
      <c r="C948" s="32">
        <v>50</v>
      </c>
      <c r="D948" s="1">
        <v>0</v>
      </c>
      <c r="E948" s="1">
        <v>0</v>
      </c>
      <c r="F948" s="1">
        <v>0</v>
      </c>
      <c r="G948" s="1">
        <v>0</v>
      </c>
      <c r="H948" s="1">
        <v>0</v>
      </c>
      <c r="I948" s="1">
        <v>0</v>
      </c>
      <c r="J948" s="1">
        <v>0</v>
      </c>
      <c r="K948" s="1">
        <v>0</v>
      </c>
      <c r="L948" s="14"/>
    </row>
    <row r="949" spans="2:12" ht="16.5" thickTop="1" thickBot="1" x14ac:dyDescent="0.3">
      <c r="B949" s="6" t="s">
        <v>16</v>
      </c>
      <c r="C949" s="32"/>
      <c r="D949" s="1"/>
      <c r="E949" s="1"/>
      <c r="F949" s="1"/>
      <c r="G949" s="1"/>
      <c r="H949" s="1"/>
      <c r="I949" s="1"/>
      <c r="J949" s="1"/>
      <c r="K949" s="1"/>
      <c r="L949" s="14"/>
    </row>
    <row r="950" spans="2:12" ht="16.5" thickTop="1" thickBot="1" x14ac:dyDescent="0.3">
      <c r="B950" s="7" t="s">
        <v>47</v>
      </c>
      <c r="C950" s="32">
        <v>10</v>
      </c>
      <c r="D950" s="1">
        <v>300537</v>
      </c>
      <c r="E950" s="1">
        <v>359698.63</v>
      </c>
      <c r="F950" s="1">
        <v>400289.15</v>
      </c>
      <c r="G950" s="1">
        <v>425937.37</v>
      </c>
      <c r="H950" s="1">
        <v>617659.23</v>
      </c>
      <c r="I950" s="1">
        <v>585544.25</v>
      </c>
      <c r="J950" s="1">
        <v>471644.52</v>
      </c>
      <c r="K950" s="1">
        <v>435323.19</v>
      </c>
      <c r="L950" s="14"/>
    </row>
    <row r="951" spans="2:12" ht="16.5" thickTop="1" thickBot="1" x14ac:dyDescent="0.3">
      <c r="B951" s="7" t="s">
        <v>48</v>
      </c>
      <c r="C951" s="32">
        <v>20</v>
      </c>
      <c r="D951" s="1">
        <v>228978.37</v>
      </c>
      <c r="E951" s="1">
        <v>193982.48</v>
      </c>
      <c r="F951" s="1">
        <v>287549.78000000003</v>
      </c>
      <c r="G951" s="1">
        <v>338444.05</v>
      </c>
      <c r="H951" s="1">
        <v>275767.90000000002</v>
      </c>
      <c r="I951" s="1">
        <v>500703.93</v>
      </c>
      <c r="J951" s="1">
        <v>434893.72</v>
      </c>
      <c r="K951" s="1">
        <v>401197.14</v>
      </c>
      <c r="L951" s="14"/>
    </row>
    <row r="952" spans="2:12" ht="16.5" thickTop="1" thickBot="1" x14ac:dyDescent="0.3">
      <c r="B952" s="7" t="s">
        <v>49</v>
      </c>
      <c r="C952" s="32">
        <v>30</v>
      </c>
      <c r="D952" s="1">
        <v>71558.63</v>
      </c>
      <c r="E952" s="1">
        <v>165716.15</v>
      </c>
      <c r="F952" s="1">
        <v>112739.37</v>
      </c>
      <c r="G952" s="1">
        <v>87493.32</v>
      </c>
      <c r="H952" s="1">
        <v>341891.33</v>
      </c>
      <c r="I952" s="1">
        <v>84840.320000000007</v>
      </c>
      <c r="J952" s="1">
        <v>36750.800000000003</v>
      </c>
      <c r="K952" s="1">
        <v>34126.050000000003</v>
      </c>
      <c r="L952" s="14"/>
    </row>
    <row r="953" spans="2:12" ht="16.5" thickTop="1" thickBot="1" x14ac:dyDescent="0.3">
      <c r="B953" s="7" t="s">
        <v>12</v>
      </c>
      <c r="C953" s="32">
        <v>40</v>
      </c>
      <c r="D953" s="1">
        <v>71558.63</v>
      </c>
      <c r="E953" s="1">
        <v>165716.15</v>
      </c>
      <c r="F953" s="1">
        <v>112739.37</v>
      </c>
      <c r="G953" s="1">
        <v>87493.32</v>
      </c>
      <c r="H953" s="1">
        <v>341891.33</v>
      </c>
      <c r="I953" s="1">
        <v>84840.320000000007</v>
      </c>
      <c r="J953" s="1">
        <v>36750.800000000003</v>
      </c>
      <c r="K953" s="1">
        <v>34126.050000000003</v>
      </c>
      <c r="L953" s="14"/>
    </row>
    <row r="954" spans="2:12" ht="16.5" thickTop="1" thickBot="1" x14ac:dyDescent="0.3">
      <c r="B954" s="7" t="s">
        <v>50</v>
      </c>
      <c r="C954" s="32">
        <v>50</v>
      </c>
      <c r="D954" s="1">
        <v>0</v>
      </c>
      <c r="E954" s="1">
        <v>0</v>
      </c>
      <c r="F954" s="1">
        <v>0</v>
      </c>
      <c r="G954" s="1">
        <v>0</v>
      </c>
      <c r="H954" s="1">
        <v>0</v>
      </c>
      <c r="I954" s="1">
        <v>0</v>
      </c>
      <c r="J954" s="1">
        <v>0</v>
      </c>
      <c r="K954" s="1">
        <v>0</v>
      </c>
      <c r="L954" s="14"/>
    </row>
    <row r="955" spans="2:12" ht="16.5" thickTop="1" thickBot="1" x14ac:dyDescent="0.3">
      <c r="B955" s="5" t="s">
        <v>423</v>
      </c>
      <c r="C955" s="32"/>
      <c r="D955" s="1"/>
      <c r="E955" s="1"/>
      <c r="F955" s="1"/>
      <c r="G955" s="1"/>
      <c r="H955" s="1"/>
      <c r="I955" s="1"/>
      <c r="J955" s="1"/>
      <c r="K955" s="1"/>
      <c r="L955" s="14"/>
    </row>
    <row r="956" spans="2:12" ht="16.5" thickTop="1" thickBot="1" x14ac:dyDescent="0.3">
      <c r="B956" s="6" t="s">
        <v>14</v>
      </c>
      <c r="C956" s="32"/>
      <c r="D956" s="1"/>
      <c r="E956" s="1"/>
      <c r="F956" s="1"/>
      <c r="G956" s="1"/>
      <c r="H956" s="1"/>
      <c r="I956" s="1"/>
      <c r="J956" s="1"/>
      <c r="K956" s="1"/>
      <c r="L956" s="14"/>
    </row>
    <row r="957" spans="2:12" ht="16.5" thickTop="1" thickBot="1" x14ac:dyDescent="0.3">
      <c r="B957" s="7" t="s">
        <v>47</v>
      </c>
      <c r="C957" s="32">
        <v>10</v>
      </c>
      <c r="D957" s="1">
        <v>0</v>
      </c>
      <c r="E957" s="1">
        <v>0</v>
      </c>
      <c r="F957" s="1">
        <v>0</v>
      </c>
      <c r="G957" s="1">
        <v>0</v>
      </c>
      <c r="H957" s="1">
        <v>0</v>
      </c>
      <c r="I957" s="1">
        <v>0</v>
      </c>
      <c r="J957" s="1">
        <v>0</v>
      </c>
      <c r="K957" s="1"/>
      <c r="L957" s="14"/>
    </row>
    <row r="958" spans="2:12" ht="16.5" thickTop="1" thickBot="1" x14ac:dyDescent="0.3">
      <c r="B958" s="7" t="s">
        <v>48</v>
      </c>
      <c r="C958" s="32">
        <v>20</v>
      </c>
      <c r="D958" s="1">
        <v>0</v>
      </c>
      <c r="E958" s="1">
        <v>0</v>
      </c>
      <c r="F958" s="1">
        <v>0</v>
      </c>
      <c r="G958" s="1">
        <v>0</v>
      </c>
      <c r="H958" s="1">
        <v>0</v>
      </c>
      <c r="I958" s="1">
        <v>0</v>
      </c>
      <c r="J958" s="1">
        <v>0</v>
      </c>
      <c r="K958" s="1"/>
      <c r="L958" s="14"/>
    </row>
    <row r="959" spans="2:12" ht="16.5" thickTop="1" thickBot="1" x14ac:dyDescent="0.3">
      <c r="B959" s="7" t="s">
        <v>49</v>
      </c>
      <c r="C959" s="32">
        <v>30</v>
      </c>
      <c r="D959" s="1">
        <v>0</v>
      </c>
      <c r="E959" s="1">
        <v>0</v>
      </c>
      <c r="F959" s="1">
        <v>0</v>
      </c>
      <c r="G959" s="1">
        <v>0</v>
      </c>
      <c r="H959" s="1">
        <v>0</v>
      </c>
      <c r="I959" s="1">
        <v>0</v>
      </c>
      <c r="J959" s="1">
        <v>0</v>
      </c>
      <c r="K959" s="1"/>
      <c r="L959" s="14"/>
    </row>
    <row r="960" spans="2:12" ht="16.5" thickTop="1" thickBot="1" x14ac:dyDescent="0.3">
      <c r="B960" s="7" t="s">
        <v>12</v>
      </c>
      <c r="C960" s="32">
        <v>40</v>
      </c>
      <c r="D960" s="1">
        <v>0</v>
      </c>
      <c r="E960" s="1">
        <v>0</v>
      </c>
      <c r="F960" s="1">
        <v>0</v>
      </c>
      <c r="G960" s="1">
        <v>0</v>
      </c>
      <c r="H960" s="1">
        <v>0</v>
      </c>
      <c r="I960" s="1">
        <v>0</v>
      </c>
      <c r="J960" s="1">
        <v>0</v>
      </c>
      <c r="K960" s="1"/>
      <c r="L960" s="14"/>
    </row>
    <row r="961" spans="2:12" ht="16.5" thickTop="1" thickBot="1" x14ac:dyDescent="0.3">
      <c r="B961" s="7" t="s">
        <v>50</v>
      </c>
      <c r="C961" s="32">
        <v>50</v>
      </c>
      <c r="D961" s="1">
        <v>0</v>
      </c>
      <c r="E961" s="1">
        <v>0</v>
      </c>
      <c r="F961" s="1">
        <v>0</v>
      </c>
      <c r="G961" s="1">
        <v>0</v>
      </c>
      <c r="H961" s="1">
        <v>0</v>
      </c>
      <c r="I961" s="1">
        <v>0</v>
      </c>
      <c r="J961" s="1">
        <v>0</v>
      </c>
      <c r="K961" s="1"/>
      <c r="L961" s="14"/>
    </row>
    <row r="962" spans="2:12" ht="16.5" thickTop="1" thickBot="1" x14ac:dyDescent="0.3">
      <c r="B962" s="6" t="s">
        <v>15</v>
      </c>
      <c r="C962" s="32"/>
      <c r="D962" s="1"/>
      <c r="E962" s="1"/>
      <c r="F962" s="1"/>
      <c r="G962" s="1"/>
      <c r="H962" s="1"/>
      <c r="I962" s="1"/>
      <c r="J962" s="1"/>
      <c r="K962" s="1"/>
      <c r="L962" s="14"/>
    </row>
    <row r="963" spans="2:12" ht="16.5" thickTop="1" thickBot="1" x14ac:dyDescent="0.3">
      <c r="B963" s="7" t="s">
        <v>47</v>
      </c>
      <c r="C963" s="32">
        <v>10</v>
      </c>
      <c r="D963" s="1">
        <v>27844936</v>
      </c>
      <c r="E963" s="1">
        <v>31869644</v>
      </c>
      <c r="F963" s="1">
        <v>31892704</v>
      </c>
      <c r="G963" s="1">
        <v>38861864</v>
      </c>
      <c r="H963" s="1">
        <v>43773524</v>
      </c>
      <c r="I963" s="1">
        <v>80122640</v>
      </c>
      <c r="J963" s="1">
        <v>86345834</v>
      </c>
      <c r="K963" s="1">
        <v>93392952</v>
      </c>
      <c r="L963" s="14"/>
    </row>
    <row r="964" spans="2:12" ht="16.5" thickTop="1" thickBot="1" x14ac:dyDescent="0.3">
      <c r="B964" s="7" t="s">
        <v>48</v>
      </c>
      <c r="C964" s="32">
        <v>20</v>
      </c>
      <c r="D964" s="1">
        <v>27844936</v>
      </c>
      <c r="E964" s="1">
        <v>31869644</v>
      </c>
      <c r="F964" s="1">
        <v>31892704</v>
      </c>
      <c r="G964" s="1">
        <v>38861864</v>
      </c>
      <c r="H964" s="1">
        <v>43773524</v>
      </c>
      <c r="I964" s="1">
        <v>80122640</v>
      </c>
      <c r="J964" s="1">
        <v>84263686</v>
      </c>
      <c r="K964" s="1">
        <v>92701256.120000005</v>
      </c>
      <c r="L964" s="14"/>
    </row>
    <row r="965" spans="2:12" ht="16.5" thickTop="1" thickBot="1" x14ac:dyDescent="0.3">
      <c r="B965" s="7" t="s">
        <v>49</v>
      </c>
      <c r="C965" s="32">
        <v>30</v>
      </c>
      <c r="D965" s="1">
        <v>0</v>
      </c>
      <c r="E965" s="1">
        <v>0</v>
      </c>
      <c r="F965" s="1">
        <v>0</v>
      </c>
      <c r="G965" s="1">
        <v>0</v>
      </c>
      <c r="H965" s="1">
        <v>0</v>
      </c>
      <c r="I965" s="1">
        <v>0</v>
      </c>
      <c r="J965" s="1">
        <v>2082148</v>
      </c>
      <c r="K965" s="1">
        <v>691695.88</v>
      </c>
      <c r="L965" s="14"/>
    </row>
    <row r="966" spans="2:12" ht="16.5" thickTop="1" thickBot="1" x14ac:dyDescent="0.3">
      <c r="B966" s="7" t="s">
        <v>12</v>
      </c>
      <c r="C966" s="32">
        <v>40</v>
      </c>
      <c r="D966" s="1">
        <v>0</v>
      </c>
      <c r="E966" s="1">
        <v>0</v>
      </c>
      <c r="F966" s="1">
        <v>0</v>
      </c>
      <c r="G966" s="1">
        <v>0</v>
      </c>
      <c r="H966" s="1">
        <v>0</v>
      </c>
      <c r="I966" s="1">
        <v>0</v>
      </c>
      <c r="J966" s="1">
        <v>2082148</v>
      </c>
      <c r="K966" s="1">
        <v>691695.88</v>
      </c>
      <c r="L966" s="14"/>
    </row>
    <row r="967" spans="2:12" ht="16.5" thickTop="1" thickBot="1" x14ac:dyDescent="0.3">
      <c r="B967" s="7" t="s">
        <v>50</v>
      </c>
      <c r="C967" s="32">
        <v>50</v>
      </c>
      <c r="D967" s="1">
        <v>0</v>
      </c>
      <c r="E967" s="1">
        <v>0</v>
      </c>
      <c r="F967" s="1">
        <v>0</v>
      </c>
      <c r="G967" s="1">
        <v>0</v>
      </c>
      <c r="H967" s="1">
        <v>0</v>
      </c>
      <c r="I967" s="1">
        <v>0</v>
      </c>
      <c r="J967" s="1">
        <v>0</v>
      </c>
      <c r="K967" s="1">
        <v>0</v>
      </c>
      <c r="L967" s="14"/>
    </row>
    <row r="968" spans="2:12" ht="16.5" thickTop="1" thickBot="1" x14ac:dyDescent="0.3">
      <c r="B968" s="6" t="s">
        <v>16</v>
      </c>
      <c r="C968" s="32"/>
      <c r="D968" s="1"/>
      <c r="E968" s="1"/>
      <c r="F968" s="1"/>
      <c r="G968" s="1"/>
      <c r="H968" s="1"/>
      <c r="I968" s="1"/>
      <c r="J968" s="1"/>
      <c r="K968" s="1"/>
      <c r="L968" s="14"/>
    </row>
    <row r="969" spans="2:12" ht="16.5" thickTop="1" thickBot="1" x14ac:dyDescent="0.3">
      <c r="B969" s="7" t="s">
        <v>47</v>
      </c>
      <c r="C969" s="32">
        <v>10</v>
      </c>
      <c r="D969" s="1">
        <v>1943511</v>
      </c>
      <c r="E969" s="1">
        <v>2289883</v>
      </c>
      <c r="F969" s="1">
        <v>2341464</v>
      </c>
      <c r="G969" s="1">
        <v>2610115.2799999998</v>
      </c>
      <c r="H969" s="1">
        <v>2911823.02</v>
      </c>
      <c r="I969" s="1">
        <v>3145491.51</v>
      </c>
      <c r="J969" s="1">
        <v>2866162.5</v>
      </c>
      <c r="K969" s="1">
        <v>2851139.52</v>
      </c>
      <c r="L969" s="14"/>
    </row>
    <row r="970" spans="2:12" ht="16.5" thickTop="1" thickBot="1" x14ac:dyDescent="0.3">
      <c r="B970" s="7" t="s">
        <v>48</v>
      </c>
      <c r="C970" s="32">
        <v>20</v>
      </c>
      <c r="D970" s="1">
        <v>1943511</v>
      </c>
      <c r="E970" s="1">
        <v>2289883</v>
      </c>
      <c r="F970" s="1">
        <v>2067833.72</v>
      </c>
      <c r="G970" s="1">
        <v>2264014.2599999998</v>
      </c>
      <c r="H970" s="1">
        <v>2307484.5</v>
      </c>
      <c r="I970" s="1">
        <v>2463605.2599999998</v>
      </c>
      <c r="J970" s="1">
        <v>2357817.86</v>
      </c>
      <c r="K970" s="1">
        <v>2245467.56</v>
      </c>
      <c r="L970" s="14"/>
    </row>
    <row r="971" spans="2:12" ht="16.5" thickTop="1" thickBot="1" x14ac:dyDescent="0.3">
      <c r="B971" s="7" t="s">
        <v>49</v>
      </c>
      <c r="C971" s="32">
        <v>30</v>
      </c>
      <c r="D971" s="1">
        <v>0</v>
      </c>
      <c r="E971" s="1">
        <v>0</v>
      </c>
      <c r="F971" s="1">
        <v>273630.28000000003</v>
      </c>
      <c r="G971" s="1">
        <v>346101.02</v>
      </c>
      <c r="H971" s="1">
        <v>604338.52</v>
      </c>
      <c r="I971" s="1">
        <v>681886.25</v>
      </c>
      <c r="J971" s="1">
        <v>508344.64</v>
      </c>
      <c r="K971" s="1">
        <v>605671.96</v>
      </c>
      <c r="L971" s="14"/>
    </row>
    <row r="972" spans="2:12" ht="16.5" thickTop="1" thickBot="1" x14ac:dyDescent="0.3">
      <c r="B972" s="7" t="s">
        <v>12</v>
      </c>
      <c r="C972" s="32">
        <v>40</v>
      </c>
      <c r="D972" s="1">
        <v>0</v>
      </c>
      <c r="E972" s="1">
        <v>0</v>
      </c>
      <c r="F972" s="1">
        <v>273630.28000000003</v>
      </c>
      <c r="G972" s="1">
        <v>346101.02</v>
      </c>
      <c r="H972" s="1">
        <v>604338.52</v>
      </c>
      <c r="I972" s="1">
        <v>681886.25</v>
      </c>
      <c r="J972" s="1">
        <v>508344.64</v>
      </c>
      <c r="K972" s="1">
        <v>605671.96</v>
      </c>
      <c r="L972" s="14"/>
    </row>
    <row r="973" spans="2:12" ht="16.5" thickTop="1" thickBot="1" x14ac:dyDescent="0.3">
      <c r="B973" s="7" t="s">
        <v>50</v>
      </c>
      <c r="C973" s="32">
        <v>50</v>
      </c>
      <c r="D973" s="1">
        <v>0</v>
      </c>
      <c r="E973" s="1">
        <v>0</v>
      </c>
      <c r="F973" s="1">
        <v>0</v>
      </c>
      <c r="G973" s="1">
        <v>0</v>
      </c>
      <c r="H973" s="1">
        <v>0</v>
      </c>
      <c r="I973" s="1">
        <v>0</v>
      </c>
      <c r="J973" s="1">
        <v>0</v>
      </c>
      <c r="K973" s="1">
        <v>0</v>
      </c>
      <c r="L973" s="14"/>
    </row>
    <row r="974" spans="2:12" ht="16.5" thickTop="1" thickBot="1" x14ac:dyDescent="0.3">
      <c r="B974" s="5" t="s">
        <v>459</v>
      </c>
      <c r="C974" s="32"/>
      <c r="D974" s="1"/>
      <c r="E974" s="1"/>
      <c r="F974" s="1"/>
      <c r="G974" s="1"/>
      <c r="H974" s="1"/>
      <c r="I974" s="1"/>
      <c r="J974" s="1"/>
      <c r="K974" s="1"/>
      <c r="L974" s="14"/>
    </row>
    <row r="975" spans="2:12" ht="16.5" thickTop="1" thickBot="1" x14ac:dyDescent="0.3">
      <c r="B975" s="6" t="s">
        <v>14</v>
      </c>
      <c r="C975" s="32"/>
      <c r="D975" s="1"/>
      <c r="E975" s="1"/>
      <c r="F975" s="1"/>
      <c r="G975" s="1"/>
      <c r="H975" s="1"/>
      <c r="I975" s="1"/>
      <c r="J975" s="1"/>
      <c r="K975" s="1"/>
      <c r="L975" s="14"/>
    </row>
    <row r="976" spans="2:12" ht="16.5" thickTop="1" thickBot="1" x14ac:dyDescent="0.3">
      <c r="B976" s="7" t="s">
        <v>47</v>
      </c>
      <c r="C976" s="32">
        <v>10</v>
      </c>
      <c r="D976" s="1">
        <v>0</v>
      </c>
      <c r="E976" s="1">
        <v>0</v>
      </c>
      <c r="F976" s="1">
        <v>0</v>
      </c>
      <c r="G976" s="1">
        <v>0</v>
      </c>
      <c r="H976" s="1">
        <v>0</v>
      </c>
      <c r="I976" s="1">
        <v>0</v>
      </c>
      <c r="J976" s="1">
        <v>0</v>
      </c>
      <c r="K976" s="1"/>
      <c r="L976" s="14"/>
    </row>
    <row r="977" spans="2:12" ht="16.5" thickTop="1" thickBot="1" x14ac:dyDescent="0.3">
      <c r="B977" s="7" t="s">
        <v>48</v>
      </c>
      <c r="C977" s="32">
        <v>20</v>
      </c>
      <c r="D977" s="1">
        <v>0</v>
      </c>
      <c r="E977" s="1">
        <v>0</v>
      </c>
      <c r="F977" s="1">
        <v>0</v>
      </c>
      <c r="G977" s="1">
        <v>0</v>
      </c>
      <c r="H977" s="1">
        <v>0</v>
      </c>
      <c r="I977" s="1">
        <v>0</v>
      </c>
      <c r="J977" s="1">
        <v>0</v>
      </c>
      <c r="K977" s="1"/>
      <c r="L977" s="14"/>
    </row>
    <row r="978" spans="2:12" ht="16.5" thickTop="1" thickBot="1" x14ac:dyDescent="0.3">
      <c r="B978" s="7" t="s">
        <v>49</v>
      </c>
      <c r="C978" s="32">
        <v>30</v>
      </c>
      <c r="D978" s="1">
        <v>0</v>
      </c>
      <c r="E978" s="1">
        <v>0</v>
      </c>
      <c r="F978" s="1">
        <v>0</v>
      </c>
      <c r="G978" s="1">
        <v>0</v>
      </c>
      <c r="H978" s="1">
        <v>0</v>
      </c>
      <c r="I978" s="1">
        <v>0</v>
      </c>
      <c r="J978" s="1">
        <v>0</v>
      </c>
      <c r="K978" s="1"/>
      <c r="L978" s="14"/>
    </row>
    <row r="979" spans="2:12" ht="16.5" thickTop="1" thickBot="1" x14ac:dyDescent="0.3">
      <c r="B979" s="7" t="s">
        <v>12</v>
      </c>
      <c r="C979" s="32">
        <v>40</v>
      </c>
      <c r="D979" s="1">
        <v>0</v>
      </c>
      <c r="E979" s="1">
        <v>0</v>
      </c>
      <c r="F979" s="1">
        <v>0</v>
      </c>
      <c r="G979" s="1">
        <v>0</v>
      </c>
      <c r="H979" s="1">
        <v>0</v>
      </c>
      <c r="I979" s="1">
        <v>0</v>
      </c>
      <c r="J979" s="1">
        <v>0</v>
      </c>
      <c r="K979" s="1"/>
      <c r="L979" s="14"/>
    </row>
    <row r="980" spans="2:12" ht="16.5" thickTop="1" thickBot="1" x14ac:dyDescent="0.3">
      <c r="B980" s="7" t="s">
        <v>50</v>
      </c>
      <c r="C980" s="32">
        <v>50</v>
      </c>
      <c r="D980" s="1">
        <v>0</v>
      </c>
      <c r="E980" s="1">
        <v>0</v>
      </c>
      <c r="F980" s="1">
        <v>0</v>
      </c>
      <c r="G980" s="1">
        <v>0</v>
      </c>
      <c r="H980" s="1">
        <v>0</v>
      </c>
      <c r="I980" s="1">
        <v>0</v>
      </c>
      <c r="J980" s="1">
        <v>0</v>
      </c>
      <c r="K980" s="1"/>
      <c r="L980" s="14"/>
    </row>
    <row r="981" spans="2:12" ht="16.5" thickTop="1" thickBot="1" x14ac:dyDescent="0.3">
      <c r="B981" s="6" t="s">
        <v>15</v>
      </c>
      <c r="C981" s="32"/>
      <c r="D981" s="1"/>
      <c r="E981" s="1"/>
      <c r="F981" s="1"/>
      <c r="G981" s="1"/>
      <c r="H981" s="1"/>
      <c r="I981" s="1"/>
      <c r="J981" s="1"/>
      <c r="K981" s="1"/>
      <c r="L981" s="14"/>
    </row>
    <row r="982" spans="2:12" ht="16.5" thickTop="1" thickBot="1" x14ac:dyDescent="0.3">
      <c r="B982" s="7" t="s">
        <v>47</v>
      </c>
      <c r="C982" s="32">
        <v>10</v>
      </c>
      <c r="D982" s="1">
        <v>54633189</v>
      </c>
      <c r="E982" s="1">
        <v>67146577.280000001</v>
      </c>
      <c r="F982" s="1">
        <v>68429002.150000006</v>
      </c>
      <c r="G982" s="1">
        <v>113220360.98</v>
      </c>
      <c r="H982" s="1">
        <v>128978091.58</v>
      </c>
      <c r="I982" s="1">
        <v>166400553.69999999</v>
      </c>
      <c r="J982" s="1">
        <v>177234287.69</v>
      </c>
      <c r="K982" s="1">
        <v>187030051.12</v>
      </c>
      <c r="L982" s="14"/>
    </row>
    <row r="983" spans="2:12" ht="16.5" thickTop="1" thickBot="1" x14ac:dyDescent="0.3">
      <c r="B983" s="7" t="s">
        <v>48</v>
      </c>
      <c r="C983" s="32">
        <v>20</v>
      </c>
      <c r="D983" s="1">
        <v>50147567.720000014</v>
      </c>
      <c r="E983" s="1">
        <v>60443347.130000003</v>
      </c>
      <c r="F983" s="1">
        <v>56919732.170000002</v>
      </c>
      <c r="G983" s="1">
        <v>87938286.400000006</v>
      </c>
      <c r="H983" s="1">
        <v>89117826.879999995</v>
      </c>
      <c r="I983" s="1">
        <v>106239948.51000001</v>
      </c>
      <c r="J983" s="1">
        <v>121414625.56999999</v>
      </c>
      <c r="K983" s="1">
        <v>130713976.81999999</v>
      </c>
      <c r="L983" s="14"/>
    </row>
    <row r="984" spans="2:12" ht="16.5" thickTop="1" thickBot="1" x14ac:dyDescent="0.3">
      <c r="B984" s="7" t="s">
        <v>49</v>
      </c>
      <c r="C984" s="32">
        <v>30</v>
      </c>
      <c r="D984" s="1">
        <v>4485621.2799999993</v>
      </c>
      <c r="E984" s="1">
        <v>6703230.1499999994</v>
      </c>
      <c r="F984" s="1">
        <v>11509269.98</v>
      </c>
      <c r="G984" s="1">
        <v>25282074.580000002</v>
      </c>
      <c r="H984" s="1">
        <v>39860264.700000003</v>
      </c>
      <c r="I984" s="1">
        <v>60160605.189999998</v>
      </c>
      <c r="J984" s="1">
        <v>55819662.119999997</v>
      </c>
      <c r="K984" s="1">
        <v>56316074.300000019</v>
      </c>
      <c r="L984" s="14"/>
    </row>
    <row r="985" spans="2:12" ht="16.5" thickTop="1" thickBot="1" x14ac:dyDescent="0.3">
      <c r="B985" s="7" t="s">
        <v>12</v>
      </c>
      <c r="C985" s="32">
        <v>40</v>
      </c>
      <c r="D985" s="1">
        <v>4485621.2799999993</v>
      </c>
      <c r="E985" s="1">
        <v>6703230.1499999994</v>
      </c>
      <c r="F985" s="1">
        <v>11509269.98</v>
      </c>
      <c r="G985" s="1">
        <v>25282074.580000002</v>
      </c>
      <c r="H985" s="1">
        <v>39860264.700000003</v>
      </c>
      <c r="I985" s="1">
        <v>60160605.189999998</v>
      </c>
      <c r="J985" s="1">
        <v>55819662.119999997</v>
      </c>
      <c r="K985" s="1">
        <v>56316074.300000019</v>
      </c>
      <c r="L985" s="14"/>
    </row>
    <row r="986" spans="2:12" ht="16.5" thickTop="1" thickBot="1" x14ac:dyDescent="0.3">
      <c r="B986" s="7" t="s">
        <v>50</v>
      </c>
      <c r="C986" s="32">
        <v>50</v>
      </c>
      <c r="D986" s="1">
        <v>0</v>
      </c>
      <c r="E986" s="1">
        <v>0</v>
      </c>
      <c r="F986" s="1">
        <v>0</v>
      </c>
      <c r="G986" s="1">
        <v>0</v>
      </c>
      <c r="H986" s="1">
        <v>0</v>
      </c>
      <c r="I986" s="1">
        <v>0</v>
      </c>
      <c r="J986" s="1">
        <v>0</v>
      </c>
      <c r="K986" s="1">
        <v>0</v>
      </c>
      <c r="L986" s="14"/>
    </row>
    <row r="987" spans="2:12" ht="16.5" thickTop="1" thickBot="1" x14ac:dyDescent="0.3">
      <c r="B987" s="6" t="s">
        <v>16</v>
      </c>
      <c r="C987" s="32"/>
      <c r="D987" s="1"/>
      <c r="E987" s="1"/>
      <c r="F987" s="1"/>
      <c r="G987" s="1"/>
      <c r="H987" s="1"/>
      <c r="I987" s="1"/>
      <c r="J987" s="1"/>
      <c r="K987" s="1"/>
      <c r="L987" s="14"/>
    </row>
    <row r="988" spans="2:12" ht="16.5" thickTop="1" thickBot="1" x14ac:dyDescent="0.3">
      <c r="B988" s="7" t="s">
        <v>47</v>
      </c>
      <c r="C988" s="32">
        <v>10</v>
      </c>
      <c r="D988" s="1">
        <v>1704386</v>
      </c>
      <c r="E988" s="1">
        <v>1447864.49</v>
      </c>
      <c r="F988" s="1">
        <v>1391494.05</v>
      </c>
      <c r="G988" s="1">
        <v>1568499.07</v>
      </c>
      <c r="H988" s="1">
        <v>1947124.3</v>
      </c>
      <c r="I988" s="1">
        <v>1372347.2</v>
      </c>
      <c r="J988" s="1">
        <v>4586359.63</v>
      </c>
      <c r="K988" s="1">
        <v>9245026.2699999977</v>
      </c>
      <c r="L988" s="14"/>
    </row>
    <row r="989" spans="2:12" ht="16.5" thickTop="1" thickBot="1" x14ac:dyDescent="0.3">
      <c r="B989" s="7" t="s">
        <v>48</v>
      </c>
      <c r="C989" s="32">
        <v>20</v>
      </c>
      <c r="D989" s="1">
        <v>1348408.51</v>
      </c>
      <c r="E989" s="1">
        <v>893150.44</v>
      </c>
      <c r="F989" s="1">
        <v>1013210.4699999999</v>
      </c>
      <c r="G989" s="1">
        <v>1112386.02</v>
      </c>
      <c r="H989" s="1">
        <v>1245773.6499999999</v>
      </c>
      <c r="I989" s="1">
        <v>1038415.18</v>
      </c>
      <c r="J989" s="1">
        <v>1658983.77</v>
      </c>
      <c r="K989" s="1">
        <v>4441305.6599999992</v>
      </c>
      <c r="L989" s="14"/>
    </row>
    <row r="990" spans="2:12" ht="16.5" thickTop="1" thickBot="1" x14ac:dyDescent="0.3">
      <c r="B990" s="7" t="s">
        <v>49</v>
      </c>
      <c r="C990" s="32">
        <v>30</v>
      </c>
      <c r="D990" s="1">
        <v>355977.49</v>
      </c>
      <c r="E990" s="1">
        <v>554714.05000000005</v>
      </c>
      <c r="F990" s="1">
        <v>378283.57999999996</v>
      </c>
      <c r="G990" s="1">
        <v>456113.04999999993</v>
      </c>
      <c r="H990" s="1">
        <v>701350.65</v>
      </c>
      <c r="I990" s="1">
        <v>333932.02</v>
      </c>
      <c r="J990" s="1">
        <v>2927375.86</v>
      </c>
      <c r="K990" s="1">
        <v>4803720.6100000003</v>
      </c>
      <c r="L990" s="14"/>
    </row>
    <row r="991" spans="2:12" ht="16.5" thickTop="1" thickBot="1" x14ac:dyDescent="0.3">
      <c r="B991" s="7" t="s">
        <v>12</v>
      </c>
      <c r="C991" s="32">
        <v>40</v>
      </c>
      <c r="D991" s="1">
        <v>355977.49</v>
      </c>
      <c r="E991" s="1">
        <v>554714.05000000005</v>
      </c>
      <c r="F991" s="1">
        <v>378283.57999999996</v>
      </c>
      <c r="G991" s="1">
        <v>456113.04999999993</v>
      </c>
      <c r="H991" s="1">
        <v>701350.65</v>
      </c>
      <c r="I991" s="1">
        <v>333932.02</v>
      </c>
      <c r="J991" s="1">
        <v>2927375.86</v>
      </c>
      <c r="K991" s="1">
        <v>4803720.6100000003</v>
      </c>
      <c r="L991" s="14"/>
    </row>
    <row r="992" spans="2:12" ht="16.5" thickTop="1" thickBot="1" x14ac:dyDescent="0.3">
      <c r="B992" s="7" t="s">
        <v>50</v>
      </c>
      <c r="C992" s="32">
        <v>50</v>
      </c>
      <c r="D992" s="1">
        <v>0</v>
      </c>
      <c r="E992" s="1">
        <v>0</v>
      </c>
      <c r="F992" s="1">
        <v>0</v>
      </c>
      <c r="G992" s="1">
        <v>0</v>
      </c>
      <c r="H992" s="1">
        <v>0</v>
      </c>
      <c r="I992" s="1">
        <v>0</v>
      </c>
      <c r="J992" s="1">
        <v>0</v>
      </c>
      <c r="K992" s="1">
        <v>0</v>
      </c>
      <c r="L992" s="14"/>
    </row>
    <row r="993" spans="2:12" ht="16.5" thickTop="1" thickBot="1" x14ac:dyDescent="0.3">
      <c r="B993" s="6" t="s">
        <v>83</v>
      </c>
      <c r="C993" s="32"/>
      <c r="D993" s="1"/>
      <c r="E993" s="1"/>
      <c r="F993" s="1"/>
      <c r="G993" s="1"/>
      <c r="H993" s="1"/>
      <c r="I993" s="1"/>
      <c r="J993" s="1"/>
      <c r="K993" s="1"/>
      <c r="L993" s="14"/>
    </row>
    <row r="994" spans="2:12" ht="16.5" thickTop="1" thickBot="1" x14ac:dyDescent="0.3">
      <c r="B994" s="7" t="s">
        <v>47</v>
      </c>
      <c r="C994" s="32">
        <v>10</v>
      </c>
      <c r="D994" s="1">
        <v>200000</v>
      </c>
      <c r="E994" s="1">
        <v>198320.08</v>
      </c>
      <c r="F994" s="1">
        <v>198320.08</v>
      </c>
      <c r="G994" s="1">
        <v>1860</v>
      </c>
      <c r="H994" s="1">
        <v>1860</v>
      </c>
      <c r="I994" s="1">
        <v>0</v>
      </c>
      <c r="J994" s="1">
        <v>0</v>
      </c>
      <c r="K994" s="1"/>
      <c r="L994" s="14"/>
    </row>
    <row r="995" spans="2:12" ht="16.5" thickTop="1" thickBot="1" x14ac:dyDescent="0.3">
      <c r="B995" s="7" t="s">
        <v>48</v>
      </c>
      <c r="C995" s="32">
        <v>20</v>
      </c>
      <c r="D995" s="1">
        <v>1679.92</v>
      </c>
      <c r="E995" s="1">
        <v>0</v>
      </c>
      <c r="F995" s="1">
        <v>196460.08</v>
      </c>
      <c r="G995" s="1">
        <v>0</v>
      </c>
      <c r="H995" s="1">
        <v>0</v>
      </c>
      <c r="I995" s="1">
        <v>0</v>
      </c>
      <c r="J995" s="1">
        <v>0</v>
      </c>
      <c r="K995" s="1"/>
      <c r="L995" s="14"/>
    </row>
    <row r="996" spans="2:12" ht="16.5" thickTop="1" thickBot="1" x14ac:dyDescent="0.3">
      <c r="B996" s="7" t="s">
        <v>49</v>
      </c>
      <c r="C996" s="32">
        <v>30</v>
      </c>
      <c r="D996" s="1">
        <v>198320.08</v>
      </c>
      <c r="E996" s="1">
        <v>198320.08</v>
      </c>
      <c r="F996" s="1">
        <v>1860</v>
      </c>
      <c r="G996" s="1">
        <v>1860</v>
      </c>
      <c r="H996" s="1">
        <v>1860</v>
      </c>
      <c r="I996" s="1">
        <v>0</v>
      </c>
      <c r="J996" s="1">
        <v>0</v>
      </c>
      <c r="K996" s="1"/>
      <c r="L996" s="14"/>
    </row>
    <row r="997" spans="2:12" ht="16.5" thickTop="1" thickBot="1" x14ac:dyDescent="0.3">
      <c r="B997" s="7" t="s">
        <v>12</v>
      </c>
      <c r="C997" s="32">
        <v>40</v>
      </c>
      <c r="D997" s="1">
        <v>198320.08</v>
      </c>
      <c r="E997" s="1">
        <v>198320.08</v>
      </c>
      <c r="F997" s="1">
        <v>1860</v>
      </c>
      <c r="G997" s="1">
        <v>1860</v>
      </c>
      <c r="H997" s="1">
        <v>1860</v>
      </c>
      <c r="I997" s="1">
        <v>0</v>
      </c>
      <c r="J997" s="1">
        <v>0</v>
      </c>
      <c r="K997" s="1"/>
      <c r="L997" s="14"/>
    </row>
    <row r="998" spans="2:12" ht="16.5" thickTop="1" thickBot="1" x14ac:dyDescent="0.3">
      <c r="B998" s="7" t="s">
        <v>50</v>
      </c>
      <c r="C998" s="32">
        <v>50</v>
      </c>
      <c r="D998" s="1">
        <v>0</v>
      </c>
      <c r="E998" s="1">
        <v>0</v>
      </c>
      <c r="F998" s="1">
        <v>0</v>
      </c>
      <c r="G998" s="1">
        <v>0</v>
      </c>
      <c r="H998" s="1">
        <v>0</v>
      </c>
      <c r="I998" s="1">
        <v>0</v>
      </c>
      <c r="J998" s="1">
        <v>0</v>
      </c>
      <c r="K998" s="1"/>
      <c r="L998" s="14"/>
    </row>
    <row r="999" spans="2:12" ht="16.5" thickTop="1" thickBot="1" x14ac:dyDescent="0.3">
      <c r="B999" s="5" t="s">
        <v>420</v>
      </c>
      <c r="C999" s="32"/>
      <c r="D999" s="1"/>
      <c r="E999" s="1"/>
      <c r="F999" s="1"/>
      <c r="G999" s="1"/>
      <c r="H999" s="1"/>
      <c r="I999" s="1"/>
      <c r="J999" s="1"/>
      <c r="K999" s="1"/>
      <c r="L999" s="14"/>
    </row>
    <row r="1000" spans="2:12" ht="16.5" thickTop="1" thickBot="1" x14ac:dyDescent="0.3">
      <c r="B1000" s="6" t="s">
        <v>14</v>
      </c>
      <c r="C1000" s="32"/>
      <c r="D1000" s="1"/>
      <c r="E1000" s="1"/>
      <c r="F1000" s="1"/>
      <c r="G1000" s="1"/>
      <c r="H1000" s="1"/>
      <c r="I1000" s="1"/>
      <c r="J1000" s="1"/>
      <c r="K1000" s="1"/>
      <c r="L1000" s="14"/>
    </row>
    <row r="1001" spans="2:12" ht="16.5" thickTop="1" thickBot="1" x14ac:dyDescent="0.3">
      <c r="B1001" s="7" t="s">
        <v>47</v>
      </c>
      <c r="C1001" s="32">
        <v>10</v>
      </c>
      <c r="D1001" s="1">
        <v>0</v>
      </c>
      <c r="E1001" s="1">
        <v>0</v>
      </c>
      <c r="F1001" s="1">
        <v>0</v>
      </c>
      <c r="G1001" s="1">
        <v>0</v>
      </c>
      <c r="H1001" s="1">
        <v>0</v>
      </c>
      <c r="I1001" s="1">
        <v>0</v>
      </c>
      <c r="J1001" s="1">
        <v>0</v>
      </c>
      <c r="K1001" s="1"/>
      <c r="L1001" s="14"/>
    </row>
    <row r="1002" spans="2:12" ht="16.5" thickTop="1" thickBot="1" x14ac:dyDescent="0.3">
      <c r="B1002" s="7" t="s">
        <v>48</v>
      </c>
      <c r="C1002" s="32">
        <v>20</v>
      </c>
      <c r="D1002" s="1">
        <v>0</v>
      </c>
      <c r="E1002" s="1">
        <v>0</v>
      </c>
      <c r="F1002" s="1">
        <v>0</v>
      </c>
      <c r="G1002" s="1">
        <v>0</v>
      </c>
      <c r="H1002" s="1">
        <v>0</v>
      </c>
      <c r="I1002" s="1">
        <v>0</v>
      </c>
      <c r="J1002" s="1">
        <v>0</v>
      </c>
      <c r="K1002" s="1"/>
      <c r="L1002" s="14"/>
    </row>
    <row r="1003" spans="2:12" ht="16.5" thickTop="1" thickBot="1" x14ac:dyDescent="0.3">
      <c r="B1003" s="7" t="s">
        <v>49</v>
      </c>
      <c r="C1003" s="32">
        <v>30</v>
      </c>
      <c r="D1003" s="1">
        <v>0</v>
      </c>
      <c r="E1003" s="1">
        <v>0</v>
      </c>
      <c r="F1003" s="1">
        <v>0</v>
      </c>
      <c r="G1003" s="1">
        <v>0</v>
      </c>
      <c r="H1003" s="1">
        <v>0</v>
      </c>
      <c r="I1003" s="1">
        <v>0</v>
      </c>
      <c r="J1003" s="1">
        <v>0</v>
      </c>
      <c r="K1003" s="1"/>
      <c r="L1003" s="14"/>
    </row>
    <row r="1004" spans="2:12" ht="16.5" thickTop="1" thickBot="1" x14ac:dyDescent="0.3">
      <c r="B1004" s="7" t="s">
        <v>12</v>
      </c>
      <c r="C1004" s="32">
        <v>40</v>
      </c>
      <c r="D1004" s="1">
        <v>0</v>
      </c>
      <c r="E1004" s="1">
        <v>0</v>
      </c>
      <c r="F1004" s="1">
        <v>0</v>
      </c>
      <c r="G1004" s="1">
        <v>0</v>
      </c>
      <c r="H1004" s="1">
        <v>0</v>
      </c>
      <c r="I1004" s="1">
        <v>0</v>
      </c>
      <c r="J1004" s="1">
        <v>0</v>
      </c>
      <c r="K1004" s="1"/>
      <c r="L1004" s="14"/>
    </row>
    <row r="1005" spans="2:12" ht="16.5" thickTop="1" thickBot="1" x14ac:dyDescent="0.3">
      <c r="B1005" s="7" t="s">
        <v>50</v>
      </c>
      <c r="C1005" s="32">
        <v>50</v>
      </c>
      <c r="D1005" s="1">
        <v>0</v>
      </c>
      <c r="E1005" s="1">
        <v>0</v>
      </c>
      <c r="F1005" s="1">
        <v>0</v>
      </c>
      <c r="G1005" s="1">
        <v>0</v>
      </c>
      <c r="H1005" s="1">
        <v>0</v>
      </c>
      <c r="I1005" s="1">
        <v>0</v>
      </c>
      <c r="J1005" s="1">
        <v>0</v>
      </c>
      <c r="K1005" s="1"/>
      <c r="L1005" s="14"/>
    </row>
    <row r="1006" spans="2:12" ht="16.5" thickTop="1" thickBot="1" x14ac:dyDescent="0.3">
      <c r="B1006" s="6" t="s">
        <v>15</v>
      </c>
      <c r="C1006" s="32"/>
      <c r="D1006" s="1"/>
      <c r="E1006" s="1"/>
      <c r="F1006" s="1"/>
      <c r="G1006" s="1"/>
      <c r="H1006" s="1"/>
      <c r="I1006" s="1"/>
      <c r="J1006" s="1"/>
      <c r="K1006" s="1"/>
      <c r="L1006" s="14"/>
    </row>
    <row r="1007" spans="2:12" ht="16.5" thickTop="1" thickBot="1" x14ac:dyDescent="0.3">
      <c r="B1007" s="7" t="s">
        <v>47</v>
      </c>
      <c r="C1007" s="32">
        <v>10</v>
      </c>
      <c r="D1007" s="1">
        <v>160501</v>
      </c>
      <c r="E1007" s="1">
        <v>160501</v>
      </c>
      <c r="F1007" s="1">
        <v>160501</v>
      </c>
      <c r="G1007" s="1">
        <v>160501</v>
      </c>
      <c r="H1007" s="1">
        <v>191001</v>
      </c>
      <c r="I1007" s="1">
        <v>206251</v>
      </c>
      <c r="J1007" s="1">
        <v>212501</v>
      </c>
      <c r="K1007" s="1">
        <v>218751</v>
      </c>
      <c r="L1007" s="14"/>
    </row>
    <row r="1008" spans="2:12" ht="16.5" thickTop="1" thickBot="1" x14ac:dyDescent="0.3">
      <c r="B1008" s="7" t="s">
        <v>48</v>
      </c>
      <c r="C1008" s="32">
        <v>20</v>
      </c>
      <c r="D1008" s="1">
        <v>160501</v>
      </c>
      <c r="E1008" s="1">
        <v>160501</v>
      </c>
      <c r="F1008" s="1">
        <v>160501</v>
      </c>
      <c r="G1008" s="1">
        <v>160501</v>
      </c>
      <c r="H1008" s="1">
        <v>191001</v>
      </c>
      <c r="I1008" s="1">
        <v>206251</v>
      </c>
      <c r="J1008" s="1">
        <v>212501</v>
      </c>
      <c r="K1008" s="1">
        <v>218751</v>
      </c>
      <c r="L1008" s="14"/>
    </row>
    <row r="1009" spans="2:12" ht="16.5" thickTop="1" thickBot="1" x14ac:dyDescent="0.3">
      <c r="B1009" s="7" t="s">
        <v>49</v>
      </c>
      <c r="C1009" s="32">
        <v>30</v>
      </c>
      <c r="D1009" s="1">
        <v>0</v>
      </c>
      <c r="E1009" s="1">
        <v>0</v>
      </c>
      <c r="F1009" s="1">
        <v>0</v>
      </c>
      <c r="G1009" s="1">
        <v>0</v>
      </c>
      <c r="H1009" s="1">
        <v>0</v>
      </c>
      <c r="I1009" s="1">
        <v>0</v>
      </c>
      <c r="J1009" s="1">
        <v>0</v>
      </c>
      <c r="K1009" s="1">
        <v>0</v>
      </c>
      <c r="L1009" s="14"/>
    </row>
    <row r="1010" spans="2:12" ht="16.5" thickTop="1" thickBot="1" x14ac:dyDescent="0.3">
      <c r="B1010" s="7" t="s">
        <v>12</v>
      </c>
      <c r="C1010" s="32">
        <v>40</v>
      </c>
      <c r="D1010" s="1">
        <v>0</v>
      </c>
      <c r="E1010" s="1">
        <v>0</v>
      </c>
      <c r="F1010" s="1">
        <v>0</v>
      </c>
      <c r="G1010" s="1">
        <v>0</v>
      </c>
      <c r="H1010" s="1">
        <v>0</v>
      </c>
      <c r="I1010" s="1">
        <v>0</v>
      </c>
      <c r="J1010" s="1">
        <v>0</v>
      </c>
      <c r="K1010" s="1">
        <v>0</v>
      </c>
      <c r="L1010" s="14"/>
    </row>
    <row r="1011" spans="2:12" ht="16.5" thickTop="1" thickBot="1" x14ac:dyDescent="0.3">
      <c r="B1011" s="7" t="s">
        <v>50</v>
      </c>
      <c r="C1011" s="32">
        <v>50</v>
      </c>
      <c r="D1011" s="1">
        <v>0</v>
      </c>
      <c r="E1011" s="1">
        <v>0</v>
      </c>
      <c r="F1011" s="1">
        <v>0</v>
      </c>
      <c r="G1011" s="1">
        <v>0</v>
      </c>
      <c r="H1011" s="1">
        <v>0</v>
      </c>
      <c r="I1011" s="1">
        <v>0</v>
      </c>
      <c r="J1011" s="1">
        <v>0</v>
      </c>
      <c r="K1011" s="1">
        <v>0</v>
      </c>
      <c r="L1011" s="14"/>
    </row>
    <row r="1012" spans="2:12" ht="16.5" thickTop="1" thickBot="1" x14ac:dyDescent="0.3">
      <c r="B1012" s="5" t="s">
        <v>503</v>
      </c>
      <c r="C1012" s="32"/>
      <c r="D1012" s="1"/>
      <c r="E1012" s="1"/>
      <c r="F1012" s="1"/>
      <c r="G1012" s="1"/>
      <c r="H1012" s="1"/>
      <c r="I1012" s="1"/>
      <c r="J1012" s="1"/>
      <c r="K1012" s="1"/>
      <c r="L1012" s="14"/>
    </row>
    <row r="1013" spans="2:12" ht="16.5" thickTop="1" thickBot="1" x14ac:dyDescent="0.3">
      <c r="B1013" s="6" t="s">
        <v>16</v>
      </c>
      <c r="C1013" s="32"/>
      <c r="D1013" s="1"/>
      <c r="E1013" s="1"/>
      <c r="F1013" s="1"/>
      <c r="G1013" s="1"/>
      <c r="H1013" s="1"/>
      <c r="I1013" s="1"/>
      <c r="J1013" s="1"/>
      <c r="K1013" s="1"/>
      <c r="L1013" s="14"/>
    </row>
    <row r="1014" spans="2:12" ht="16.5" thickTop="1" thickBot="1" x14ac:dyDescent="0.3">
      <c r="B1014" s="7" t="s">
        <v>47</v>
      </c>
      <c r="C1014" s="32">
        <v>10</v>
      </c>
      <c r="D1014" s="1">
        <v>26183167</v>
      </c>
      <c r="E1014" s="1">
        <v>30371581</v>
      </c>
      <c r="F1014" s="1">
        <v>31196296</v>
      </c>
      <c r="G1014" s="1">
        <v>30471396</v>
      </c>
      <c r="H1014" s="1">
        <v>35751694</v>
      </c>
      <c r="I1014" s="1">
        <v>45862207</v>
      </c>
      <c r="J1014" s="1">
        <v>0</v>
      </c>
      <c r="K1014" s="1"/>
      <c r="L1014" s="14"/>
    </row>
    <row r="1015" spans="2:12" ht="16.5" thickTop="1" thickBot="1" x14ac:dyDescent="0.3">
      <c r="B1015" s="7" t="s">
        <v>48</v>
      </c>
      <c r="C1015" s="32">
        <v>20</v>
      </c>
      <c r="D1015" s="1">
        <v>26183167</v>
      </c>
      <c r="E1015" s="1">
        <v>30371581</v>
      </c>
      <c r="F1015" s="1">
        <v>31196296</v>
      </c>
      <c r="G1015" s="1">
        <v>30471396</v>
      </c>
      <c r="H1015" s="1">
        <v>35751694</v>
      </c>
      <c r="I1015" s="1">
        <v>36862207</v>
      </c>
      <c r="J1015" s="1">
        <v>0</v>
      </c>
      <c r="K1015" s="1"/>
      <c r="L1015" s="14"/>
    </row>
    <row r="1016" spans="2:12" ht="16.5" thickTop="1" thickBot="1" x14ac:dyDescent="0.3">
      <c r="B1016" s="7" t="s">
        <v>49</v>
      </c>
      <c r="C1016" s="32">
        <v>30</v>
      </c>
      <c r="D1016" s="1">
        <v>0</v>
      </c>
      <c r="E1016" s="1">
        <v>0</v>
      </c>
      <c r="F1016" s="1">
        <v>0</v>
      </c>
      <c r="G1016" s="1">
        <v>0</v>
      </c>
      <c r="H1016" s="1">
        <v>0</v>
      </c>
      <c r="I1016" s="1">
        <v>9000000</v>
      </c>
      <c r="J1016" s="1">
        <v>0</v>
      </c>
      <c r="K1016" s="1"/>
      <c r="L1016" s="14"/>
    </row>
    <row r="1017" spans="2:12" ht="16.5" thickTop="1" thickBot="1" x14ac:dyDescent="0.3">
      <c r="B1017" s="7" t="s">
        <v>12</v>
      </c>
      <c r="C1017" s="32">
        <v>40</v>
      </c>
      <c r="D1017" s="1">
        <v>0</v>
      </c>
      <c r="E1017" s="1">
        <v>0</v>
      </c>
      <c r="F1017" s="1">
        <v>0</v>
      </c>
      <c r="G1017" s="1">
        <v>0</v>
      </c>
      <c r="H1017" s="1">
        <v>0</v>
      </c>
      <c r="I1017" s="1">
        <v>0</v>
      </c>
      <c r="J1017" s="1">
        <v>0</v>
      </c>
      <c r="K1017" s="1"/>
      <c r="L1017" s="14"/>
    </row>
    <row r="1018" spans="2:12" ht="16.5" thickTop="1" thickBot="1" x14ac:dyDescent="0.3">
      <c r="B1018" s="7" t="s">
        <v>50</v>
      </c>
      <c r="C1018" s="32">
        <v>50</v>
      </c>
      <c r="D1018" s="1">
        <v>0</v>
      </c>
      <c r="E1018" s="1">
        <v>0</v>
      </c>
      <c r="F1018" s="1">
        <v>0</v>
      </c>
      <c r="G1018" s="1">
        <v>0</v>
      </c>
      <c r="H1018" s="1">
        <v>0</v>
      </c>
      <c r="I1018" s="1">
        <v>9000000</v>
      </c>
      <c r="J1018" s="1">
        <v>0</v>
      </c>
      <c r="K1018" s="1"/>
      <c r="L1018" s="14"/>
    </row>
    <row r="1019" spans="2:12" ht="16.5" thickTop="1" thickBot="1" x14ac:dyDescent="0.3">
      <c r="B1019" s="5" t="s">
        <v>482</v>
      </c>
      <c r="C1019" s="32"/>
      <c r="D1019" s="1"/>
      <c r="E1019" s="1"/>
      <c r="F1019" s="1"/>
      <c r="G1019" s="1"/>
      <c r="H1019" s="1"/>
      <c r="I1019" s="1"/>
      <c r="J1019" s="1"/>
      <c r="K1019" s="1"/>
      <c r="L1019" s="14"/>
    </row>
    <row r="1020" spans="2:12" ht="16.5" thickTop="1" thickBot="1" x14ac:dyDescent="0.3">
      <c r="B1020" s="6" t="s">
        <v>442</v>
      </c>
      <c r="C1020" s="32"/>
      <c r="D1020" s="1"/>
      <c r="E1020" s="1"/>
      <c r="F1020" s="1"/>
      <c r="G1020" s="1"/>
      <c r="H1020" s="1"/>
      <c r="I1020" s="1"/>
      <c r="J1020" s="1"/>
      <c r="K1020" s="1"/>
      <c r="L1020" s="14"/>
    </row>
    <row r="1021" spans="2:12" ht="16.5" thickTop="1" thickBot="1" x14ac:dyDescent="0.3">
      <c r="B1021" s="7" t="s">
        <v>47</v>
      </c>
      <c r="C1021" s="32">
        <v>10</v>
      </c>
      <c r="D1021" s="1">
        <v>688583</v>
      </c>
      <c r="E1021" s="1">
        <v>1006306</v>
      </c>
      <c r="F1021" s="1">
        <v>861944</v>
      </c>
      <c r="G1021" s="1">
        <v>830343</v>
      </c>
      <c r="H1021" s="1">
        <v>986748</v>
      </c>
      <c r="I1021" s="1">
        <v>1071662</v>
      </c>
      <c r="J1021" s="1">
        <v>1384312</v>
      </c>
      <c r="K1021" s="1">
        <v>1827289</v>
      </c>
      <c r="L1021" s="14"/>
    </row>
    <row r="1022" spans="2:12" ht="16.5" thickTop="1" thickBot="1" x14ac:dyDescent="0.3">
      <c r="B1022" s="7" t="s">
        <v>48</v>
      </c>
      <c r="C1022" s="32">
        <v>20</v>
      </c>
      <c r="D1022" s="1">
        <v>536802.31000000006</v>
      </c>
      <c r="E1022" s="1">
        <v>799820.66</v>
      </c>
      <c r="F1022" s="1">
        <v>734520.6</v>
      </c>
      <c r="G1022" s="1">
        <v>674425.85</v>
      </c>
      <c r="H1022" s="1">
        <v>745633.59</v>
      </c>
      <c r="I1022" s="1">
        <v>810822.16</v>
      </c>
      <c r="J1022" s="1">
        <v>951408.11</v>
      </c>
      <c r="K1022" s="1">
        <v>1356718.26</v>
      </c>
      <c r="L1022" s="14"/>
    </row>
    <row r="1023" spans="2:12" ht="16.5" thickTop="1" thickBot="1" x14ac:dyDescent="0.3">
      <c r="B1023" s="7" t="s">
        <v>49</v>
      </c>
      <c r="C1023" s="32">
        <v>30</v>
      </c>
      <c r="D1023" s="1">
        <v>151780.69</v>
      </c>
      <c r="E1023" s="1">
        <v>206485.34</v>
      </c>
      <c r="F1023" s="1">
        <v>127423.4</v>
      </c>
      <c r="G1023" s="1">
        <v>155917.15</v>
      </c>
      <c r="H1023" s="1">
        <v>241114.41</v>
      </c>
      <c r="I1023" s="1">
        <v>260839.84</v>
      </c>
      <c r="J1023" s="1">
        <v>432903.89</v>
      </c>
      <c r="K1023" s="1">
        <v>470570.74</v>
      </c>
      <c r="L1023" s="14"/>
    </row>
    <row r="1024" spans="2:12" ht="16.5" thickTop="1" thickBot="1" x14ac:dyDescent="0.3">
      <c r="B1024" s="7" t="s">
        <v>12</v>
      </c>
      <c r="C1024" s="32">
        <v>40</v>
      </c>
      <c r="D1024" s="1">
        <v>0</v>
      </c>
      <c r="E1024" s="1">
        <v>0</v>
      </c>
      <c r="F1024" s="1">
        <v>0</v>
      </c>
      <c r="G1024" s="1">
        <v>0</v>
      </c>
      <c r="H1024" s="1">
        <v>0</v>
      </c>
      <c r="I1024" s="1">
        <v>0</v>
      </c>
      <c r="J1024" s="1">
        <v>0</v>
      </c>
      <c r="K1024" s="1">
        <v>0</v>
      </c>
      <c r="L1024" s="14"/>
    </row>
    <row r="1025" spans="2:12" ht="16.5" thickTop="1" thickBot="1" x14ac:dyDescent="0.3">
      <c r="B1025" s="7" t="s">
        <v>50</v>
      </c>
      <c r="C1025" s="32">
        <v>50</v>
      </c>
      <c r="D1025" s="1">
        <v>151780.69</v>
      </c>
      <c r="E1025" s="1">
        <v>206485.34</v>
      </c>
      <c r="F1025" s="1">
        <v>127423.4</v>
      </c>
      <c r="G1025" s="1">
        <v>155917.15</v>
      </c>
      <c r="H1025" s="1">
        <v>241114.41</v>
      </c>
      <c r="I1025" s="1">
        <v>260839.84</v>
      </c>
      <c r="J1025" s="1">
        <v>432903.89</v>
      </c>
      <c r="K1025" s="1">
        <v>470570.74</v>
      </c>
      <c r="L1025" s="14"/>
    </row>
    <row r="1026" spans="2:12" ht="16.5" thickTop="1" thickBot="1" x14ac:dyDescent="0.3">
      <c r="B1026" s="5" t="s">
        <v>485</v>
      </c>
      <c r="C1026" s="32"/>
      <c r="D1026" s="1"/>
      <c r="E1026" s="1"/>
      <c r="F1026" s="1"/>
      <c r="G1026" s="1"/>
      <c r="H1026" s="1"/>
      <c r="I1026" s="1"/>
      <c r="J1026" s="1"/>
      <c r="K1026" s="1"/>
      <c r="L1026" s="14"/>
    </row>
    <row r="1027" spans="2:12" ht="16.5" thickTop="1" thickBot="1" x14ac:dyDescent="0.3">
      <c r="B1027" s="6" t="s">
        <v>442</v>
      </c>
      <c r="C1027" s="32"/>
      <c r="D1027" s="1"/>
      <c r="E1027" s="1"/>
      <c r="F1027" s="1"/>
      <c r="G1027" s="1"/>
      <c r="H1027" s="1"/>
      <c r="I1027" s="1"/>
      <c r="J1027" s="1"/>
      <c r="K1027" s="1"/>
      <c r="L1027" s="14"/>
    </row>
    <row r="1028" spans="2:12" ht="16.5" thickTop="1" thickBot="1" x14ac:dyDescent="0.3">
      <c r="B1028" s="7" t="s">
        <v>47</v>
      </c>
      <c r="C1028" s="32">
        <v>10</v>
      </c>
      <c r="D1028" s="1">
        <v>10630772</v>
      </c>
      <c r="E1028" s="1">
        <v>10999123</v>
      </c>
      <c r="F1028" s="1">
        <v>10303501</v>
      </c>
      <c r="G1028" s="1">
        <v>11734654</v>
      </c>
      <c r="H1028" s="1">
        <v>12791504</v>
      </c>
      <c r="I1028" s="1">
        <v>13479270</v>
      </c>
      <c r="J1028" s="1">
        <v>13262856</v>
      </c>
      <c r="K1028" s="1">
        <v>13658699</v>
      </c>
      <c r="L1028" s="14"/>
    </row>
    <row r="1029" spans="2:12" ht="16.5" thickTop="1" thickBot="1" x14ac:dyDescent="0.3">
      <c r="B1029" s="7" t="s">
        <v>48</v>
      </c>
      <c r="C1029" s="32">
        <v>20</v>
      </c>
      <c r="D1029" s="1">
        <v>10630772</v>
      </c>
      <c r="E1029" s="1">
        <v>10979386.699999999</v>
      </c>
      <c r="F1029" s="1">
        <v>10303501</v>
      </c>
      <c r="G1029" s="1">
        <v>11734654</v>
      </c>
      <c r="H1029" s="1">
        <v>12791504</v>
      </c>
      <c r="I1029" s="1">
        <v>13479270</v>
      </c>
      <c r="J1029" s="1">
        <v>13260045.48</v>
      </c>
      <c r="K1029" s="1">
        <v>13658699</v>
      </c>
      <c r="L1029" s="14"/>
    </row>
    <row r="1030" spans="2:12" ht="16.5" thickTop="1" thickBot="1" x14ac:dyDescent="0.3">
      <c r="B1030" s="7" t="s">
        <v>49</v>
      </c>
      <c r="C1030" s="32">
        <v>30</v>
      </c>
      <c r="D1030" s="1">
        <v>0</v>
      </c>
      <c r="E1030" s="1">
        <v>19736.3</v>
      </c>
      <c r="F1030" s="1">
        <v>0</v>
      </c>
      <c r="G1030" s="1">
        <v>0</v>
      </c>
      <c r="H1030" s="1">
        <v>0</v>
      </c>
      <c r="I1030" s="1">
        <v>0</v>
      </c>
      <c r="J1030" s="1">
        <v>2810.52</v>
      </c>
      <c r="K1030" s="1">
        <v>0</v>
      </c>
      <c r="L1030" s="14"/>
    </row>
    <row r="1031" spans="2:12" ht="16.5" thickTop="1" thickBot="1" x14ac:dyDescent="0.3">
      <c r="B1031" s="7" t="s">
        <v>12</v>
      </c>
      <c r="C1031" s="32">
        <v>40</v>
      </c>
      <c r="D1031" s="1">
        <v>0</v>
      </c>
      <c r="E1031" s="1">
        <v>0</v>
      </c>
      <c r="F1031" s="1">
        <v>0</v>
      </c>
      <c r="G1031" s="1">
        <v>0</v>
      </c>
      <c r="H1031" s="1">
        <v>0</v>
      </c>
      <c r="I1031" s="1">
        <v>0</v>
      </c>
      <c r="J1031" s="1">
        <v>0</v>
      </c>
      <c r="K1031" s="1">
        <v>0</v>
      </c>
      <c r="L1031" s="14"/>
    </row>
    <row r="1032" spans="2:12" ht="16.5" thickTop="1" thickBot="1" x14ac:dyDescent="0.3">
      <c r="B1032" s="7" t="s">
        <v>50</v>
      </c>
      <c r="C1032" s="32">
        <v>50</v>
      </c>
      <c r="D1032" s="1">
        <v>0</v>
      </c>
      <c r="E1032" s="1">
        <v>19736.3</v>
      </c>
      <c r="F1032" s="1">
        <v>0</v>
      </c>
      <c r="G1032" s="1">
        <v>0</v>
      </c>
      <c r="H1032" s="1">
        <v>0</v>
      </c>
      <c r="I1032" s="1">
        <v>0</v>
      </c>
      <c r="J1032" s="1">
        <v>2810.52</v>
      </c>
      <c r="K1032" s="1">
        <v>0</v>
      </c>
      <c r="L1032" s="14"/>
    </row>
    <row r="1033" spans="2:12" ht="16.5" thickTop="1" thickBot="1" x14ac:dyDescent="0.3">
      <c r="B1033" s="6" t="s">
        <v>215</v>
      </c>
      <c r="C1033" s="32"/>
      <c r="D1033" s="1"/>
      <c r="E1033" s="1"/>
      <c r="F1033" s="1"/>
      <c r="G1033" s="1"/>
      <c r="H1033" s="1"/>
      <c r="I1033" s="1"/>
      <c r="J1033" s="1"/>
      <c r="K1033" s="1"/>
      <c r="L1033" s="14"/>
    </row>
    <row r="1034" spans="2:12" ht="16.5" thickTop="1" thickBot="1" x14ac:dyDescent="0.3">
      <c r="B1034" s="7" t="s">
        <v>47</v>
      </c>
      <c r="C1034" s="32">
        <v>10</v>
      </c>
      <c r="D1034" s="1">
        <v>6505044</v>
      </c>
      <c r="E1034" s="1">
        <v>6524429</v>
      </c>
      <c r="F1034" s="1">
        <v>0</v>
      </c>
      <c r="G1034" s="1">
        <v>254311</v>
      </c>
      <c r="H1034" s="1">
        <v>7168756.4500000002</v>
      </c>
      <c r="I1034" s="1">
        <v>30808.560000000001</v>
      </c>
      <c r="J1034" s="1">
        <v>0</v>
      </c>
      <c r="K1034" s="1"/>
      <c r="L1034" s="14"/>
    </row>
    <row r="1035" spans="2:12" ht="16.5" thickTop="1" thickBot="1" x14ac:dyDescent="0.3">
      <c r="B1035" s="7" t="s">
        <v>48</v>
      </c>
      <c r="C1035" s="32">
        <v>20</v>
      </c>
      <c r="D1035" s="1">
        <v>6505044</v>
      </c>
      <c r="E1035" s="1">
        <v>6524220.5999999996</v>
      </c>
      <c r="F1035" s="1">
        <v>0</v>
      </c>
      <c r="G1035" s="1">
        <v>85554.55</v>
      </c>
      <c r="H1035" s="1">
        <v>1437833.61</v>
      </c>
      <c r="I1035" s="1">
        <v>30808.560000000001</v>
      </c>
      <c r="J1035" s="1">
        <v>0</v>
      </c>
      <c r="K1035" s="1"/>
      <c r="L1035" s="14"/>
    </row>
    <row r="1036" spans="2:12" ht="16.5" thickTop="1" thickBot="1" x14ac:dyDescent="0.3">
      <c r="B1036" s="7" t="s">
        <v>49</v>
      </c>
      <c r="C1036" s="32">
        <v>30</v>
      </c>
      <c r="D1036" s="1">
        <v>0</v>
      </c>
      <c r="E1036" s="1">
        <v>208.4</v>
      </c>
      <c r="F1036" s="1">
        <v>0</v>
      </c>
      <c r="G1036" s="1">
        <v>168756.45</v>
      </c>
      <c r="H1036" s="1">
        <v>5730922.8399999999</v>
      </c>
      <c r="I1036" s="1">
        <v>0</v>
      </c>
      <c r="J1036" s="1">
        <v>0</v>
      </c>
      <c r="K1036" s="1"/>
      <c r="L1036" s="14"/>
    </row>
    <row r="1037" spans="2:12" ht="16.5" thickTop="1" thickBot="1" x14ac:dyDescent="0.3">
      <c r="B1037" s="7" t="s">
        <v>12</v>
      </c>
      <c r="C1037" s="32">
        <v>40</v>
      </c>
      <c r="D1037" s="1">
        <v>0</v>
      </c>
      <c r="E1037" s="1">
        <v>0</v>
      </c>
      <c r="F1037" s="1">
        <v>0</v>
      </c>
      <c r="G1037" s="1">
        <v>168756.45</v>
      </c>
      <c r="H1037" s="1">
        <v>5730922.8399999999</v>
      </c>
      <c r="I1037" s="1">
        <v>0</v>
      </c>
      <c r="J1037" s="1">
        <v>0</v>
      </c>
      <c r="K1037" s="1"/>
      <c r="L1037" s="14"/>
    </row>
    <row r="1038" spans="2:12" ht="16.5" thickTop="1" thickBot="1" x14ac:dyDescent="0.3">
      <c r="B1038" s="7" t="s">
        <v>50</v>
      </c>
      <c r="C1038" s="32">
        <v>50</v>
      </c>
      <c r="D1038" s="1">
        <v>0</v>
      </c>
      <c r="E1038" s="1">
        <v>208.4</v>
      </c>
      <c r="F1038" s="1">
        <v>0</v>
      </c>
      <c r="G1038" s="1">
        <v>0</v>
      </c>
      <c r="H1038" s="1">
        <v>0</v>
      </c>
      <c r="I1038" s="1">
        <v>0</v>
      </c>
      <c r="J1038" s="1">
        <v>0</v>
      </c>
      <c r="K1038" s="1"/>
      <c r="L1038" s="14"/>
    </row>
    <row r="1039" spans="2:12" ht="16.5" thickTop="1" thickBot="1" x14ac:dyDescent="0.3">
      <c r="B1039" s="5" t="s">
        <v>507</v>
      </c>
      <c r="C1039" s="32"/>
      <c r="D1039" s="1"/>
      <c r="E1039" s="1"/>
      <c r="F1039" s="1"/>
      <c r="G1039" s="1"/>
      <c r="H1039" s="1"/>
      <c r="I1039" s="1"/>
      <c r="J1039" s="1"/>
      <c r="K1039" s="1"/>
      <c r="L1039" s="14"/>
    </row>
    <row r="1040" spans="2:12" ht="16.5" thickTop="1" thickBot="1" x14ac:dyDescent="0.3">
      <c r="B1040" s="6" t="s">
        <v>83</v>
      </c>
      <c r="C1040" s="32"/>
      <c r="D1040" s="1"/>
      <c r="E1040" s="1"/>
      <c r="F1040" s="1"/>
      <c r="G1040" s="1"/>
      <c r="H1040" s="1"/>
      <c r="I1040" s="1"/>
      <c r="J1040" s="1"/>
      <c r="K1040" s="1"/>
      <c r="L1040" s="14"/>
    </row>
    <row r="1041" spans="2:12" ht="16.5" thickTop="1" thickBot="1" x14ac:dyDescent="0.3">
      <c r="B1041" s="7" t="s">
        <v>47</v>
      </c>
      <c r="C1041" s="32">
        <v>10</v>
      </c>
      <c r="D1041" s="1">
        <v>6415174</v>
      </c>
      <c r="E1041" s="1">
        <v>6415193</v>
      </c>
      <c r="F1041" s="1">
        <v>6415127</v>
      </c>
      <c r="G1041" s="1">
        <v>6510115</v>
      </c>
      <c r="H1041" s="1">
        <v>7326276</v>
      </c>
      <c r="I1041" s="1">
        <v>7326336</v>
      </c>
      <c r="J1041" s="1">
        <v>8041232</v>
      </c>
      <c r="K1041" s="1">
        <v>8246322</v>
      </c>
      <c r="L1041" s="14"/>
    </row>
    <row r="1042" spans="2:12" ht="16.5" thickTop="1" thickBot="1" x14ac:dyDescent="0.3">
      <c r="B1042" s="7" t="s">
        <v>48</v>
      </c>
      <c r="C1042" s="32">
        <v>20</v>
      </c>
      <c r="D1042" s="1">
        <v>6415174</v>
      </c>
      <c r="E1042" s="1">
        <v>6415193</v>
      </c>
      <c r="F1042" s="1">
        <v>6415127</v>
      </c>
      <c r="G1042" s="1">
        <v>6510115</v>
      </c>
      <c r="H1042" s="1">
        <v>7326276</v>
      </c>
      <c r="I1042" s="1">
        <v>7326336</v>
      </c>
      <c r="J1042" s="1">
        <v>8041232</v>
      </c>
      <c r="K1042" s="1">
        <v>8246322</v>
      </c>
      <c r="L1042" s="14"/>
    </row>
    <row r="1043" spans="2:12" ht="16.5" thickTop="1" thickBot="1" x14ac:dyDescent="0.3">
      <c r="B1043" s="7" t="s">
        <v>49</v>
      </c>
      <c r="C1043" s="32">
        <v>30</v>
      </c>
      <c r="D1043" s="1">
        <v>0</v>
      </c>
      <c r="E1043" s="1">
        <v>0</v>
      </c>
      <c r="F1043" s="1">
        <v>0</v>
      </c>
      <c r="G1043" s="1">
        <v>0</v>
      </c>
      <c r="H1043" s="1">
        <v>0</v>
      </c>
      <c r="I1043" s="1">
        <v>0</v>
      </c>
      <c r="J1043" s="1">
        <v>0</v>
      </c>
      <c r="K1043" s="1">
        <v>0</v>
      </c>
      <c r="L1043" s="14"/>
    </row>
    <row r="1044" spans="2:12" ht="16.5" thickTop="1" thickBot="1" x14ac:dyDescent="0.3">
      <c r="B1044" s="7" t="s">
        <v>12</v>
      </c>
      <c r="C1044" s="32">
        <v>40</v>
      </c>
      <c r="D1044" s="1">
        <v>0</v>
      </c>
      <c r="E1044" s="1">
        <v>0</v>
      </c>
      <c r="F1044" s="1">
        <v>0</v>
      </c>
      <c r="G1044" s="1">
        <v>0</v>
      </c>
      <c r="H1044" s="1">
        <v>0</v>
      </c>
      <c r="I1044" s="1">
        <v>0</v>
      </c>
      <c r="J1044" s="1">
        <v>0</v>
      </c>
      <c r="K1044" s="1">
        <v>0</v>
      </c>
      <c r="L1044" s="14"/>
    </row>
    <row r="1045" spans="2:12" ht="16.5" thickTop="1" thickBot="1" x14ac:dyDescent="0.3">
      <c r="B1045" s="7" t="s">
        <v>50</v>
      </c>
      <c r="C1045" s="32">
        <v>50</v>
      </c>
      <c r="D1045" s="1">
        <v>0</v>
      </c>
      <c r="E1045" s="1">
        <v>0</v>
      </c>
      <c r="F1045" s="1">
        <v>0</v>
      </c>
      <c r="G1045" s="1">
        <v>0</v>
      </c>
      <c r="H1045" s="1">
        <v>0</v>
      </c>
      <c r="I1045" s="1">
        <v>0</v>
      </c>
      <c r="J1045" s="1">
        <v>0</v>
      </c>
      <c r="K1045" s="1">
        <v>0</v>
      </c>
      <c r="L1045" s="14"/>
    </row>
    <row r="1046" spans="2:12" ht="16.5" thickTop="1" thickBot="1" x14ac:dyDescent="0.3">
      <c r="B1046" s="5" t="s">
        <v>510</v>
      </c>
      <c r="C1046" s="32"/>
      <c r="D1046" s="1"/>
      <c r="E1046" s="1"/>
      <c r="F1046" s="1"/>
      <c r="G1046" s="1"/>
      <c r="H1046" s="1"/>
      <c r="I1046" s="1"/>
      <c r="J1046" s="1"/>
      <c r="K1046" s="1"/>
      <c r="L1046" s="14"/>
    </row>
    <row r="1047" spans="2:12" ht="16.5" thickTop="1" thickBot="1" x14ac:dyDescent="0.3">
      <c r="B1047" s="6" t="s">
        <v>383</v>
      </c>
      <c r="C1047" s="32"/>
      <c r="D1047" s="1"/>
      <c r="E1047" s="1"/>
      <c r="F1047" s="1"/>
      <c r="G1047" s="1"/>
      <c r="H1047" s="1"/>
      <c r="I1047" s="1"/>
      <c r="J1047" s="1"/>
      <c r="K1047" s="1"/>
      <c r="L1047" s="14"/>
    </row>
    <row r="1048" spans="2:12" ht="16.5" thickTop="1" thickBot="1" x14ac:dyDescent="0.3">
      <c r="B1048" s="7" t="s">
        <v>47</v>
      </c>
      <c r="C1048" s="32">
        <v>10</v>
      </c>
      <c r="D1048" s="1">
        <v>1478905</v>
      </c>
      <c r="E1048" s="1">
        <v>1478890</v>
      </c>
      <c r="F1048" s="1">
        <v>1479286</v>
      </c>
      <c r="G1048" s="1">
        <v>1791535</v>
      </c>
      <c r="H1048" s="1">
        <v>2238970</v>
      </c>
      <c r="I1048" s="1">
        <v>2444050</v>
      </c>
      <c r="J1048" s="1">
        <v>3448771</v>
      </c>
      <c r="K1048" s="1">
        <v>2904001</v>
      </c>
      <c r="L1048" s="14"/>
    </row>
    <row r="1049" spans="2:12" ht="16.5" thickTop="1" thickBot="1" x14ac:dyDescent="0.3">
      <c r="B1049" s="7" t="s">
        <v>48</v>
      </c>
      <c r="C1049" s="32">
        <v>20</v>
      </c>
      <c r="D1049" s="1">
        <v>1478905</v>
      </c>
      <c r="E1049" s="1">
        <v>1478890</v>
      </c>
      <c r="F1049" s="1">
        <v>1479286</v>
      </c>
      <c r="G1049" s="1">
        <v>1791535</v>
      </c>
      <c r="H1049" s="1">
        <v>2238970</v>
      </c>
      <c r="I1049" s="1">
        <v>2444050</v>
      </c>
      <c r="J1049" s="1">
        <v>3448771</v>
      </c>
      <c r="K1049" s="1">
        <v>2904001</v>
      </c>
      <c r="L1049" s="14"/>
    </row>
    <row r="1050" spans="2:12" ht="16.5" thickTop="1" thickBot="1" x14ac:dyDescent="0.3">
      <c r="B1050" s="7" t="s">
        <v>49</v>
      </c>
      <c r="C1050" s="32">
        <v>30</v>
      </c>
      <c r="D1050" s="1">
        <v>0</v>
      </c>
      <c r="E1050" s="1">
        <v>0</v>
      </c>
      <c r="F1050" s="1">
        <v>0</v>
      </c>
      <c r="G1050" s="1">
        <v>0</v>
      </c>
      <c r="H1050" s="1">
        <v>0</v>
      </c>
      <c r="I1050" s="1">
        <v>0</v>
      </c>
      <c r="J1050" s="1">
        <v>0</v>
      </c>
      <c r="K1050" s="1">
        <v>0</v>
      </c>
      <c r="L1050" s="14"/>
    </row>
    <row r="1051" spans="2:12" ht="16.5" thickTop="1" thickBot="1" x14ac:dyDescent="0.3">
      <c r="B1051" s="7" t="s">
        <v>12</v>
      </c>
      <c r="C1051" s="32">
        <v>40</v>
      </c>
      <c r="D1051" s="1">
        <v>0</v>
      </c>
      <c r="E1051" s="1">
        <v>0</v>
      </c>
      <c r="F1051" s="1">
        <v>0</v>
      </c>
      <c r="G1051" s="1">
        <v>0</v>
      </c>
      <c r="H1051" s="1">
        <v>0</v>
      </c>
      <c r="I1051" s="1">
        <v>0</v>
      </c>
      <c r="J1051" s="1">
        <v>0</v>
      </c>
      <c r="K1051" s="1">
        <v>0</v>
      </c>
      <c r="L1051" s="14"/>
    </row>
    <row r="1052" spans="2:12" ht="16.5" thickTop="1" thickBot="1" x14ac:dyDescent="0.3">
      <c r="B1052" s="7" t="s">
        <v>50</v>
      </c>
      <c r="C1052" s="32">
        <v>50</v>
      </c>
      <c r="D1052" s="1">
        <v>0</v>
      </c>
      <c r="E1052" s="1">
        <v>0</v>
      </c>
      <c r="F1052" s="1">
        <v>0</v>
      </c>
      <c r="G1052" s="1">
        <v>0</v>
      </c>
      <c r="H1052" s="1">
        <v>0</v>
      </c>
      <c r="I1052" s="1">
        <v>0</v>
      </c>
      <c r="J1052" s="1">
        <v>0</v>
      </c>
      <c r="K1052" s="1">
        <v>0</v>
      </c>
      <c r="L1052" s="14"/>
    </row>
    <row r="1053" spans="2:12" ht="16.5" thickTop="1" thickBot="1" x14ac:dyDescent="0.3">
      <c r="B1053" s="5" t="s">
        <v>519</v>
      </c>
      <c r="C1053" s="32"/>
      <c r="D1053" s="1"/>
      <c r="E1053" s="1"/>
      <c r="F1053" s="1"/>
      <c r="G1053" s="1"/>
      <c r="H1053" s="1"/>
      <c r="I1053" s="1"/>
      <c r="J1053" s="1"/>
      <c r="K1053" s="1"/>
      <c r="L1053" s="14"/>
    </row>
    <row r="1054" spans="2:12" ht="16.5" thickTop="1" thickBot="1" x14ac:dyDescent="0.3">
      <c r="B1054" s="6" t="s">
        <v>16</v>
      </c>
      <c r="C1054" s="32"/>
      <c r="D1054" s="1"/>
      <c r="E1054" s="1"/>
      <c r="F1054" s="1"/>
      <c r="G1054" s="1"/>
      <c r="H1054" s="1"/>
      <c r="I1054" s="1"/>
      <c r="J1054" s="1"/>
      <c r="K1054" s="1"/>
      <c r="L1054" s="14"/>
    </row>
    <row r="1055" spans="2:12" ht="16.5" thickTop="1" thickBot="1" x14ac:dyDescent="0.3">
      <c r="B1055" s="7" t="s">
        <v>47</v>
      </c>
      <c r="C1055" s="32">
        <v>10</v>
      </c>
      <c r="D1055" s="1">
        <v>1775424</v>
      </c>
      <c r="E1055" s="1">
        <v>1775439</v>
      </c>
      <c r="F1055" s="1">
        <v>3047692</v>
      </c>
      <c r="G1055" s="1">
        <v>3047676</v>
      </c>
      <c r="H1055" s="1">
        <v>4547632</v>
      </c>
      <c r="I1055" s="1">
        <v>1547651</v>
      </c>
      <c r="J1055" s="1">
        <v>1547600</v>
      </c>
      <c r="K1055" s="1">
        <v>1547627</v>
      </c>
      <c r="L1055" s="14"/>
    </row>
    <row r="1056" spans="2:12" ht="16.5" thickTop="1" thickBot="1" x14ac:dyDescent="0.3">
      <c r="B1056" s="7" t="s">
        <v>48</v>
      </c>
      <c r="C1056" s="32">
        <v>20</v>
      </c>
      <c r="D1056" s="1">
        <v>1775424</v>
      </c>
      <c r="E1056" s="1">
        <v>1775439</v>
      </c>
      <c r="F1056" s="1">
        <v>3047692</v>
      </c>
      <c r="G1056" s="1">
        <v>3047676</v>
      </c>
      <c r="H1056" s="1">
        <v>4547632</v>
      </c>
      <c r="I1056" s="1">
        <v>1547651</v>
      </c>
      <c r="J1056" s="1">
        <v>1547600</v>
      </c>
      <c r="K1056" s="1">
        <v>1547627</v>
      </c>
      <c r="L1056" s="14"/>
    </row>
    <row r="1057" spans="2:12" ht="16.5" thickTop="1" thickBot="1" x14ac:dyDescent="0.3">
      <c r="B1057" s="7" t="s">
        <v>49</v>
      </c>
      <c r="C1057" s="32">
        <v>30</v>
      </c>
      <c r="D1057" s="1">
        <v>0</v>
      </c>
      <c r="E1057" s="1">
        <v>0</v>
      </c>
      <c r="F1057" s="1">
        <v>0</v>
      </c>
      <c r="G1057" s="1">
        <v>0</v>
      </c>
      <c r="H1057" s="1">
        <v>0</v>
      </c>
      <c r="I1057" s="1">
        <v>0</v>
      </c>
      <c r="J1057" s="1">
        <v>0</v>
      </c>
      <c r="K1057" s="1">
        <v>0</v>
      </c>
      <c r="L1057" s="14"/>
    </row>
    <row r="1058" spans="2:12" ht="16.5" thickTop="1" thickBot="1" x14ac:dyDescent="0.3">
      <c r="B1058" s="7" t="s">
        <v>12</v>
      </c>
      <c r="C1058" s="32">
        <v>40</v>
      </c>
      <c r="D1058" s="1">
        <v>0</v>
      </c>
      <c r="E1058" s="1">
        <v>0</v>
      </c>
      <c r="F1058" s="1">
        <v>0</v>
      </c>
      <c r="G1058" s="1">
        <v>0</v>
      </c>
      <c r="H1058" s="1">
        <v>0</v>
      </c>
      <c r="I1058" s="1">
        <v>0</v>
      </c>
      <c r="J1058" s="1">
        <v>0</v>
      </c>
      <c r="K1058" s="1">
        <v>0</v>
      </c>
      <c r="L1058" s="14"/>
    </row>
    <row r="1059" spans="2:12" ht="16.5" thickTop="1" thickBot="1" x14ac:dyDescent="0.3">
      <c r="B1059" s="7" t="s">
        <v>50</v>
      </c>
      <c r="C1059" s="32">
        <v>50</v>
      </c>
      <c r="D1059" s="1">
        <v>0</v>
      </c>
      <c r="E1059" s="1">
        <v>0</v>
      </c>
      <c r="F1059" s="1">
        <v>0</v>
      </c>
      <c r="G1059" s="1">
        <v>0</v>
      </c>
      <c r="H1059" s="1">
        <v>0</v>
      </c>
      <c r="I1059" s="1">
        <v>0</v>
      </c>
      <c r="J1059" s="1">
        <v>0</v>
      </c>
      <c r="K1059" s="1">
        <v>0</v>
      </c>
      <c r="L1059" s="14"/>
    </row>
    <row r="1060" spans="2:12" ht="16.5" thickTop="1" thickBot="1" x14ac:dyDescent="0.3">
      <c r="B1060" s="5" t="s">
        <v>513</v>
      </c>
      <c r="C1060" s="32"/>
      <c r="D1060" s="1"/>
      <c r="E1060" s="1"/>
      <c r="F1060" s="1"/>
      <c r="G1060" s="1"/>
      <c r="H1060" s="1"/>
      <c r="I1060" s="1"/>
      <c r="J1060" s="1"/>
      <c r="K1060" s="1"/>
      <c r="L1060" s="14"/>
    </row>
    <row r="1061" spans="2:12" ht="16.5" thickTop="1" thickBot="1" x14ac:dyDescent="0.3">
      <c r="B1061" s="6" t="s">
        <v>383</v>
      </c>
      <c r="C1061" s="32"/>
      <c r="D1061" s="1"/>
      <c r="E1061" s="1"/>
      <c r="F1061" s="1"/>
      <c r="G1061" s="1"/>
      <c r="H1061" s="1"/>
      <c r="I1061" s="1"/>
      <c r="J1061" s="1"/>
      <c r="K1061" s="1"/>
      <c r="L1061" s="14"/>
    </row>
    <row r="1062" spans="2:12" ht="16.5" thickTop="1" thickBot="1" x14ac:dyDescent="0.3">
      <c r="B1062" s="7" t="s">
        <v>47</v>
      </c>
      <c r="C1062" s="32">
        <v>10</v>
      </c>
      <c r="D1062" s="1">
        <v>3789103</v>
      </c>
      <c r="E1062" s="1">
        <v>3842509</v>
      </c>
      <c r="F1062" s="1">
        <v>3928148</v>
      </c>
      <c r="G1062" s="1">
        <v>4520637</v>
      </c>
      <c r="H1062" s="1">
        <v>5352260</v>
      </c>
      <c r="I1062" s="1">
        <v>5511329</v>
      </c>
      <c r="J1062" s="1">
        <v>5919678</v>
      </c>
      <c r="K1062" s="1">
        <v>6046238</v>
      </c>
      <c r="L1062" s="14"/>
    </row>
    <row r="1063" spans="2:12" ht="16.5" thickTop="1" thickBot="1" x14ac:dyDescent="0.3">
      <c r="B1063" s="7" t="s">
        <v>48</v>
      </c>
      <c r="C1063" s="32">
        <v>20</v>
      </c>
      <c r="D1063" s="1">
        <v>3786912.29</v>
      </c>
      <c r="E1063" s="1">
        <v>3664699.46</v>
      </c>
      <c r="F1063" s="1">
        <v>3847407.88</v>
      </c>
      <c r="G1063" s="1">
        <v>4458458.1399999997</v>
      </c>
      <c r="H1063" s="1">
        <v>5345219.4800000004</v>
      </c>
      <c r="I1063" s="1">
        <v>5511329</v>
      </c>
      <c r="J1063" s="1">
        <v>5919678</v>
      </c>
      <c r="K1063" s="1">
        <v>6045913.5300000003</v>
      </c>
      <c r="L1063" s="14"/>
    </row>
    <row r="1064" spans="2:12" ht="16.5" thickTop="1" thickBot="1" x14ac:dyDescent="0.3">
      <c r="B1064" s="7" t="s">
        <v>49</v>
      </c>
      <c r="C1064" s="32">
        <v>30</v>
      </c>
      <c r="D1064" s="1">
        <v>2190.71</v>
      </c>
      <c r="E1064" s="1">
        <v>177809.54</v>
      </c>
      <c r="F1064" s="1">
        <v>80740.12</v>
      </c>
      <c r="G1064" s="1">
        <v>62178.86</v>
      </c>
      <c r="H1064" s="1">
        <v>7040.52</v>
      </c>
      <c r="I1064" s="1">
        <v>0</v>
      </c>
      <c r="J1064" s="1">
        <v>0</v>
      </c>
      <c r="K1064" s="1">
        <v>324.47000000000003</v>
      </c>
      <c r="L1064" s="14"/>
    </row>
    <row r="1065" spans="2:12" ht="16.5" thickTop="1" thickBot="1" x14ac:dyDescent="0.3">
      <c r="B1065" s="7" t="s">
        <v>12</v>
      </c>
      <c r="C1065" s="32">
        <v>40</v>
      </c>
      <c r="D1065" s="1">
        <v>0</v>
      </c>
      <c r="E1065" s="1">
        <v>0</v>
      </c>
      <c r="F1065" s="1">
        <v>0</v>
      </c>
      <c r="G1065" s="1">
        <v>0</v>
      </c>
      <c r="H1065" s="1">
        <v>0</v>
      </c>
      <c r="I1065" s="1">
        <v>0</v>
      </c>
      <c r="J1065" s="1">
        <v>0</v>
      </c>
      <c r="K1065" s="1">
        <v>0</v>
      </c>
      <c r="L1065" s="14"/>
    </row>
    <row r="1066" spans="2:12" ht="16.5" thickTop="1" thickBot="1" x14ac:dyDescent="0.3">
      <c r="B1066" s="7" t="s">
        <v>50</v>
      </c>
      <c r="C1066" s="32">
        <v>50</v>
      </c>
      <c r="D1066" s="1">
        <v>2190.71</v>
      </c>
      <c r="E1066" s="1">
        <v>177809.54</v>
      </c>
      <c r="F1066" s="1">
        <v>80740.12</v>
      </c>
      <c r="G1066" s="1">
        <v>62178.86</v>
      </c>
      <c r="H1066" s="1">
        <v>7040.52</v>
      </c>
      <c r="I1066" s="1">
        <v>0</v>
      </c>
      <c r="J1066" s="1">
        <v>0</v>
      </c>
      <c r="K1066" s="1">
        <v>324.47000000000003</v>
      </c>
      <c r="L1066" s="14"/>
    </row>
    <row r="1067" spans="2:12" ht="16.5" thickTop="1" thickBot="1" x14ac:dyDescent="0.3">
      <c r="B1067" s="5" t="s">
        <v>527</v>
      </c>
      <c r="C1067" s="32"/>
      <c r="D1067" s="1"/>
      <c r="E1067" s="1"/>
      <c r="F1067" s="1"/>
      <c r="G1067" s="1"/>
      <c r="H1067" s="1"/>
      <c r="I1067" s="1"/>
      <c r="J1067" s="1"/>
      <c r="K1067" s="1"/>
      <c r="L1067" s="14"/>
    </row>
    <row r="1068" spans="2:12" ht="16.5" thickTop="1" thickBot="1" x14ac:dyDescent="0.3">
      <c r="B1068" s="6" t="s">
        <v>442</v>
      </c>
      <c r="C1068" s="32"/>
      <c r="D1068" s="1"/>
      <c r="E1068" s="1"/>
      <c r="F1068" s="1"/>
      <c r="G1068" s="1"/>
      <c r="H1068" s="1"/>
      <c r="I1068" s="1"/>
      <c r="J1068" s="1"/>
      <c r="K1068" s="1"/>
      <c r="L1068" s="14"/>
    </row>
    <row r="1069" spans="2:12" ht="16.5" thickTop="1" thickBot="1" x14ac:dyDescent="0.3">
      <c r="B1069" s="7" t="s">
        <v>47</v>
      </c>
      <c r="C1069" s="32">
        <v>10</v>
      </c>
      <c r="D1069" s="1">
        <v>2839999</v>
      </c>
      <c r="E1069" s="1">
        <v>3006162</v>
      </c>
      <c r="F1069" s="1">
        <v>2939376</v>
      </c>
      <c r="G1069" s="1">
        <v>3052037</v>
      </c>
      <c r="H1069" s="1">
        <v>3356314</v>
      </c>
      <c r="I1069" s="1">
        <v>3486014</v>
      </c>
      <c r="J1069" s="1">
        <v>3615602</v>
      </c>
      <c r="K1069" s="1">
        <v>3829848</v>
      </c>
      <c r="L1069" s="14"/>
    </row>
    <row r="1070" spans="2:12" ht="16.5" thickTop="1" thickBot="1" x14ac:dyDescent="0.3">
      <c r="B1070" s="7" t="s">
        <v>48</v>
      </c>
      <c r="C1070" s="32">
        <v>20</v>
      </c>
      <c r="D1070" s="1">
        <v>2839999</v>
      </c>
      <c r="E1070" s="1">
        <v>2642880.87</v>
      </c>
      <c r="F1070" s="1">
        <v>2825777.83</v>
      </c>
      <c r="G1070" s="1">
        <v>3052037</v>
      </c>
      <c r="H1070" s="1">
        <v>3350640.88</v>
      </c>
      <c r="I1070" s="1">
        <v>3485691.93</v>
      </c>
      <c r="J1070" s="1">
        <v>3615602</v>
      </c>
      <c r="K1070" s="1">
        <v>3829848</v>
      </c>
      <c r="L1070" s="14"/>
    </row>
    <row r="1071" spans="2:12" ht="16.5" thickTop="1" thickBot="1" x14ac:dyDescent="0.3">
      <c r="B1071" s="7" t="s">
        <v>49</v>
      </c>
      <c r="C1071" s="32">
        <v>30</v>
      </c>
      <c r="D1071" s="1">
        <v>0</v>
      </c>
      <c r="E1071" s="1">
        <v>363281.13</v>
      </c>
      <c r="F1071" s="1">
        <v>113598.17</v>
      </c>
      <c r="G1071" s="1">
        <v>0</v>
      </c>
      <c r="H1071" s="1">
        <v>5673.12</v>
      </c>
      <c r="I1071" s="1">
        <v>322.07</v>
      </c>
      <c r="J1071" s="1">
        <v>0</v>
      </c>
      <c r="K1071" s="1">
        <v>0</v>
      </c>
      <c r="L1071" s="14"/>
    </row>
    <row r="1072" spans="2:12" ht="16.5" thickTop="1" thickBot="1" x14ac:dyDescent="0.3">
      <c r="B1072" s="7" t="s">
        <v>12</v>
      </c>
      <c r="C1072" s="32">
        <v>40</v>
      </c>
      <c r="D1072" s="1">
        <v>0</v>
      </c>
      <c r="E1072" s="1">
        <v>0</v>
      </c>
      <c r="F1072" s="1">
        <v>0</v>
      </c>
      <c r="G1072" s="1">
        <v>0</v>
      </c>
      <c r="H1072" s="1">
        <v>0</v>
      </c>
      <c r="I1072" s="1">
        <v>0</v>
      </c>
      <c r="J1072" s="1">
        <v>0</v>
      </c>
      <c r="K1072" s="1">
        <v>0</v>
      </c>
      <c r="L1072" s="14"/>
    </row>
    <row r="1073" spans="2:12" ht="16.5" thickTop="1" thickBot="1" x14ac:dyDescent="0.3">
      <c r="B1073" s="7" t="s">
        <v>50</v>
      </c>
      <c r="C1073" s="32">
        <v>50</v>
      </c>
      <c r="D1073" s="1">
        <v>0</v>
      </c>
      <c r="E1073" s="1">
        <v>363281.13</v>
      </c>
      <c r="F1073" s="1">
        <v>113598.17</v>
      </c>
      <c r="G1073" s="1">
        <v>0</v>
      </c>
      <c r="H1073" s="1">
        <v>5673.12</v>
      </c>
      <c r="I1073" s="1">
        <v>322.07</v>
      </c>
      <c r="J1073" s="1">
        <v>0</v>
      </c>
      <c r="K1073" s="1">
        <v>0</v>
      </c>
      <c r="L1073" s="14"/>
    </row>
    <row r="1074" spans="2:12" ht="16.5" thickTop="1" thickBot="1" x14ac:dyDescent="0.3">
      <c r="B1074" s="5" t="s">
        <v>516</v>
      </c>
      <c r="C1074" s="32"/>
      <c r="D1074" s="1"/>
      <c r="E1074" s="1"/>
      <c r="F1074" s="1"/>
      <c r="G1074" s="1"/>
      <c r="H1074" s="1"/>
      <c r="I1074" s="1"/>
      <c r="J1074" s="1"/>
      <c r="K1074" s="1"/>
      <c r="L1074" s="14"/>
    </row>
    <row r="1075" spans="2:12" ht="16.5" thickTop="1" thickBot="1" x14ac:dyDescent="0.3">
      <c r="B1075" s="6" t="s">
        <v>383</v>
      </c>
      <c r="C1075" s="32"/>
      <c r="D1075" s="1"/>
      <c r="E1075" s="1"/>
      <c r="F1075" s="1"/>
      <c r="G1075" s="1"/>
      <c r="H1075" s="1"/>
      <c r="I1075" s="1"/>
      <c r="J1075" s="1"/>
      <c r="K1075" s="1"/>
      <c r="L1075" s="14"/>
    </row>
    <row r="1076" spans="2:12" ht="16.5" thickTop="1" thickBot="1" x14ac:dyDescent="0.3">
      <c r="B1076" s="7" t="s">
        <v>47</v>
      </c>
      <c r="C1076" s="32">
        <v>10</v>
      </c>
      <c r="D1076" s="1">
        <v>2113567</v>
      </c>
      <c r="E1076" s="1">
        <v>2153349</v>
      </c>
      <c r="F1076" s="1">
        <v>2192423</v>
      </c>
      <c r="G1076" s="1">
        <v>3365995</v>
      </c>
      <c r="H1076" s="1">
        <v>4132311</v>
      </c>
      <c r="I1076" s="1">
        <v>4203851</v>
      </c>
      <c r="J1076" s="1">
        <v>2901213</v>
      </c>
      <c r="K1076" s="1">
        <v>2989638</v>
      </c>
      <c r="L1076" s="14"/>
    </row>
    <row r="1077" spans="2:12" ht="16.5" thickTop="1" thickBot="1" x14ac:dyDescent="0.3">
      <c r="B1077" s="7" t="s">
        <v>48</v>
      </c>
      <c r="C1077" s="32">
        <v>20</v>
      </c>
      <c r="D1077" s="1">
        <v>2113567</v>
      </c>
      <c r="E1077" s="1">
        <v>2141307.6800000002</v>
      </c>
      <c r="F1077" s="1">
        <v>2192423</v>
      </c>
      <c r="G1077" s="1">
        <v>3365995</v>
      </c>
      <c r="H1077" s="1">
        <v>4122009.13</v>
      </c>
      <c r="I1077" s="1">
        <v>4203851</v>
      </c>
      <c r="J1077" s="1">
        <v>2901159.9</v>
      </c>
      <c r="K1077" s="1">
        <v>2989638</v>
      </c>
      <c r="L1077" s="14"/>
    </row>
    <row r="1078" spans="2:12" ht="16.5" thickTop="1" thickBot="1" x14ac:dyDescent="0.3">
      <c r="B1078" s="7" t="s">
        <v>49</v>
      </c>
      <c r="C1078" s="32">
        <v>30</v>
      </c>
      <c r="D1078" s="1">
        <v>0</v>
      </c>
      <c r="E1078" s="1">
        <v>12041.32</v>
      </c>
      <c r="F1078" s="1">
        <v>0</v>
      </c>
      <c r="G1078" s="1">
        <v>0</v>
      </c>
      <c r="H1078" s="1">
        <v>10301.870000000001</v>
      </c>
      <c r="I1078" s="1">
        <v>0</v>
      </c>
      <c r="J1078" s="1">
        <v>53.1</v>
      </c>
      <c r="K1078" s="1">
        <v>0</v>
      </c>
      <c r="L1078" s="14"/>
    </row>
    <row r="1079" spans="2:12" ht="16.5" thickTop="1" thickBot="1" x14ac:dyDescent="0.3">
      <c r="B1079" s="7" t="s">
        <v>12</v>
      </c>
      <c r="C1079" s="32">
        <v>40</v>
      </c>
      <c r="D1079" s="1">
        <v>0</v>
      </c>
      <c r="E1079" s="1">
        <v>0</v>
      </c>
      <c r="F1079" s="1">
        <v>0</v>
      </c>
      <c r="G1079" s="1">
        <v>0</v>
      </c>
      <c r="H1079" s="1">
        <v>0</v>
      </c>
      <c r="I1079" s="1">
        <v>0</v>
      </c>
      <c r="J1079" s="1">
        <v>0</v>
      </c>
      <c r="K1079" s="1">
        <v>0</v>
      </c>
      <c r="L1079" s="14"/>
    </row>
    <row r="1080" spans="2:12" ht="16.5" thickTop="1" thickBot="1" x14ac:dyDescent="0.3">
      <c r="B1080" s="7" t="s">
        <v>50</v>
      </c>
      <c r="C1080" s="32">
        <v>50</v>
      </c>
      <c r="D1080" s="1">
        <v>0</v>
      </c>
      <c r="E1080" s="1">
        <v>12041.32</v>
      </c>
      <c r="F1080" s="1">
        <v>0</v>
      </c>
      <c r="G1080" s="1">
        <v>0</v>
      </c>
      <c r="H1080" s="1">
        <v>10301.870000000001</v>
      </c>
      <c r="I1080" s="1">
        <v>0</v>
      </c>
      <c r="J1080" s="1">
        <v>53.1</v>
      </c>
      <c r="K1080" s="1">
        <v>0</v>
      </c>
      <c r="L1080" s="14"/>
    </row>
    <row r="1081" spans="2:12" ht="16.5" thickTop="1" thickBot="1" x14ac:dyDescent="0.3">
      <c r="B1081" s="5" t="s">
        <v>522</v>
      </c>
      <c r="C1081" s="32"/>
      <c r="D1081" s="1"/>
      <c r="E1081" s="1"/>
      <c r="F1081" s="1"/>
      <c r="G1081" s="1"/>
      <c r="H1081" s="1"/>
      <c r="I1081" s="1"/>
      <c r="J1081" s="1"/>
      <c r="K1081" s="1"/>
      <c r="L1081" s="14"/>
    </row>
    <row r="1082" spans="2:12" ht="16.5" thickTop="1" thickBot="1" x14ac:dyDescent="0.3">
      <c r="B1082" s="6" t="s">
        <v>16</v>
      </c>
      <c r="C1082" s="32"/>
      <c r="D1082" s="1"/>
      <c r="E1082" s="1"/>
      <c r="F1082" s="1"/>
      <c r="G1082" s="1"/>
      <c r="H1082" s="1"/>
      <c r="I1082" s="1"/>
      <c r="J1082" s="1"/>
      <c r="K1082" s="1"/>
      <c r="L1082" s="14"/>
    </row>
    <row r="1083" spans="2:12" ht="16.5" thickTop="1" thickBot="1" x14ac:dyDescent="0.3">
      <c r="B1083" s="7" t="s">
        <v>47</v>
      </c>
      <c r="C1083" s="32">
        <v>10</v>
      </c>
      <c r="D1083" s="1">
        <v>0</v>
      </c>
      <c r="E1083" s="1">
        <v>0</v>
      </c>
      <c r="F1083" s="1">
        <v>0</v>
      </c>
      <c r="G1083" s="1">
        <v>0</v>
      </c>
      <c r="H1083" s="1">
        <v>0</v>
      </c>
      <c r="I1083" s="1">
        <v>0</v>
      </c>
      <c r="J1083" s="1">
        <v>0</v>
      </c>
      <c r="K1083" s="1"/>
      <c r="L1083" s="14"/>
    </row>
    <row r="1084" spans="2:12" ht="16.5" thickTop="1" thickBot="1" x14ac:dyDescent="0.3">
      <c r="B1084" s="7" t="s">
        <v>48</v>
      </c>
      <c r="C1084" s="32">
        <v>20</v>
      </c>
      <c r="D1084" s="1">
        <v>0</v>
      </c>
      <c r="E1084" s="1">
        <v>0</v>
      </c>
      <c r="F1084" s="1">
        <v>0</v>
      </c>
      <c r="G1084" s="1">
        <v>0</v>
      </c>
      <c r="H1084" s="1">
        <v>0</v>
      </c>
      <c r="I1084" s="1">
        <v>0</v>
      </c>
      <c r="J1084" s="1">
        <v>0</v>
      </c>
      <c r="K1084" s="1"/>
      <c r="L1084" s="14"/>
    </row>
    <row r="1085" spans="2:12" ht="16.5" thickTop="1" thickBot="1" x14ac:dyDescent="0.3">
      <c r="B1085" s="7" t="s">
        <v>49</v>
      </c>
      <c r="C1085" s="32">
        <v>30</v>
      </c>
      <c r="D1085" s="1">
        <v>0</v>
      </c>
      <c r="E1085" s="1">
        <v>0</v>
      </c>
      <c r="F1085" s="1">
        <v>0</v>
      </c>
      <c r="G1085" s="1">
        <v>0</v>
      </c>
      <c r="H1085" s="1">
        <v>0</v>
      </c>
      <c r="I1085" s="1">
        <v>0</v>
      </c>
      <c r="J1085" s="1">
        <v>0</v>
      </c>
      <c r="K1085" s="1"/>
      <c r="L1085" s="14"/>
    </row>
    <row r="1086" spans="2:12" ht="16.5" thickTop="1" thickBot="1" x14ac:dyDescent="0.3">
      <c r="B1086" s="7" t="s">
        <v>12</v>
      </c>
      <c r="C1086" s="32">
        <v>40</v>
      </c>
      <c r="D1086" s="1">
        <v>0</v>
      </c>
      <c r="E1086" s="1">
        <v>0</v>
      </c>
      <c r="F1086" s="1">
        <v>0</v>
      </c>
      <c r="G1086" s="1">
        <v>0</v>
      </c>
      <c r="H1086" s="1">
        <v>0</v>
      </c>
      <c r="I1086" s="1">
        <v>0</v>
      </c>
      <c r="J1086" s="1">
        <v>0</v>
      </c>
      <c r="K1086" s="1"/>
      <c r="L1086" s="14"/>
    </row>
    <row r="1087" spans="2:12" ht="16.5" thickTop="1" thickBot="1" x14ac:dyDescent="0.3">
      <c r="B1087" s="7" t="s">
        <v>50</v>
      </c>
      <c r="C1087" s="32">
        <v>50</v>
      </c>
      <c r="D1087" s="1">
        <v>0</v>
      </c>
      <c r="E1087" s="1">
        <v>0</v>
      </c>
      <c r="F1087" s="1">
        <v>0</v>
      </c>
      <c r="G1087" s="1">
        <v>0</v>
      </c>
      <c r="H1087" s="1">
        <v>0</v>
      </c>
      <c r="I1087" s="1">
        <v>0</v>
      </c>
      <c r="J1087" s="1">
        <v>0</v>
      </c>
      <c r="K1087" s="1"/>
      <c r="L1087" s="14"/>
    </row>
    <row r="1088" spans="2:12" ht="16.5" thickTop="1" thickBot="1" x14ac:dyDescent="0.3">
      <c r="B1088" s="5" t="s">
        <v>923</v>
      </c>
      <c r="C1088" s="32"/>
      <c r="D1088" s="1"/>
      <c r="E1088" s="1"/>
      <c r="F1088" s="1"/>
      <c r="G1088" s="1"/>
      <c r="H1088" s="1"/>
      <c r="I1088" s="1"/>
      <c r="J1088" s="1"/>
      <c r="K1088" s="1"/>
      <c r="L1088" s="14"/>
    </row>
    <row r="1089" spans="2:12" ht="16.5" thickTop="1" thickBot="1" x14ac:dyDescent="0.3">
      <c r="B1089" s="6" t="s">
        <v>383</v>
      </c>
      <c r="C1089" s="32"/>
      <c r="D1089" s="1"/>
      <c r="E1089" s="1"/>
      <c r="F1089" s="1"/>
      <c r="G1089" s="1"/>
      <c r="H1089" s="1"/>
      <c r="I1089" s="1"/>
      <c r="J1089" s="1"/>
      <c r="K1089" s="1"/>
      <c r="L1089" s="14"/>
    </row>
    <row r="1090" spans="2:12" ht="16.5" thickTop="1" thickBot="1" x14ac:dyDescent="0.3">
      <c r="B1090" s="7" t="s">
        <v>47</v>
      </c>
      <c r="C1090" s="32">
        <v>10</v>
      </c>
      <c r="D1090" s="1">
        <v>2613807</v>
      </c>
      <c r="E1090" s="1">
        <v>2639873</v>
      </c>
      <c r="F1090" s="1">
        <v>2708389</v>
      </c>
      <c r="G1090" s="1">
        <v>2945153</v>
      </c>
      <c r="H1090" s="1">
        <v>4025809</v>
      </c>
      <c r="I1090" s="1">
        <v>3090730</v>
      </c>
      <c r="J1090" s="1">
        <v>3148187</v>
      </c>
      <c r="K1090" s="1">
        <v>3210009</v>
      </c>
      <c r="L1090" s="14"/>
    </row>
    <row r="1091" spans="2:12" ht="16.5" thickTop="1" thickBot="1" x14ac:dyDescent="0.3">
      <c r="B1091" s="7" t="s">
        <v>48</v>
      </c>
      <c r="C1091" s="32">
        <v>20</v>
      </c>
      <c r="D1091" s="1">
        <v>2611016.3199999998</v>
      </c>
      <c r="E1091" s="1">
        <v>2619433.92</v>
      </c>
      <c r="F1091" s="1">
        <v>2668355.5699999998</v>
      </c>
      <c r="G1091" s="1">
        <v>2943680.11</v>
      </c>
      <c r="H1091" s="1">
        <v>4019581.17</v>
      </c>
      <c r="I1091" s="1">
        <v>3090507.93</v>
      </c>
      <c r="J1091" s="1">
        <v>3148176.65</v>
      </c>
      <c r="K1091" s="1">
        <v>3210009</v>
      </c>
      <c r="L1091" s="14"/>
    </row>
    <row r="1092" spans="2:12" ht="16.5" thickTop="1" thickBot="1" x14ac:dyDescent="0.3">
      <c r="B1092" s="7" t="s">
        <v>49</v>
      </c>
      <c r="C1092" s="32">
        <v>30</v>
      </c>
      <c r="D1092" s="1">
        <v>2790.68</v>
      </c>
      <c r="E1092" s="1">
        <v>20439.080000000002</v>
      </c>
      <c r="F1092" s="1">
        <v>40033.43</v>
      </c>
      <c r="G1092" s="1">
        <v>1472.89</v>
      </c>
      <c r="H1092" s="1">
        <v>6227.83</v>
      </c>
      <c r="I1092" s="1">
        <v>222.07</v>
      </c>
      <c r="J1092" s="1">
        <v>10.35</v>
      </c>
      <c r="K1092" s="1">
        <v>0</v>
      </c>
      <c r="L1092" s="14"/>
    </row>
    <row r="1093" spans="2:12" ht="16.5" thickTop="1" thickBot="1" x14ac:dyDescent="0.3">
      <c r="B1093" s="7" t="s">
        <v>12</v>
      </c>
      <c r="C1093" s="32">
        <v>40</v>
      </c>
      <c r="D1093" s="1">
        <v>0</v>
      </c>
      <c r="E1093" s="1">
        <v>0</v>
      </c>
      <c r="F1093" s="1">
        <v>0</v>
      </c>
      <c r="G1093" s="1">
        <v>0</v>
      </c>
      <c r="H1093" s="1">
        <v>0</v>
      </c>
      <c r="I1093" s="1">
        <v>0</v>
      </c>
      <c r="J1093" s="1">
        <v>0</v>
      </c>
      <c r="K1093" s="1">
        <v>0</v>
      </c>
      <c r="L1093" s="14"/>
    </row>
    <row r="1094" spans="2:12" ht="16.5" thickTop="1" thickBot="1" x14ac:dyDescent="0.3">
      <c r="B1094" s="7" t="s">
        <v>50</v>
      </c>
      <c r="C1094" s="32">
        <v>50</v>
      </c>
      <c r="D1094" s="1">
        <v>2790.68</v>
      </c>
      <c r="E1094" s="1">
        <v>20439.080000000002</v>
      </c>
      <c r="F1094" s="1">
        <v>40033.43</v>
      </c>
      <c r="G1094" s="1">
        <v>1472.89</v>
      </c>
      <c r="H1094" s="1">
        <v>6227.83</v>
      </c>
      <c r="I1094" s="1">
        <v>222.07</v>
      </c>
      <c r="J1094" s="1">
        <v>10.35</v>
      </c>
      <c r="K1094" s="1">
        <v>0</v>
      </c>
      <c r="L1094" s="14"/>
    </row>
    <row r="1095" spans="2:12" ht="16.5" thickTop="1" thickBot="1" x14ac:dyDescent="0.3">
      <c r="B1095" s="4" t="s">
        <v>210</v>
      </c>
      <c r="C1095" s="32"/>
      <c r="D1095" s="1"/>
      <c r="E1095" s="1"/>
      <c r="F1095" s="1"/>
      <c r="G1095" s="1"/>
      <c r="H1095" s="1"/>
      <c r="I1095" s="1"/>
      <c r="J1095" s="1"/>
      <c r="K1095" s="1"/>
      <c r="L1095" s="14"/>
    </row>
    <row r="1096" spans="2:12" ht="16.5" thickTop="1" thickBot="1" x14ac:dyDescent="0.3">
      <c r="B1096" s="5" t="s">
        <v>221</v>
      </c>
      <c r="C1096" s="32"/>
      <c r="D1096" s="1"/>
      <c r="E1096" s="1"/>
      <c r="F1096" s="1"/>
      <c r="G1096" s="1"/>
      <c r="H1096" s="1"/>
      <c r="I1096" s="1"/>
      <c r="J1096" s="1"/>
      <c r="K1096" s="1"/>
      <c r="L1096" s="14"/>
    </row>
    <row r="1097" spans="2:12" ht="16.5" thickTop="1" thickBot="1" x14ac:dyDescent="0.3">
      <c r="B1097" s="6" t="s">
        <v>218</v>
      </c>
      <c r="C1097" s="32"/>
      <c r="D1097" s="1"/>
      <c r="E1097" s="1"/>
      <c r="F1097" s="1"/>
      <c r="G1097" s="1"/>
      <c r="H1097" s="1"/>
      <c r="I1097" s="1"/>
      <c r="J1097" s="1"/>
      <c r="K1097" s="1"/>
      <c r="L1097" s="14"/>
    </row>
    <row r="1098" spans="2:12" ht="16.5" thickTop="1" thickBot="1" x14ac:dyDescent="0.3">
      <c r="B1098" s="7" t="s">
        <v>47</v>
      </c>
      <c r="C1098" s="32">
        <v>10</v>
      </c>
      <c r="D1098" s="1">
        <v>435381</v>
      </c>
      <c r="E1098" s="1">
        <v>388419.35</v>
      </c>
      <c r="F1098" s="1">
        <v>388271</v>
      </c>
      <c r="G1098" s="1">
        <v>437138</v>
      </c>
      <c r="H1098" s="1">
        <v>466260.41</v>
      </c>
      <c r="I1098" s="1">
        <v>591319.63</v>
      </c>
      <c r="J1098" s="1">
        <v>613631.85</v>
      </c>
      <c r="K1098" s="1">
        <v>840740.65</v>
      </c>
      <c r="L1098" s="14"/>
    </row>
    <row r="1099" spans="2:12" ht="16.5" thickTop="1" thickBot="1" x14ac:dyDescent="0.3">
      <c r="B1099" s="7" t="s">
        <v>48</v>
      </c>
      <c r="C1099" s="32">
        <v>20</v>
      </c>
      <c r="D1099" s="1">
        <v>433034.65</v>
      </c>
      <c r="E1099" s="1">
        <v>387345.09</v>
      </c>
      <c r="F1099" s="1">
        <v>377875.69</v>
      </c>
      <c r="G1099" s="1">
        <v>402828.59</v>
      </c>
      <c r="H1099" s="1">
        <v>439269.78</v>
      </c>
      <c r="I1099" s="1">
        <v>566822.78</v>
      </c>
      <c r="J1099" s="1">
        <v>453654.37</v>
      </c>
      <c r="K1099" s="1">
        <v>680208.3</v>
      </c>
      <c r="L1099" s="14"/>
    </row>
    <row r="1100" spans="2:12" ht="16.5" thickTop="1" thickBot="1" x14ac:dyDescent="0.3">
      <c r="B1100" s="7" t="s">
        <v>49</v>
      </c>
      <c r="C1100" s="32">
        <v>30</v>
      </c>
      <c r="D1100" s="1">
        <v>2346.35</v>
      </c>
      <c r="E1100" s="1">
        <v>1074.26</v>
      </c>
      <c r="F1100" s="1">
        <v>10395.31</v>
      </c>
      <c r="G1100" s="1">
        <v>34309.410000000003</v>
      </c>
      <c r="H1100" s="1">
        <v>26990.63</v>
      </c>
      <c r="I1100" s="1">
        <v>24496.85</v>
      </c>
      <c r="J1100" s="1">
        <v>159977.48000000001</v>
      </c>
      <c r="K1100" s="1">
        <v>160532.35</v>
      </c>
      <c r="L1100" s="14"/>
    </row>
    <row r="1101" spans="2:12" ht="16.5" thickTop="1" thickBot="1" x14ac:dyDescent="0.3">
      <c r="B1101" s="7" t="s">
        <v>12</v>
      </c>
      <c r="C1101" s="32">
        <v>40</v>
      </c>
      <c r="D1101" s="1">
        <v>0</v>
      </c>
      <c r="E1101" s="1">
        <v>0</v>
      </c>
      <c r="F1101" s="1">
        <v>0</v>
      </c>
      <c r="G1101" s="1">
        <v>0</v>
      </c>
      <c r="H1101" s="1">
        <v>0</v>
      </c>
      <c r="I1101" s="1">
        <v>0</v>
      </c>
      <c r="J1101" s="1">
        <v>0</v>
      </c>
      <c r="K1101" s="1">
        <v>0</v>
      </c>
      <c r="L1101" s="14"/>
    </row>
    <row r="1102" spans="2:12" ht="16.5" thickTop="1" thickBot="1" x14ac:dyDescent="0.3">
      <c r="B1102" s="7" t="s">
        <v>50</v>
      </c>
      <c r="C1102" s="32">
        <v>50</v>
      </c>
      <c r="D1102" s="1">
        <v>2346.35</v>
      </c>
      <c r="E1102" s="1">
        <v>1074.26</v>
      </c>
      <c r="F1102" s="1">
        <v>10395.31</v>
      </c>
      <c r="G1102" s="1">
        <v>34309.410000000003</v>
      </c>
      <c r="H1102" s="1">
        <v>26990.63</v>
      </c>
      <c r="I1102" s="1">
        <v>24496.85</v>
      </c>
      <c r="J1102" s="1">
        <v>159977.48000000001</v>
      </c>
      <c r="K1102" s="1">
        <v>160532.35</v>
      </c>
      <c r="L1102" s="14"/>
    </row>
    <row r="1103" spans="2:12" ht="16.5" thickTop="1" thickBot="1" x14ac:dyDescent="0.3">
      <c r="B1103" s="5" t="s">
        <v>213</v>
      </c>
      <c r="C1103" s="32"/>
      <c r="D1103" s="1"/>
      <c r="E1103" s="1"/>
      <c r="F1103" s="1"/>
      <c r="G1103" s="1"/>
      <c r="H1103" s="1"/>
      <c r="I1103" s="1"/>
      <c r="J1103" s="1"/>
      <c r="K1103" s="1"/>
      <c r="L1103" s="14"/>
    </row>
    <row r="1104" spans="2:12" ht="16.5" thickTop="1" thickBot="1" x14ac:dyDescent="0.3">
      <c r="B1104" s="6" t="s">
        <v>73</v>
      </c>
      <c r="C1104" s="32"/>
      <c r="D1104" s="1"/>
      <c r="E1104" s="1"/>
      <c r="F1104" s="1"/>
      <c r="G1104" s="1"/>
      <c r="H1104" s="1"/>
      <c r="I1104" s="1"/>
      <c r="J1104" s="1"/>
      <c r="K1104" s="1"/>
      <c r="L1104" s="14"/>
    </row>
    <row r="1105" spans="2:12" ht="16.5" thickTop="1" thickBot="1" x14ac:dyDescent="0.3">
      <c r="B1105" s="7" t="s">
        <v>47</v>
      </c>
      <c r="C1105" s="32">
        <v>10</v>
      </c>
      <c r="D1105" s="1">
        <v>0</v>
      </c>
      <c r="E1105" s="1">
        <v>0</v>
      </c>
      <c r="F1105" s="1">
        <v>0</v>
      </c>
      <c r="G1105" s="1">
        <v>0</v>
      </c>
      <c r="H1105" s="1">
        <v>1257228</v>
      </c>
      <c r="I1105" s="1">
        <v>884441.76</v>
      </c>
      <c r="J1105" s="1">
        <v>885913.14</v>
      </c>
      <c r="K1105" s="1">
        <v>1761279.67</v>
      </c>
      <c r="L1105" s="14"/>
    </row>
    <row r="1106" spans="2:12" ht="16.5" thickTop="1" thickBot="1" x14ac:dyDescent="0.3">
      <c r="B1106" s="7" t="s">
        <v>48</v>
      </c>
      <c r="C1106" s="32">
        <v>20</v>
      </c>
      <c r="D1106" s="1">
        <v>0</v>
      </c>
      <c r="E1106" s="1">
        <v>0</v>
      </c>
      <c r="F1106" s="1">
        <v>0</v>
      </c>
      <c r="G1106" s="1">
        <v>0</v>
      </c>
      <c r="H1106" s="1">
        <v>436021.24</v>
      </c>
      <c r="I1106" s="1">
        <v>815300.62</v>
      </c>
      <c r="J1106" s="1">
        <v>812872.61</v>
      </c>
      <c r="K1106" s="1">
        <v>624997.48</v>
      </c>
      <c r="L1106" s="14"/>
    </row>
    <row r="1107" spans="2:12" ht="16.5" thickTop="1" thickBot="1" x14ac:dyDescent="0.3">
      <c r="B1107" s="7" t="s">
        <v>49</v>
      </c>
      <c r="C1107" s="32">
        <v>30</v>
      </c>
      <c r="D1107" s="1">
        <v>0</v>
      </c>
      <c r="E1107" s="1">
        <v>0</v>
      </c>
      <c r="F1107" s="1">
        <v>0</v>
      </c>
      <c r="G1107" s="1">
        <v>0</v>
      </c>
      <c r="H1107" s="1">
        <v>821206.76</v>
      </c>
      <c r="I1107" s="1">
        <v>69141.14</v>
      </c>
      <c r="J1107" s="1">
        <v>73040.53</v>
      </c>
      <c r="K1107" s="1">
        <v>1136282.19</v>
      </c>
      <c r="L1107" s="14"/>
    </row>
    <row r="1108" spans="2:12" ht="16.5" thickTop="1" thickBot="1" x14ac:dyDescent="0.3">
      <c r="B1108" s="7" t="s">
        <v>12</v>
      </c>
      <c r="C1108" s="32">
        <v>40</v>
      </c>
      <c r="D1108" s="1">
        <v>0</v>
      </c>
      <c r="E1108" s="1">
        <v>0</v>
      </c>
      <c r="F1108" s="1">
        <v>0</v>
      </c>
      <c r="G1108" s="1">
        <v>0</v>
      </c>
      <c r="H1108" s="1">
        <v>0</v>
      </c>
      <c r="I1108" s="1">
        <v>0</v>
      </c>
      <c r="J1108" s="1">
        <v>0</v>
      </c>
      <c r="K1108" s="1">
        <v>0</v>
      </c>
      <c r="L1108" s="14"/>
    </row>
    <row r="1109" spans="2:12" ht="16.5" thickTop="1" thickBot="1" x14ac:dyDescent="0.3">
      <c r="B1109" s="7" t="s">
        <v>50</v>
      </c>
      <c r="C1109" s="32">
        <v>50</v>
      </c>
      <c r="D1109" s="1">
        <v>0</v>
      </c>
      <c r="E1109" s="1">
        <v>0</v>
      </c>
      <c r="F1109" s="1">
        <v>0</v>
      </c>
      <c r="G1109" s="1">
        <v>0</v>
      </c>
      <c r="H1109" s="1">
        <v>821206.76</v>
      </c>
      <c r="I1109" s="1">
        <v>69141.14</v>
      </c>
      <c r="J1109" s="1">
        <v>73040.53</v>
      </c>
      <c r="K1109" s="1">
        <v>1136282.19</v>
      </c>
      <c r="L1109" s="14"/>
    </row>
    <row r="1110" spans="2:12" ht="16.5" thickTop="1" thickBot="1" x14ac:dyDescent="0.3">
      <c r="B1110" s="6" t="s">
        <v>215</v>
      </c>
      <c r="C1110" s="32"/>
      <c r="D1110" s="1"/>
      <c r="E1110" s="1"/>
      <c r="F1110" s="1"/>
      <c r="G1110" s="1"/>
      <c r="H1110" s="1"/>
      <c r="I1110" s="1"/>
      <c r="J1110" s="1"/>
      <c r="K1110" s="1"/>
      <c r="L1110" s="14"/>
    </row>
    <row r="1111" spans="2:12" ht="16.5" thickTop="1" thickBot="1" x14ac:dyDescent="0.3">
      <c r="B1111" s="7" t="s">
        <v>47</v>
      </c>
      <c r="C1111" s="32">
        <v>10</v>
      </c>
      <c r="D1111" s="1">
        <v>787268</v>
      </c>
      <c r="E1111" s="1">
        <v>783100.78</v>
      </c>
      <c r="F1111" s="1">
        <v>801225</v>
      </c>
      <c r="G1111" s="1">
        <v>956902.76</v>
      </c>
      <c r="H1111" s="1">
        <v>929410</v>
      </c>
      <c r="I1111" s="1">
        <v>998494.43</v>
      </c>
      <c r="J1111" s="1">
        <v>1200645.81</v>
      </c>
      <c r="K1111" s="1">
        <v>1136589.6299999999</v>
      </c>
      <c r="L1111" s="14"/>
    </row>
    <row r="1112" spans="2:12" ht="16.5" thickTop="1" thickBot="1" x14ac:dyDescent="0.3">
      <c r="B1112" s="7" t="s">
        <v>48</v>
      </c>
      <c r="C1112" s="32">
        <v>20</v>
      </c>
      <c r="D1112" s="1">
        <v>779733.22</v>
      </c>
      <c r="E1112" s="1">
        <v>764862.27</v>
      </c>
      <c r="F1112" s="1">
        <v>667309.42000000004</v>
      </c>
      <c r="G1112" s="1">
        <v>873829.95</v>
      </c>
      <c r="H1112" s="1">
        <v>901441.57</v>
      </c>
      <c r="I1112" s="1">
        <v>983094.62</v>
      </c>
      <c r="J1112" s="1">
        <v>1099302.18</v>
      </c>
      <c r="K1112" s="1">
        <v>968806.36</v>
      </c>
      <c r="L1112" s="14"/>
    </row>
    <row r="1113" spans="2:12" ht="16.5" thickTop="1" thickBot="1" x14ac:dyDescent="0.3">
      <c r="B1113" s="7" t="s">
        <v>49</v>
      </c>
      <c r="C1113" s="32">
        <v>30</v>
      </c>
      <c r="D1113" s="1">
        <v>7534.78</v>
      </c>
      <c r="E1113" s="1">
        <v>18238.509999999998</v>
      </c>
      <c r="F1113" s="1">
        <v>133915.57999999999</v>
      </c>
      <c r="G1113" s="1">
        <v>83072.81</v>
      </c>
      <c r="H1113" s="1">
        <v>27968.43</v>
      </c>
      <c r="I1113" s="1">
        <v>15399.81</v>
      </c>
      <c r="J1113" s="1">
        <v>101343.63</v>
      </c>
      <c r="K1113" s="1">
        <v>167783.27</v>
      </c>
      <c r="L1113" s="14"/>
    </row>
    <row r="1114" spans="2:12" ht="16.5" thickTop="1" thickBot="1" x14ac:dyDescent="0.3">
      <c r="B1114" s="7" t="s">
        <v>12</v>
      </c>
      <c r="C1114" s="32">
        <v>40</v>
      </c>
      <c r="D1114" s="1">
        <v>0</v>
      </c>
      <c r="E1114" s="1">
        <v>0</v>
      </c>
      <c r="F1114" s="1">
        <v>0</v>
      </c>
      <c r="G1114" s="1">
        <v>0</v>
      </c>
      <c r="H1114" s="1">
        <v>0</v>
      </c>
      <c r="I1114" s="1">
        <v>0</v>
      </c>
      <c r="J1114" s="1">
        <v>0</v>
      </c>
      <c r="K1114" s="1">
        <v>0</v>
      </c>
      <c r="L1114" s="14"/>
    </row>
    <row r="1115" spans="2:12" ht="16.5" thickTop="1" thickBot="1" x14ac:dyDescent="0.3">
      <c r="B1115" s="7" t="s">
        <v>50</v>
      </c>
      <c r="C1115" s="32">
        <v>50</v>
      </c>
      <c r="D1115" s="1">
        <v>7534.78</v>
      </c>
      <c r="E1115" s="1">
        <v>18238.509999999998</v>
      </c>
      <c r="F1115" s="1">
        <v>133915.57999999999</v>
      </c>
      <c r="G1115" s="1">
        <v>83072.81</v>
      </c>
      <c r="H1115" s="1">
        <v>27968.43</v>
      </c>
      <c r="I1115" s="1">
        <v>15399.81</v>
      </c>
      <c r="J1115" s="1">
        <v>101343.63</v>
      </c>
      <c r="K1115" s="1">
        <v>167783.27</v>
      </c>
      <c r="L1115" s="14"/>
    </row>
    <row r="1116" spans="2:12" ht="16.5" thickTop="1" thickBot="1" x14ac:dyDescent="0.3">
      <c r="B1116" s="6" t="s">
        <v>89</v>
      </c>
      <c r="C1116" s="32"/>
      <c r="D1116" s="1"/>
      <c r="E1116" s="1"/>
      <c r="F1116" s="1"/>
      <c r="G1116" s="1"/>
      <c r="H1116" s="1"/>
      <c r="I1116" s="1"/>
      <c r="J1116" s="1"/>
      <c r="K1116" s="1"/>
      <c r="L1116" s="14"/>
    </row>
    <row r="1117" spans="2:12" ht="16.5" thickTop="1" thickBot="1" x14ac:dyDescent="0.3">
      <c r="B1117" s="7" t="s">
        <v>47</v>
      </c>
      <c r="C1117" s="32">
        <v>10</v>
      </c>
      <c r="D1117" s="1">
        <v>678231</v>
      </c>
      <c r="E1117" s="1">
        <v>835738.23</v>
      </c>
      <c r="F1117" s="1">
        <v>375148</v>
      </c>
      <c r="G1117" s="1">
        <v>591896.56999999995</v>
      </c>
      <c r="H1117" s="1">
        <v>375445</v>
      </c>
      <c r="I1117" s="1">
        <v>544056.06999999995</v>
      </c>
      <c r="J1117" s="1">
        <v>550127.9</v>
      </c>
      <c r="K1117" s="1">
        <v>689444.62</v>
      </c>
      <c r="L1117" s="14"/>
    </row>
    <row r="1118" spans="2:12" ht="16.5" thickTop="1" thickBot="1" x14ac:dyDescent="0.3">
      <c r="B1118" s="7" t="s">
        <v>48</v>
      </c>
      <c r="C1118" s="32">
        <v>20</v>
      </c>
      <c r="D1118" s="1">
        <v>189799.77</v>
      </c>
      <c r="E1118" s="1">
        <v>148727.04000000001</v>
      </c>
      <c r="F1118" s="1">
        <v>172830.58</v>
      </c>
      <c r="G1118" s="1">
        <v>277257.96000000002</v>
      </c>
      <c r="H1118" s="1">
        <v>52704.93</v>
      </c>
      <c r="I1118" s="1">
        <v>281146.17</v>
      </c>
      <c r="J1118" s="1">
        <v>281919.28000000003</v>
      </c>
      <c r="K1118" s="1">
        <v>261811.59</v>
      </c>
      <c r="L1118" s="14"/>
    </row>
    <row r="1119" spans="2:12" ht="16.5" thickTop="1" thickBot="1" x14ac:dyDescent="0.3">
      <c r="B1119" s="7" t="s">
        <v>49</v>
      </c>
      <c r="C1119" s="32">
        <v>30</v>
      </c>
      <c r="D1119" s="1">
        <v>488431.23</v>
      </c>
      <c r="E1119" s="1">
        <v>687011.19</v>
      </c>
      <c r="F1119" s="1">
        <v>202317.42</v>
      </c>
      <c r="G1119" s="1">
        <v>314638.61</v>
      </c>
      <c r="H1119" s="1">
        <v>322740.07</v>
      </c>
      <c r="I1119" s="1">
        <v>262909.90000000002</v>
      </c>
      <c r="J1119" s="1">
        <v>268208.62</v>
      </c>
      <c r="K1119" s="1">
        <v>427633.03</v>
      </c>
      <c r="L1119" s="14"/>
    </row>
    <row r="1120" spans="2:12" ht="16.5" thickTop="1" thickBot="1" x14ac:dyDescent="0.3">
      <c r="B1120" s="7" t="s">
        <v>12</v>
      </c>
      <c r="C1120" s="32">
        <v>40</v>
      </c>
      <c r="D1120" s="1">
        <v>0</v>
      </c>
      <c r="E1120" s="1">
        <v>0</v>
      </c>
      <c r="F1120" s="1">
        <v>0</v>
      </c>
      <c r="G1120" s="1">
        <v>0</v>
      </c>
      <c r="H1120" s="1">
        <v>0</v>
      </c>
      <c r="I1120" s="1">
        <v>0</v>
      </c>
      <c r="J1120" s="1">
        <v>0</v>
      </c>
      <c r="K1120" s="1">
        <v>0</v>
      </c>
      <c r="L1120" s="14"/>
    </row>
    <row r="1121" spans="2:12" ht="16.5" thickTop="1" thickBot="1" x14ac:dyDescent="0.3">
      <c r="B1121" s="7" t="s">
        <v>50</v>
      </c>
      <c r="C1121" s="32">
        <v>50</v>
      </c>
      <c r="D1121" s="1">
        <v>488431.23</v>
      </c>
      <c r="E1121" s="1">
        <v>687011.19</v>
      </c>
      <c r="F1121" s="1">
        <v>202317.42</v>
      </c>
      <c r="G1121" s="1">
        <v>314638.61</v>
      </c>
      <c r="H1121" s="1">
        <v>322740.07</v>
      </c>
      <c r="I1121" s="1">
        <v>262909.90000000002</v>
      </c>
      <c r="J1121" s="1">
        <v>268208.62</v>
      </c>
      <c r="K1121" s="1">
        <v>427633.03</v>
      </c>
      <c r="L1121" s="14"/>
    </row>
    <row r="1122" spans="2:12" ht="16.5" thickTop="1" thickBot="1" x14ac:dyDescent="0.3">
      <c r="B1122" s="6" t="s">
        <v>217</v>
      </c>
      <c r="C1122" s="32"/>
      <c r="D1122" s="1"/>
      <c r="E1122" s="1"/>
      <c r="F1122" s="1"/>
      <c r="G1122" s="1"/>
      <c r="H1122" s="1"/>
      <c r="I1122" s="1"/>
      <c r="J1122" s="1"/>
      <c r="K1122" s="1"/>
      <c r="L1122" s="14"/>
    </row>
    <row r="1123" spans="2:12" ht="16.5" thickTop="1" thickBot="1" x14ac:dyDescent="0.3">
      <c r="B1123" s="7" t="s">
        <v>47</v>
      </c>
      <c r="C1123" s="32">
        <v>10</v>
      </c>
      <c r="D1123" s="1">
        <v>0</v>
      </c>
      <c r="E1123" s="1">
        <v>0</v>
      </c>
      <c r="F1123" s="1">
        <v>0</v>
      </c>
      <c r="G1123" s="1">
        <v>0</v>
      </c>
      <c r="H1123" s="1">
        <v>0</v>
      </c>
      <c r="I1123" s="1">
        <v>0</v>
      </c>
      <c r="J1123" s="1">
        <v>0</v>
      </c>
      <c r="K1123" s="1"/>
      <c r="L1123" s="14"/>
    </row>
    <row r="1124" spans="2:12" ht="16.5" thickTop="1" thickBot="1" x14ac:dyDescent="0.3">
      <c r="B1124" s="7" t="s">
        <v>48</v>
      </c>
      <c r="C1124" s="32">
        <v>20</v>
      </c>
      <c r="D1124" s="1">
        <v>0</v>
      </c>
      <c r="E1124" s="1">
        <v>0</v>
      </c>
      <c r="F1124" s="1">
        <v>0</v>
      </c>
      <c r="G1124" s="1">
        <v>0</v>
      </c>
      <c r="H1124" s="1">
        <v>0</v>
      </c>
      <c r="I1124" s="1">
        <v>0</v>
      </c>
      <c r="J1124" s="1">
        <v>0</v>
      </c>
      <c r="K1124" s="1"/>
      <c r="L1124" s="14"/>
    </row>
    <row r="1125" spans="2:12" ht="16.5" thickTop="1" thickBot="1" x14ac:dyDescent="0.3">
      <c r="B1125" s="7" t="s">
        <v>49</v>
      </c>
      <c r="C1125" s="32">
        <v>30</v>
      </c>
      <c r="D1125" s="1">
        <v>0</v>
      </c>
      <c r="E1125" s="1">
        <v>0</v>
      </c>
      <c r="F1125" s="1">
        <v>0</v>
      </c>
      <c r="G1125" s="1">
        <v>0</v>
      </c>
      <c r="H1125" s="1">
        <v>0</v>
      </c>
      <c r="I1125" s="1">
        <v>0</v>
      </c>
      <c r="J1125" s="1">
        <v>0</v>
      </c>
      <c r="K1125" s="1"/>
      <c r="L1125" s="14"/>
    </row>
    <row r="1126" spans="2:12" ht="16.5" thickTop="1" thickBot="1" x14ac:dyDescent="0.3">
      <c r="B1126" s="7" t="s">
        <v>12</v>
      </c>
      <c r="C1126" s="32">
        <v>40</v>
      </c>
      <c r="D1126" s="1">
        <v>0</v>
      </c>
      <c r="E1126" s="1">
        <v>0</v>
      </c>
      <c r="F1126" s="1">
        <v>0</v>
      </c>
      <c r="G1126" s="1">
        <v>0</v>
      </c>
      <c r="H1126" s="1">
        <v>0</v>
      </c>
      <c r="I1126" s="1">
        <v>0</v>
      </c>
      <c r="J1126" s="1">
        <v>0</v>
      </c>
      <c r="K1126" s="1"/>
      <c r="L1126" s="14"/>
    </row>
    <row r="1127" spans="2:12" ht="16.5" thickTop="1" thickBot="1" x14ac:dyDescent="0.3">
      <c r="B1127" s="7" t="s">
        <v>50</v>
      </c>
      <c r="C1127" s="32">
        <v>50</v>
      </c>
      <c r="D1127" s="1">
        <v>0</v>
      </c>
      <c r="E1127" s="1">
        <v>0</v>
      </c>
      <c r="F1127" s="1">
        <v>0</v>
      </c>
      <c r="G1127" s="1">
        <v>0</v>
      </c>
      <c r="H1127" s="1">
        <v>0</v>
      </c>
      <c r="I1127" s="1">
        <v>0</v>
      </c>
      <c r="J1127" s="1">
        <v>0</v>
      </c>
      <c r="K1127" s="1"/>
      <c r="L1127" s="14"/>
    </row>
    <row r="1128" spans="2:12" ht="16.5" thickTop="1" thickBot="1" x14ac:dyDescent="0.3">
      <c r="B1128" s="6" t="s">
        <v>218</v>
      </c>
      <c r="C1128" s="32"/>
      <c r="D1128" s="1"/>
      <c r="E1128" s="1"/>
      <c r="F1128" s="1"/>
      <c r="G1128" s="1"/>
      <c r="H1128" s="1"/>
      <c r="I1128" s="1"/>
      <c r="J1128" s="1"/>
      <c r="K1128" s="1"/>
      <c r="L1128" s="14"/>
    </row>
    <row r="1129" spans="2:12" ht="16.5" thickTop="1" thickBot="1" x14ac:dyDescent="0.3">
      <c r="B1129" s="7" t="s">
        <v>47</v>
      </c>
      <c r="C1129" s="32">
        <v>10</v>
      </c>
      <c r="D1129" s="1">
        <v>4600937</v>
      </c>
      <c r="E1129" s="1">
        <v>4959212.04</v>
      </c>
      <c r="F1129" s="1">
        <v>6604790</v>
      </c>
      <c r="G1129" s="1">
        <v>7606363.79</v>
      </c>
      <c r="H1129" s="1">
        <v>14313740.73</v>
      </c>
      <c r="I1129" s="1">
        <v>16504479</v>
      </c>
      <c r="J1129" s="1">
        <v>13737663.630000001</v>
      </c>
      <c r="K1129" s="1">
        <v>13436832.34</v>
      </c>
      <c r="L1129" s="14"/>
    </row>
    <row r="1130" spans="2:12" ht="16.5" thickTop="1" thickBot="1" x14ac:dyDescent="0.3">
      <c r="B1130" s="7" t="s">
        <v>48</v>
      </c>
      <c r="C1130" s="32">
        <v>20</v>
      </c>
      <c r="D1130" s="1">
        <v>4446222.96</v>
      </c>
      <c r="E1130" s="1">
        <v>4841584.3499999996</v>
      </c>
      <c r="F1130" s="1">
        <v>5694169.0800000001</v>
      </c>
      <c r="G1130" s="1">
        <v>6600135.5199999996</v>
      </c>
      <c r="H1130" s="1">
        <v>8952322.5899999999</v>
      </c>
      <c r="I1130" s="1">
        <v>12959625.199999999</v>
      </c>
      <c r="J1130" s="1">
        <v>11429141.18</v>
      </c>
      <c r="K1130" s="1">
        <v>12269494.640000001</v>
      </c>
      <c r="L1130" s="14"/>
    </row>
    <row r="1131" spans="2:12" ht="16.5" thickTop="1" thickBot="1" x14ac:dyDescent="0.3">
      <c r="B1131" s="7" t="s">
        <v>49</v>
      </c>
      <c r="C1131" s="32">
        <v>30</v>
      </c>
      <c r="D1131" s="1">
        <v>154714.04</v>
      </c>
      <c r="E1131" s="1">
        <v>117627.69</v>
      </c>
      <c r="F1131" s="1">
        <v>910620.92</v>
      </c>
      <c r="G1131" s="1">
        <v>1006228.27</v>
      </c>
      <c r="H1131" s="1">
        <v>5361418.1399999997</v>
      </c>
      <c r="I1131" s="1">
        <v>3544853.8</v>
      </c>
      <c r="J1131" s="1">
        <v>2308522.4500000002</v>
      </c>
      <c r="K1131" s="1">
        <v>1167337.7</v>
      </c>
      <c r="L1131" s="14"/>
    </row>
    <row r="1132" spans="2:12" ht="16.5" thickTop="1" thickBot="1" x14ac:dyDescent="0.3">
      <c r="B1132" s="7" t="s">
        <v>12</v>
      </c>
      <c r="C1132" s="32">
        <v>40</v>
      </c>
      <c r="D1132" s="1">
        <v>0</v>
      </c>
      <c r="E1132" s="1">
        <v>0</v>
      </c>
      <c r="F1132" s="1">
        <v>0</v>
      </c>
      <c r="G1132" s="1">
        <v>0</v>
      </c>
      <c r="H1132" s="1">
        <v>395221.09</v>
      </c>
      <c r="I1132" s="1">
        <v>544099.09</v>
      </c>
      <c r="J1132" s="1">
        <v>287113.61</v>
      </c>
      <c r="K1132" s="1">
        <v>0</v>
      </c>
      <c r="L1132" s="14"/>
    </row>
    <row r="1133" spans="2:12" ht="16.5" thickTop="1" thickBot="1" x14ac:dyDescent="0.3">
      <c r="B1133" s="7" t="s">
        <v>50</v>
      </c>
      <c r="C1133" s="32">
        <v>50</v>
      </c>
      <c r="D1133" s="1">
        <v>154714.04</v>
      </c>
      <c r="E1133" s="1">
        <v>117627.69</v>
      </c>
      <c r="F1133" s="1">
        <v>910620.92</v>
      </c>
      <c r="G1133" s="1">
        <v>1006228.27</v>
      </c>
      <c r="H1133" s="1">
        <v>4966197.05</v>
      </c>
      <c r="I1133" s="1">
        <v>3000754.71</v>
      </c>
      <c r="J1133" s="1">
        <v>2021408.84</v>
      </c>
      <c r="K1133" s="1">
        <v>1167337.7</v>
      </c>
      <c r="L1133" s="14"/>
    </row>
    <row r="1134" spans="2:12" ht="16.5" thickTop="1" thickBot="1" x14ac:dyDescent="0.3">
      <c r="B1134" s="5" t="s">
        <v>224</v>
      </c>
      <c r="C1134" s="32"/>
      <c r="D1134" s="1"/>
      <c r="E1134" s="1"/>
      <c r="F1134" s="1"/>
      <c r="G1134" s="1"/>
      <c r="H1134" s="1"/>
      <c r="I1134" s="1"/>
      <c r="J1134" s="1"/>
      <c r="K1134" s="1"/>
      <c r="L1134" s="14"/>
    </row>
    <row r="1135" spans="2:12" ht="16.5" thickTop="1" thickBot="1" x14ac:dyDescent="0.3">
      <c r="B1135" s="6" t="s">
        <v>226</v>
      </c>
      <c r="C1135" s="32"/>
      <c r="D1135" s="1"/>
      <c r="E1135" s="1"/>
      <c r="F1135" s="1"/>
      <c r="G1135" s="1"/>
      <c r="H1135" s="1"/>
      <c r="I1135" s="1"/>
      <c r="J1135" s="1"/>
      <c r="K1135" s="1"/>
      <c r="L1135" s="14"/>
    </row>
    <row r="1136" spans="2:12" ht="16.5" thickTop="1" thickBot="1" x14ac:dyDescent="0.3">
      <c r="B1136" s="7" t="s">
        <v>47</v>
      </c>
      <c r="C1136" s="32">
        <v>10</v>
      </c>
      <c r="D1136" s="1">
        <v>22278049.449999999</v>
      </c>
      <c r="E1136" s="1">
        <v>22464642.07</v>
      </c>
      <c r="F1136" s="1">
        <v>23465544.449999999</v>
      </c>
      <c r="G1136" s="1">
        <v>30074980.670000002</v>
      </c>
      <c r="H1136" s="1">
        <v>34750512.079999998</v>
      </c>
      <c r="I1136" s="1">
        <v>36954811</v>
      </c>
      <c r="J1136" s="1">
        <v>41745427.32</v>
      </c>
      <c r="K1136" s="1">
        <v>42988126</v>
      </c>
      <c r="L1136" s="14"/>
    </row>
    <row r="1137" spans="2:12" ht="16.5" thickTop="1" thickBot="1" x14ac:dyDescent="0.3">
      <c r="B1137" s="7" t="s">
        <v>48</v>
      </c>
      <c r="C1137" s="32">
        <v>20</v>
      </c>
      <c r="D1137" s="1">
        <v>22138319.390000001</v>
      </c>
      <c r="E1137" s="1">
        <v>22277588.030000001</v>
      </c>
      <c r="F1137" s="1">
        <v>23434199.780000001</v>
      </c>
      <c r="G1137" s="1">
        <v>29896777.59</v>
      </c>
      <c r="H1137" s="1">
        <v>34737853.200000003</v>
      </c>
      <c r="I1137" s="1">
        <v>36911534.799999997</v>
      </c>
      <c r="J1137" s="1">
        <v>41393859.380000003</v>
      </c>
      <c r="K1137" s="1">
        <v>42878926.25</v>
      </c>
      <c r="L1137" s="14"/>
    </row>
    <row r="1138" spans="2:12" ht="16.5" thickTop="1" thickBot="1" x14ac:dyDescent="0.3">
      <c r="B1138" s="7" t="s">
        <v>49</v>
      </c>
      <c r="C1138" s="32">
        <v>30</v>
      </c>
      <c r="D1138" s="1">
        <v>139730.06</v>
      </c>
      <c r="E1138" s="1">
        <v>187054.04</v>
      </c>
      <c r="F1138" s="1">
        <v>31344.67</v>
      </c>
      <c r="G1138" s="1">
        <v>178203.08</v>
      </c>
      <c r="H1138" s="1">
        <v>12658.88</v>
      </c>
      <c r="I1138" s="1">
        <v>43276.2</v>
      </c>
      <c r="J1138" s="1">
        <v>351567.94</v>
      </c>
      <c r="K1138" s="1">
        <v>109199.75</v>
      </c>
      <c r="L1138" s="14"/>
    </row>
    <row r="1139" spans="2:12" ht="16.5" thickTop="1" thickBot="1" x14ac:dyDescent="0.3">
      <c r="B1139" s="7" t="s">
        <v>12</v>
      </c>
      <c r="C1139" s="32">
        <v>40</v>
      </c>
      <c r="D1139" s="1">
        <v>0</v>
      </c>
      <c r="E1139" s="1">
        <v>0</v>
      </c>
      <c r="F1139" s="1">
        <v>0</v>
      </c>
      <c r="G1139" s="1">
        <v>0</v>
      </c>
      <c r="H1139" s="1">
        <v>0</v>
      </c>
      <c r="I1139" s="1">
        <v>0</v>
      </c>
      <c r="J1139" s="1">
        <v>0</v>
      </c>
      <c r="K1139" s="1">
        <v>0</v>
      </c>
      <c r="L1139" s="14"/>
    </row>
    <row r="1140" spans="2:12" ht="16.5" thickTop="1" thickBot="1" x14ac:dyDescent="0.3">
      <c r="B1140" s="7" t="s">
        <v>50</v>
      </c>
      <c r="C1140" s="32">
        <v>50</v>
      </c>
      <c r="D1140" s="1">
        <v>139730.06</v>
      </c>
      <c r="E1140" s="1">
        <v>187054.04</v>
      </c>
      <c r="F1140" s="1">
        <v>31344.67</v>
      </c>
      <c r="G1140" s="1">
        <v>178203.08</v>
      </c>
      <c r="H1140" s="1">
        <v>12658.88</v>
      </c>
      <c r="I1140" s="1">
        <v>43276.2</v>
      </c>
      <c r="J1140" s="1">
        <v>351567.94</v>
      </c>
      <c r="K1140" s="1">
        <v>109199.75</v>
      </c>
      <c r="L1140" s="14"/>
    </row>
    <row r="1141" spans="2:12" ht="16.5" thickTop="1" thickBot="1" x14ac:dyDescent="0.3">
      <c r="B1141" s="6" t="s">
        <v>228</v>
      </c>
      <c r="C1141" s="32"/>
      <c r="D1141" s="1"/>
      <c r="E1141" s="1"/>
      <c r="F1141" s="1"/>
      <c r="G1141" s="1"/>
      <c r="H1141" s="1"/>
      <c r="I1141" s="1"/>
      <c r="J1141" s="1"/>
      <c r="K1141" s="1"/>
      <c r="L1141" s="14"/>
    </row>
    <row r="1142" spans="2:12" ht="16.5" thickTop="1" thickBot="1" x14ac:dyDescent="0.3">
      <c r="B1142" s="7" t="s">
        <v>47</v>
      </c>
      <c r="C1142" s="32">
        <v>10</v>
      </c>
      <c r="D1142" s="1">
        <v>2100933</v>
      </c>
      <c r="E1142" s="1">
        <v>2364557.62</v>
      </c>
      <c r="F1142" s="1">
        <v>2255711</v>
      </c>
      <c r="G1142" s="1">
        <v>2477366.77</v>
      </c>
      <c r="H1142" s="1">
        <v>2674170</v>
      </c>
      <c r="I1142" s="1">
        <v>3511670</v>
      </c>
      <c r="J1142" s="1">
        <v>4789810.8499999996</v>
      </c>
      <c r="K1142" s="1">
        <v>4491015</v>
      </c>
      <c r="L1142" s="14"/>
    </row>
    <row r="1143" spans="2:12" ht="16.5" thickTop="1" thickBot="1" x14ac:dyDescent="0.3">
      <c r="B1143" s="7" t="s">
        <v>48</v>
      </c>
      <c r="C1143" s="32">
        <v>20</v>
      </c>
      <c r="D1143" s="1">
        <v>2003395.38</v>
      </c>
      <c r="E1143" s="1">
        <v>2292238.2200000002</v>
      </c>
      <c r="F1143" s="1">
        <v>2254055.23</v>
      </c>
      <c r="G1143" s="1">
        <v>2446909.4399999999</v>
      </c>
      <c r="H1143" s="1">
        <v>2663246.9</v>
      </c>
      <c r="I1143" s="1">
        <v>3212874.15</v>
      </c>
      <c r="J1143" s="1">
        <v>4302379.96</v>
      </c>
      <c r="K1143" s="1">
        <v>4077854.68</v>
      </c>
      <c r="L1143" s="14"/>
    </row>
    <row r="1144" spans="2:12" ht="16.5" thickTop="1" thickBot="1" x14ac:dyDescent="0.3">
      <c r="B1144" s="7" t="s">
        <v>49</v>
      </c>
      <c r="C1144" s="32">
        <v>30</v>
      </c>
      <c r="D1144" s="1">
        <v>97537.62</v>
      </c>
      <c r="E1144" s="1">
        <v>72319.399999999994</v>
      </c>
      <c r="F1144" s="1">
        <v>1655.77</v>
      </c>
      <c r="G1144" s="1">
        <v>30457.33</v>
      </c>
      <c r="H1144" s="1">
        <v>10923.1</v>
      </c>
      <c r="I1144" s="1">
        <v>298795.84999999998</v>
      </c>
      <c r="J1144" s="1">
        <v>487430.89</v>
      </c>
      <c r="K1144" s="1">
        <v>413160.32</v>
      </c>
      <c r="L1144" s="14"/>
    </row>
    <row r="1145" spans="2:12" ht="16.5" thickTop="1" thickBot="1" x14ac:dyDescent="0.3">
      <c r="B1145" s="7" t="s">
        <v>12</v>
      </c>
      <c r="C1145" s="32">
        <v>40</v>
      </c>
      <c r="D1145" s="1">
        <v>0</v>
      </c>
      <c r="E1145" s="1">
        <v>0</v>
      </c>
      <c r="F1145" s="1">
        <v>0</v>
      </c>
      <c r="G1145" s="1">
        <v>0</v>
      </c>
      <c r="H1145" s="1">
        <v>0</v>
      </c>
      <c r="I1145" s="1">
        <v>0</v>
      </c>
      <c r="J1145" s="1">
        <v>0</v>
      </c>
      <c r="K1145" s="1">
        <v>0</v>
      </c>
      <c r="L1145" s="14"/>
    </row>
    <row r="1146" spans="2:12" ht="16.5" thickTop="1" thickBot="1" x14ac:dyDescent="0.3">
      <c r="B1146" s="7" t="s">
        <v>50</v>
      </c>
      <c r="C1146" s="32">
        <v>50</v>
      </c>
      <c r="D1146" s="1">
        <v>97537.62</v>
      </c>
      <c r="E1146" s="1">
        <v>72319.399999999994</v>
      </c>
      <c r="F1146" s="1">
        <v>1655.77</v>
      </c>
      <c r="G1146" s="1">
        <v>30457.33</v>
      </c>
      <c r="H1146" s="1">
        <v>10923.1</v>
      </c>
      <c r="I1146" s="1">
        <v>298795.84999999998</v>
      </c>
      <c r="J1146" s="1">
        <v>487430.89</v>
      </c>
      <c r="K1146" s="1">
        <v>413160.32</v>
      </c>
      <c r="L1146" s="14"/>
    </row>
    <row r="1147" spans="2:12" ht="16.5" thickTop="1" thickBot="1" x14ac:dyDescent="0.3">
      <c r="B1147" s="6" t="s">
        <v>125</v>
      </c>
      <c r="C1147" s="32"/>
      <c r="D1147" s="1"/>
      <c r="E1147" s="1"/>
      <c r="F1147" s="1"/>
      <c r="G1147" s="1"/>
      <c r="H1147" s="1"/>
      <c r="I1147" s="1"/>
      <c r="J1147" s="1"/>
      <c r="K1147" s="1"/>
      <c r="L1147" s="14"/>
    </row>
    <row r="1148" spans="2:12" ht="16.5" thickTop="1" thickBot="1" x14ac:dyDescent="0.3">
      <c r="B1148" s="7" t="s">
        <v>47</v>
      </c>
      <c r="C1148" s="32">
        <v>10</v>
      </c>
      <c r="D1148" s="1">
        <v>505471</v>
      </c>
      <c r="E1148" s="1">
        <v>582774.4</v>
      </c>
      <c r="F1148" s="1">
        <v>1068177</v>
      </c>
      <c r="G1148" s="1">
        <v>1620275.61</v>
      </c>
      <c r="H1148" s="1">
        <v>1150866</v>
      </c>
      <c r="I1148" s="1">
        <v>1400866</v>
      </c>
      <c r="J1148" s="1">
        <v>1423153.66</v>
      </c>
      <c r="K1148" s="1">
        <v>1323086</v>
      </c>
      <c r="L1148" s="14"/>
    </row>
    <row r="1149" spans="2:12" ht="16.5" thickTop="1" thickBot="1" x14ac:dyDescent="0.3">
      <c r="B1149" s="7" t="s">
        <v>48</v>
      </c>
      <c r="C1149" s="32">
        <v>20</v>
      </c>
      <c r="D1149" s="1">
        <v>438488.6</v>
      </c>
      <c r="E1149" s="1">
        <v>472814.93</v>
      </c>
      <c r="F1149" s="1">
        <v>530787.39</v>
      </c>
      <c r="G1149" s="1">
        <v>739575.48</v>
      </c>
      <c r="H1149" s="1">
        <v>954440.37</v>
      </c>
      <c r="I1149" s="1">
        <v>1300798.3400000001</v>
      </c>
      <c r="J1149" s="1">
        <v>1252645.46</v>
      </c>
      <c r="K1149" s="1">
        <v>1090715.49</v>
      </c>
      <c r="L1149" s="14"/>
    </row>
    <row r="1150" spans="2:12" ht="16.5" thickTop="1" thickBot="1" x14ac:dyDescent="0.3">
      <c r="B1150" s="7" t="s">
        <v>49</v>
      </c>
      <c r="C1150" s="32">
        <v>30</v>
      </c>
      <c r="D1150" s="1">
        <v>66982.399999999994</v>
      </c>
      <c r="E1150" s="1">
        <v>109959.47</v>
      </c>
      <c r="F1150" s="1">
        <v>537389.61</v>
      </c>
      <c r="G1150" s="1">
        <v>880700.13</v>
      </c>
      <c r="H1150" s="1">
        <v>196425.63</v>
      </c>
      <c r="I1150" s="1">
        <v>100067.66</v>
      </c>
      <c r="J1150" s="1">
        <v>170508.2</v>
      </c>
      <c r="K1150" s="1">
        <v>232370.51</v>
      </c>
      <c r="L1150" s="14"/>
    </row>
    <row r="1151" spans="2:12" ht="16.5" thickTop="1" thickBot="1" x14ac:dyDescent="0.3">
      <c r="B1151" s="7" t="s">
        <v>12</v>
      </c>
      <c r="C1151" s="32">
        <v>40</v>
      </c>
      <c r="D1151" s="1">
        <v>0</v>
      </c>
      <c r="E1151" s="1">
        <v>0</v>
      </c>
      <c r="F1151" s="1">
        <v>0</v>
      </c>
      <c r="G1151" s="1">
        <v>0</v>
      </c>
      <c r="H1151" s="1">
        <v>0</v>
      </c>
      <c r="I1151" s="1">
        <v>0</v>
      </c>
      <c r="J1151" s="1">
        <v>0</v>
      </c>
      <c r="K1151" s="1">
        <v>0</v>
      </c>
      <c r="L1151" s="14"/>
    </row>
    <row r="1152" spans="2:12" ht="16.5" thickTop="1" thickBot="1" x14ac:dyDescent="0.3">
      <c r="B1152" s="7" t="s">
        <v>50</v>
      </c>
      <c r="C1152" s="32">
        <v>50</v>
      </c>
      <c r="D1152" s="1">
        <v>66982.399999999994</v>
      </c>
      <c r="E1152" s="1">
        <v>109959.47</v>
      </c>
      <c r="F1152" s="1">
        <v>537389.61</v>
      </c>
      <c r="G1152" s="1">
        <v>880700.13</v>
      </c>
      <c r="H1152" s="1">
        <v>196425.63</v>
      </c>
      <c r="I1152" s="1">
        <v>100067.66</v>
      </c>
      <c r="J1152" s="1">
        <v>170508.2</v>
      </c>
      <c r="K1152" s="1">
        <v>232370.51</v>
      </c>
      <c r="L1152" s="14"/>
    </row>
    <row r="1153" spans="2:12" ht="16.5" thickTop="1" thickBot="1" x14ac:dyDescent="0.3">
      <c r="B1153" s="5" t="s">
        <v>236</v>
      </c>
      <c r="C1153" s="32"/>
      <c r="D1153" s="1"/>
      <c r="E1153" s="1"/>
      <c r="F1153" s="1"/>
      <c r="G1153" s="1"/>
      <c r="H1153" s="1"/>
      <c r="I1153" s="1"/>
      <c r="J1153" s="1"/>
      <c r="K1153" s="1"/>
      <c r="L1153" s="14"/>
    </row>
    <row r="1154" spans="2:12" ht="16.5" thickTop="1" thickBot="1" x14ac:dyDescent="0.3">
      <c r="B1154" s="6" t="s">
        <v>238</v>
      </c>
      <c r="C1154" s="32"/>
      <c r="D1154" s="1"/>
      <c r="E1154" s="1"/>
      <c r="F1154" s="1"/>
      <c r="G1154" s="1"/>
      <c r="H1154" s="1"/>
      <c r="I1154" s="1"/>
      <c r="J1154" s="1"/>
      <c r="K1154" s="1"/>
      <c r="L1154" s="14"/>
    </row>
    <row r="1155" spans="2:12" ht="16.5" thickTop="1" thickBot="1" x14ac:dyDescent="0.3">
      <c r="B1155" s="7" t="s">
        <v>47</v>
      </c>
      <c r="C1155" s="32">
        <v>10</v>
      </c>
      <c r="D1155" s="1">
        <v>4664053</v>
      </c>
      <c r="E1155" s="1">
        <v>4747220</v>
      </c>
      <c r="F1155" s="1">
        <v>4759746</v>
      </c>
      <c r="G1155" s="1">
        <v>4977490</v>
      </c>
      <c r="H1155" s="1">
        <v>5059079</v>
      </c>
      <c r="I1155" s="1">
        <v>5477423</v>
      </c>
      <c r="J1155" s="1">
        <v>6438870</v>
      </c>
      <c r="K1155" s="1">
        <v>6487760</v>
      </c>
      <c r="L1155" s="14"/>
    </row>
    <row r="1156" spans="2:12" ht="16.5" thickTop="1" thickBot="1" x14ac:dyDescent="0.3">
      <c r="B1156" s="7" t="s">
        <v>48</v>
      </c>
      <c r="C1156" s="32">
        <v>20</v>
      </c>
      <c r="D1156" s="1">
        <v>3725971.19</v>
      </c>
      <c r="E1156" s="1">
        <v>3778439.67</v>
      </c>
      <c r="F1156" s="1">
        <v>3346382.59</v>
      </c>
      <c r="G1156" s="1">
        <v>4255206.63</v>
      </c>
      <c r="H1156" s="1">
        <v>4366554.1500000004</v>
      </c>
      <c r="I1156" s="1">
        <v>4716411.2699999996</v>
      </c>
      <c r="J1156" s="1">
        <v>5760834.2800000003</v>
      </c>
      <c r="K1156" s="1">
        <v>6412393.2699999996</v>
      </c>
      <c r="L1156" s="14"/>
    </row>
    <row r="1157" spans="2:12" ht="16.5" thickTop="1" thickBot="1" x14ac:dyDescent="0.3">
      <c r="B1157" s="7" t="s">
        <v>49</v>
      </c>
      <c r="C1157" s="32">
        <v>30</v>
      </c>
      <c r="D1157" s="1">
        <v>938081.81</v>
      </c>
      <c r="E1157" s="1">
        <v>968780.33</v>
      </c>
      <c r="F1157" s="1">
        <v>1413363.41</v>
      </c>
      <c r="G1157" s="1">
        <v>722283.37</v>
      </c>
      <c r="H1157" s="1">
        <v>692524.85</v>
      </c>
      <c r="I1157" s="1">
        <v>761011.73</v>
      </c>
      <c r="J1157" s="1">
        <v>678035.72</v>
      </c>
      <c r="K1157" s="1">
        <v>75366.73</v>
      </c>
      <c r="L1157" s="14"/>
    </row>
    <row r="1158" spans="2:12" ht="16.5" thickTop="1" thickBot="1" x14ac:dyDescent="0.3">
      <c r="B1158" s="7" t="s">
        <v>12</v>
      </c>
      <c r="C1158" s="32">
        <v>40</v>
      </c>
      <c r="D1158" s="1">
        <v>0</v>
      </c>
      <c r="E1158" s="1">
        <v>0</v>
      </c>
      <c r="F1158" s="1">
        <v>0</v>
      </c>
      <c r="G1158" s="1">
        <v>0</v>
      </c>
      <c r="H1158" s="1">
        <v>0</v>
      </c>
      <c r="I1158" s="1">
        <v>0</v>
      </c>
      <c r="J1158" s="1">
        <v>0</v>
      </c>
      <c r="K1158" s="1">
        <v>0</v>
      </c>
      <c r="L1158" s="14"/>
    </row>
    <row r="1159" spans="2:12" ht="16.5" thickTop="1" thickBot="1" x14ac:dyDescent="0.3">
      <c r="B1159" s="7" t="s">
        <v>50</v>
      </c>
      <c r="C1159" s="32">
        <v>50</v>
      </c>
      <c r="D1159" s="1">
        <v>938081.81</v>
      </c>
      <c r="E1159" s="1">
        <v>968780.33</v>
      </c>
      <c r="F1159" s="1">
        <v>1413363.41</v>
      </c>
      <c r="G1159" s="1">
        <v>722283.37</v>
      </c>
      <c r="H1159" s="1">
        <v>692524.85</v>
      </c>
      <c r="I1159" s="1">
        <v>761011.73</v>
      </c>
      <c r="J1159" s="1">
        <v>678035.72</v>
      </c>
      <c r="K1159" s="1">
        <v>75366.73</v>
      </c>
      <c r="L1159" s="14"/>
    </row>
    <row r="1160" spans="2:12" ht="16.5" thickTop="1" thickBot="1" x14ac:dyDescent="0.3">
      <c r="B1160" s="5" t="s">
        <v>231</v>
      </c>
      <c r="C1160" s="32"/>
      <c r="D1160" s="1"/>
      <c r="E1160" s="1"/>
      <c r="F1160" s="1"/>
      <c r="G1160" s="1"/>
      <c r="H1160" s="1"/>
      <c r="I1160" s="1"/>
      <c r="J1160" s="1"/>
      <c r="K1160" s="1"/>
      <c r="L1160" s="14"/>
    </row>
    <row r="1161" spans="2:12" ht="16.5" thickTop="1" thickBot="1" x14ac:dyDescent="0.3">
      <c r="B1161" s="6" t="s">
        <v>233</v>
      </c>
      <c r="C1161" s="32"/>
      <c r="D1161" s="1"/>
      <c r="E1161" s="1"/>
      <c r="F1161" s="1"/>
      <c r="G1161" s="1"/>
      <c r="H1161" s="1"/>
      <c r="I1161" s="1"/>
      <c r="J1161" s="1"/>
      <c r="K1161" s="1"/>
      <c r="L1161" s="14"/>
    </row>
    <row r="1162" spans="2:12" ht="16.5" thickTop="1" thickBot="1" x14ac:dyDescent="0.3">
      <c r="B1162" s="7" t="s">
        <v>47</v>
      </c>
      <c r="C1162" s="32">
        <v>10</v>
      </c>
      <c r="D1162" s="1">
        <v>2312860</v>
      </c>
      <c r="E1162" s="1">
        <v>2710020.36</v>
      </c>
      <c r="F1162" s="1">
        <v>3024856.49</v>
      </c>
      <c r="G1162" s="1">
        <v>3238302.27</v>
      </c>
      <c r="H1162" s="1">
        <v>2961557.63</v>
      </c>
      <c r="I1162" s="1">
        <v>3193295.1</v>
      </c>
      <c r="J1162" s="1">
        <v>3303415.27</v>
      </c>
      <c r="K1162" s="1">
        <v>3734354.29</v>
      </c>
      <c r="L1162" s="14"/>
    </row>
    <row r="1163" spans="2:12" ht="16.5" thickTop="1" thickBot="1" x14ac:dyDescent="0.3">
      <c r="B1163" s="7" t="s">
        <v>48</v>
      </c>
      <c r="C1163" s="32">
        <v>20</v>
      </c>
      <c r="D1163" s="1">
        <v>2014514.64</v>
      </c>
      <c r="E1163" s="1">
        <v>2249572.96</v>
      </c>
      <c r="F1163" s="1">
        <v>2707285.68</v>
      </c>
      <c r="G1163" s="1">
        <v>2698481.06</v>
      </c>
      <c r="H1163" s="1">
        <v>2896857.53</v>
      </c>
      <c r="I1163" s="1">
        <v>3052486.83</v>
      </c>
      <c r="J1163" s="1">
        <v>3152723.78</v>
      </c>
      <c r="K1163" s="1">
        <v>3594339.6</v>
      </c>
      <c r="L1163" s="14"/>
    </row>
    <row r="1164" spans="2:12" ht="16.5" thickTop="1" thickBot="1" x14ac:dyDescent="0.3">
      <c r="B1164" s="7" t="s">
        <v>49</v>
      </c>
      <c r="C1164" s="32">
        <v>30</v>
      </c>
      <c r="D1164" s="1">
        <v>298345.36</v>
      </c>
      <c r="E1164" s="1">
        <v>460447.4</v>
      </c>
      <c r="F1164" s="1">
        <v>317570.81</v>
      </c>
      <c r="G1164" s="1">
        <v>539821.21</v>
      </c>
      <c r="H1164" s="1">
        <v>64700.1</v>
      </c>
      <c r="I1164" s="1">
        <v>140808.26999999999</v>
      </c>
      <c r="J1164" s="1">
        <v>150691.49</v>
      </c>
      <c r="K1164" s="1">
        <v>140014.69</v>
      </c>
      <c r="L1164" s="14"/>
    </row>
    <row r="1165" spans="2:12" ht="16.5" thickTop="1" thickBot="1" x14ac:dyDescent="0.3">
      <c r="B1165" s="7" t="s">
        <v>12</v>
      </c>
      <c r="C1165" s="32">
        <v>40</v>
      </c>
      <c r="D1165" s="1">
        <v>0</v>
      </c>
      <c r="E1165" s="1">
        <v>0</v>
      </c>
      <c r="F1165" s="1">
        <v>0</v>
      </c>
      <c r="G1165" s="1">
        <v>0</v>
      </c>
      <c r="H1165" s="1">
        <v>0</v>
      </c>
      <c r="I1165" s="1">
        <v>0</v>
      </c>
      <c r="J1165" s="1">
        <v>0</v>
      </c>
      <c r="K1165" s="1">
        <v>0</v>
      </c>
      <c r="L1165" s="14"/>
    </row>
    <row r="1166" spans="2:12" ht="16.5" thickTop="1" thickBot="1" x14ac:dyDescent="0.3">
      <c r="B1166" s="7" t="s">
        <v>50</v>
      </c>
      <c r="C1166" s="32">
        <v>50</v>
      </c>
      <c r="D1166" s="1">
        <v>298345.36</v>
      </c>
      <c r="E1166" s="1">
        <v>460447.4</v>
      </c>
      <c r="F1166" s="1">
        <v>317570.81</v>
      </c>
      <c r="G1166" s="1">
        <v>539821.21</v>
      </c>
      <c r="H1166" s="1">
        <v>64700.1</v>
      </c>
      <c r="I1166" s="1">
        <v>140808.26999999999</v>
      </c>
      <c r="J1166" s="1">
        <v>150691.49</v>
      </c>
      <c r="K1166" s="1">
        <v>140014.69</v>
      </c>
      <c r="L1166" s="14"/>
    </row>
    <row r="1167" spans="2:12" ht="16.5" thickTop="1" thickBot="1" x14ac:dyDescent="0.3">
      <c r="B1167" s="5" t="s">
        <v>241</v>
      </c>
      <c r="C1167" s="32"/>
      <c r="D1167" s="1"/>
      <c r="E1167" s="1"/>
      <c r="F1167" s="1"/>
      <c r="G1167" s="1"/>
      <c r="H1167" s="1"/>
      <c r="I1167" s="1"/>
      <c r="J1167" s="1"/>
      <c r="K1167" s="1"/>
      <c r="L1167" s="14"/>
    </row>
    <row r="1168" spans="2:12" ht="16.5" thickTop="1" thickBot="1" x14ac:dyDescent="0.3">
      <c r="B1168" s="6" t="s">
        <v>89</v>
      </c>
      <c r="C1168" s="32"/>
      <c r="D1168" s="1"/>
      <c r="E1168" s="1"/>
      <c r="F1168" s="1"/>
      <c r="G1168" s="1"/>
      <c r="H1168" s="1"/>
      <c r="I1168" s="1"/>
      <c r="J1168" s="1"/>
      <c r="K1168" s="1"/>
      <c r="L1168" s="14"/>
    </row>
    <row r="1169" spans="2:12" ht="16.5" thickTop="1" thickBot="1" x14ac:dyDescent="0.3">
      <c r="B1169" s="7" t="s">
        <v>47</v>
      </c>
      <c r="C1169" s="32">
        <v>10</v>
      </c>
      <c r="D1169" s="1">
        <v>190944</v>
      </c>
      <c r="E1169" s="1">
        <v>190949</v>
      </c>
      <c r="F1169" s="1">
        <v>190940</v>
      </c>
      <c r="G1169" s="1">
        <v>190934</v>
      </c>
      <c r="H1169" s="1">
        <v>190936</v>
      </c>
      <c r="I1169" s="1">
        <v>190940</v>
      </c>
      <c r="J1169" s="1">
        <v>210940</v>
      </c>
      <c r="K1169" s="1">
        <v>210940</v>
      </c>
      <c r="L1169" s="14"/>
    </row>
    <row r="1170" spans="2:12" ht="16.5" thickTop="1" thickBot="1" x14ac:dyDescent="0.3">
      <c r="B1170" s="7" t="s">
        <v>48</v>
      </c>
      <c r="C1170" s="32">
        <v>20</v>
      </c>
      <c r="D1170" s="1">
        <v>190944</v>
      </c>
      <c r="E1170" s="1">
        <v>190949</v>
      </c>
      <c r="F1170" s="1">
        <v>190940</v>
      </c>
      <c r="G1170" s="1">
        <v>188424</v>
      </c>
      <c r="H1170" s="1">
        <v>190936</v>
      </c>
      <c r="I1170" s="1">
        <v>190939</v>
      </c>
      <c r="J1170" s="1">
        <v>210940</v>
      </c>
      <c r="K1170" s="1">
        <v>210940</v>
      </c>
      <c r="L1170" s="14"/>
    </row>
    <row r="1171" spans="2:12" ht="16.5" thickTop="1" thickBot="1" x14ac:dyDescent="0.3">
      <c r="B1171" s="7" t="s">
        <v>49</v>
      </c>
      <c r="C1171" s="32">
        <v>30</v>
      </c>
      <c r="D1171" s="1">
        <v>0</v>
      </c>
      <c r="E1171" s="1">
        <v>0</v>
      </c>
      <c r="F1171" s="1">
        <v>0</v>
      </c>
      <c r="G1171" s="1">
        <v>2510</v>
      </c>
      <c r="H1171" s="1">
        <v>0</v>
      </c>
      <c r="I1171" s="1">
        <v>1</v>
      </c>
      <c r="J1171" s="1">
        <v>0</v>
      </c>
      <c r="K1171" s="1">
        <v>0</v>
      </c>
      <c r="L1171" s="14"/>
    </row>
    <row r="1172" spans="2:12" ht="16.5" thickTop="1" thickBot="1" x14ac:dyDescent="0.3">
      <c r="B1172" s="7" t="s">
        <v>12</v>
      </c>
      <c r="C1172" s="32">
        <v>40</v>
      </c>
      <c r="D1172" s="1">
        <v>0</v>
      </c>
      <c r="E1172" s="1">
        <v>0</v>
      </c>
      <c r="F1172" s="1">
        <v>0</v>
      </c>
      <c r="G1172" s="1">
        <v>0</v>
      </c>
      <c r="H1172" s="1">
        <v>0</v>
      </c>
      <c r="I1172" s="1">
        <v>0</v>
      </c>
      <c r="J1172" s="1">
        <v>0</v>
      </c>
      <c r="K1172" s="1">
        <v>0</v>
      </c>
      <c r="L1172" s="14"/>
    </row>
    <row r="1173" spans="2:12" ht="16.5" thickTop="1" thickBot="1" x14ac:dyDescent="0.3">
      <c r="B1173" s="7" t="s">
        <v>50</v>
      </c>
      <c r="C1173" s="32">
        <v>50</v>
      </c>
      <c r="D1173" s="1">
        <v>0</v>
      </c>
      <c r="E1173" s="1">
        <v>0</v>
      </c>
      <c r="F1173" s="1">
        <v>0</v>
      </c>
      <c r="G1173" s="1">
        <v>2510</v>
      </c>
      <c r="H1173" s="1">
        <v>0</v>
      </c>
      <c r="I1173" s="1">
        <v>1</v>
      </c>
      <c r="J1173" s="1">
        <v>0</v>
      </c>
      <c r="K1173" s="1">
        <v>0</v>
      </c>
      <c r="L1173" s="14"/>
    </row>
    <row r="1174" spans="2:12" ht="16.5" thickTop="1" thickBot="1" x14ac:dyDescent="0.3">
      <c r="B1174" s="4" t="s">
        <v>528</v>
      </c>
      <c r="C1174" s="32"/>
      <c r="D1174" s="1"/>
      <c r="E1174" s="1"/>
      <c r="F1174" s="1"/>
      <c r="G1174" s="1"/>
      <c r="H1174" s="1"/>
      <c r="I1174" s="1"/>
      <c r="J1174" s="1"/>
      <c r="K1174" s="1"/>
      <c r="L1174" s="14"/>
    </row>
    <row r="1175" spans="2:12" ht="16.5" thickTop="1" thickBot="1" x14ac:dyDescent="0.3">
      <c r="B1175" s="5" t="s">
        <v>548</v>
      </c>
      <c r="C1175" s="32"/>
      <c r="D1175" s="1"/>
      <c r="E1175" s="1"/>
      <c r="F1175" s="1"/>
      <c r="G1175" s="1"/>
      <c r="H1175" s="1"/>
      <c r="I1175" s="1"/>
      <c r="J1175" s="1"/>
      <c r="K1175" s="1"/>
      <c r="L1175" s="14"/>
    </row>
    <row r="1176" spans="2:12" ht="16.5" thickTop="1" thickBot="1" x14ac:dyDescent="0.3">
      <c r="B1176" s="6" t="s">
        <v>550</v>
      </c>
      <c r="C1176" s="32"/>
      <c r="D1176" s="1"/>
      <c r="E1176" s="1"/>
      <c r="F1176" s="1"/>
      <c r="G1176" s="1"/>
      <c r="H1176" s="1"/>
      <c r="I1176" s="1"/>
      <c r="J1176" s="1"/>
      <c r="K1176" s="1"/>
      <c r="L1176" s="14"/>
    </row>
    <row r="1177" spans="2:12" ht="16.5" thickTop="1" thickBot="1" x14ac:dyDescent="0.3">
      <c r="B1177" s="7" t="s">
        <v>47</v>
      </c>
      <c r="C1177" s="32">
        <v>10</v>
      </c>
      <c r="D1177" s="1">
        <v>8002335</v>
      </c>
      <c r="E1177" s="1">
        <v>8584557</v>
      </c>
      <c r="F1177" s="1">
        <v>8133754</v>
      </c>
      <c r="G1177" s="1">
        <v>8487499</v>
      </c>
      <c r="H1177" s="1">
        <v>8865940</v>
      </c>
      <c r="I1177" s="1">
        <v>9724536</v>
      </c>
      <c r="J1177" s="1">
        <v>10103291</v>
      </c>
      <c r="K1177" s="1">
        <v>11807134.32</v>
      </c>
      <c r="L1177" s="14"/>
    </row>
    <row r="1178" spans="2:12" ht="16.5" thickTop="1" thickBot="1" x14ac:dyDescent="0.3">
      <c r="B1178" s="7" t="s">
        <v>48</v>
      </c>
      <c r="C1178" s="32">
        <v>20</v>
      </c>
      <c r="D1178" s="1">
        <v>6723473.8600000003</v>
      </c>
      <c r="E1178" s="1">
        <v>6283622.1200000001</v>
      </c>
      <c r="F1178" s="1">
        <v>5922784.54</v>
      </c>
      <c r="G1178" s="1">
        <v>7008374.9199999999</v>
      </c>
      <c r="H1178" s="1">
        <v>7446461.1799999997</v>
      </c>
      <c r="I1178" s="1">
        <v>8112168.4500000002</v>
      </c>
      <c r="J1178" s="1">
        <v>8400386.6799999997</v>
      </c>
      <c r="K1178" s="1">
        <v>10204006.779999999</v>
      </c>
      <c r="L1178" s="14"/>
    </row>
    <row r="1179" spans="2:12" ht="16.5" thickTop="1" thickBot="1" x14ac:dyDescent="0.3">
      <c r="B1179" s="7" t="s">
        <v>49</v>
      </c>
      <c r="C1179" s="32">
        <v>30</v>
      </c>
      <c r="D1179" s="1">
        <v>1278861.1399999999</v>
      </c>
      <c r="E1179" s="1">
        <v>2300934.88</v>
      </c>
      <c r="F1179" s="1">
        <v>2210969.46</v>
      </c>
      <c r="G1179" s="1">
        <v>1479124.08</v>
      </c>
      <c r="H1179" s="1">
        <v>1419478.82</v>
      </c>
      <c r="I1179" s="1">
        <v>1612367.55</v>
      </c>
      <c r="J1179" s="1">
        <v>1702904.32</v>
      </c>
      <c r="K1179" s="1">
        <v>1603127.54</v>
      </c>
      <c r="L1179" s="14"/>
    </row>
    <row r="1180" spans="2:12" ht="16.5" thickTop="1" thickBot="1" x14ac:dyDescent="0.3">
      <c r="B1180" s="7" t="s">
        <v>12</v>
      </c>
      <c r="C1180" s="32">
        <v>40</v>
      </c>
      <c r="D1180" s="1">
        <v>0</v>
      </c>
      <c r="E1180" s="1">
        <v>0</v>
      </c>
      <c r="F1180" s="1">
        <v>0</v>
      </c>
      <c r="G1180" s="1">
        <v>0</v>
      </c>
      <c r="H1180" s="1">
        <v>0</v>
      </c>
      <c r="I1180" s="1">
        <v>0</v>
      </c>
      <c r="J1180" s="1">
        <v>0</v>
      </c>
      <c r="K1180" s="1">
        <v>0</v>
      </c>
      <c r="L1180" s="14"/>
    </row>
    <row r="1181" spans="2:12" ht="16.5" thickTop="1" thickBot="1" x14ac:dyDescent="0.3">
      <c r="B1181" s="7" t="s">
        <v>50</v>
      </c>
      <c r="C1181" s="32">
        <v>50</v>
      </c>
      <c r="D1181" s="1">
        <v>1278861.1399999999</v>
      </c>
      <c r="E1181" s="1">
        <v>2300934.88</v>
      </c>
      <c r="F1181" s="1">
        <v>2210969.46</v>
      </c>
      <c r="G1181" s="1">
        <v>1479124.08</v>
      </c>
      <c r="H1181" s="1">
        <v>1419478.82</v>
      </c>
      <c r="I1181" s="1">
        <v>1612367.55</v>
      </c>
      <c r="J1181" s="1">
        <v>1702904.32</v>
      </c>
      <c r="K1181" s="1">
        <v>1603127.54</v>
      </c>
      <c r="L1181" s="14"/>
    </row>
    <row r="1182" spans="2:12" ht="16.5" thickTop="1" thickBot="1" x14ac:dyDescent="0.3">
      <c r="B1182" s="5" t="s">
        <v>534</v>
      </c>
      <c r="C1182" s="32"/>
      <c r="D1182" s="1"/>
      <c r="E1182" s="1"/>
      <c r="F1182" s="1"/>
      <c r="G1182" s="1"/>
      <c r="H1182" s="1"/>
      <c r="I1182" s="1"/>
      <c r="J1182" s="1"/>
      <c r="K1182" s="1"/>
      <c r="L1182" s="14"/>
    </row>
    <row r="1183" spans="2:12" ht="16.5" thickTop="1" thickBot="1" x14ac:dyDescent="0.3">
      <c r="B1183" s="6" t="s">
        <v>536</v>
      </c>
      <c r="C1183" s="32"/>
      <c r="D1183" s="1"/>
      <c r="E1183" s="1"/>
      <c r="F1183" s="1"/>
      <c r="G1183" s="1"/>
      <c r="H1183" s="1"/>
      <c r="I1183" s="1"/>
      <c r="J1183" s="1"/>
      <c r="K1183" s="1"/>
      <c r="L1183" s="14"/>
    </row>
    <row r="1184" spans="2:12" ht="16.5" thickTop="1" thickBot="1" x14ac:dyDescent="0.3">
      <c r="B1184" s="7" t="s">
        <v>47</v>
      </c>
      <c r="C1184" s="32">
        <v>10</v>
      </c>
      <c r="D1184" s="1">
        <v>3921555</v>
      </c>
      <c r="E1184" s="1">
        <v>3921555</v>
      </c>
      <c r="F1184" s="1">
        <v>3243212</v>
      </c>
      <c r="G1184" s="1">
        <v>2972091</v>
      </c>
      <c r="H1184" s="1">
        <v>3250099</v>
      </c>
      <c r="I1184" s="1">
        <v>3096099</v>
      </c>
      <c r="J1184" s="1">
        <v>2474054</v>
      </c>
      <c r="K1184" s="1">
        <v>4333574</v>
      </c>
      <c r="L1184" s="14"/>
    </row>
    <row r="1185" spans="2:12" ht="16.5" thickTop="1" thickBot="1" x14ac:dyDescent="0.3">
      <c r="B1185" s="7" t="s">
        <v>48</v>
      </c>
      <c r="C1185" s="32">
        <v>20</v>
      </c>
      <c r="D1185" s="1">
        <v>3642757.9</v>
      </c>
      <c r="E1185" s="1">
        <v>3633228.78</v>
      </c>
      <c r="F1185" s="1">
        <v>2341023.7799999998</v>
      </c>
      <c r="G1185" s="1">
        <v>2961280.24</v>
      </c>
      <c r="H1185" s="1">
        <v>2321935.25</v>
      </c>
      <c r="I1185" s="1">
        <v>2176909.6</v>
      </c>
      <c r="J1185" s="1">
        <v>1146128.1399999999</v>
      </c>
      <c r="K1185" s="1">
        <v>4074880.54</v>
      </c>
      <c r="L1185" s="14"/>
    </row>
    <row r="1186" spans="2:12" ht="16.5" thickTop="1" thickBot="1" x14ac:dyDescent="0.3">
      <c r="B1186" s="7" t="s">
        <v>49</v>
      </c>
      <c r="C1186" s="32">
        <v>30</v>
      </c>
      <c r="D1186" s="1">
        <v>278797.09999999998</v>
      </c>
      <c r="E1186" s="1">
        <v>288326.21999999997</v>
      </c>
      <c r="F1186" s="1">
        <v>902188.22</v>
      </c>
      <c r="G1186" s="1">
        <v>10810.76</v>
      </c>
      <c r="H1186" s="1">
        <v>928163.75</v>
      </c>
      <c r="I1186" s="1">
        <v>919189.4</v>
      </c>
      <c r="J1186" s="1">
        <v>1327925.8600000001</v>
      </c>
      <c r="K1186" s="1">
        <v>258693.46</v>
      </c>
      <c r="L1186" s="14"/>
    </row>
    <row r="1187" spans="2:12" ht="16.5" thickTop="1" thickBot="1" x14ac:dyDescent="0.3">
      <c r="B1187" s="7" t="s">
        <v>12</v>
      </c>
      <c r="C1187" s="32">
        <v>40</v>
      </c>
      <c r="D1187" s="1">
        <v>0</v>
      </c>
      <c r="E1187" s="1">
        <v>0</v>
      </c>
      <c r="F1187" s="1">
        <v>0</v>
      </c>
      <c r="G1187" s="1">
        <v>0</v>
      </c>
      <c r="H1187" s="1">
        <v>0</v>
      </c>
      <c r="I1187" s="1">
        <v>0</v>
      </c>
      <c r="J1187" s="1">
        <v>0</v>
      </c>
      <c r="K1187" s="1">
        <v>0</v>
      </c>
      <c r="L1187" s="14"/>
    </row>
    <row r="1188" spans="2:12" ht="16.5" thickTop="1" thickBot="1" x14ac:dyDescent="0.3">
      <c r="B1188" s="7" t="s">
        <v>50</v>
      </c>
      <c r="C1188" s="32">
        <v>50</v>
      </c>
      <c r="D1188" s="1">
        <v>278797.09999999998</v>
      </c>
      <c r="E1188" s="1">
        <v>288326.21999999997</v>
      </c>
      <c r="F1188" s="1">
        <v>902188.22</v>
      </c>
      <c r="G1188" s="1">
        <v>10810.76</v>
      </c>
      <c r="H1188" s="1">
        <v>928163.75</v>
      </c>
      <c r="I1188" s="1">
        <v>919189.4</v>
      </c>
      <c r="J1188" s="1">
        <v>1327925.8600000001</v>
      </c>
      <c r="K1188" s="1">
        <v>258693.46</v>
      </c>
      <c r="L1188" s="14"/>
    </row>
    <row r="1189" spans="2:12" ht="16.5" thickTop="1" thickBot="1" x14ac:dyDescent="0.3">
      <c r="B1189" s="6" t="s">
        <v>538</v>
      </c>
      <c r="C1189" s="32"/>
      <c r="D1189" s="1"/>
      <c r="E1189" s="1"/>
      <c r="F1189" s="1"/>
      <c r="G1189" s="1"/>
      <c r="H1189" s="1"/>
      <c r="I1189" s="1"/>
      <c r="J1189" s="1"/>
      <c r="K1189" s="1"/>
      <c r="L1189" s="14"/>
    </row>
    <row r="1190" spans="2:12" ht="16.5" thickTop="1" thickBot="1" x14ac:dyDescent="0.3">
      <c r="B1190" s="7" t="s">
        <v>47</v>
      </c>
      <c r="C1190" s="32">
        <v>10</v>
      </c>
      <c r="D1190" s="1">
        <v>8080478</v>
      </c>
      <c r="E1190" s="1">
        <v>8080478</v>
      </c>
      <c r="F1190" s="1">
        <v>8386409</v>
      </c>
      <c r="G1190" s="1">
        <v>9855409</v>
      </c>
      <c r="H1190" s="1">
        <v>9395477</v>
      </c>
      <c r="I1190" s="1">
        <v>11168021</v>
      </c>
      <c r="J1190" s="1">
        <v>13561849</v>
      </c>
      <c r="K1190" s="1">
        <v>13401386</v>
      </c>
      <c r="L1190" s="14"/>
    </row>
    <row r="1191" spans="2:12" ht="16.5" thickTop="1" thickBot="1" x14ac:dyDescent="0.3">
      <c r="B1191" s="7" t="s">
        <v>48</v>
      </c>
      <c r="C1191" s="32">
        <v>20</v>
      </c>
      <c r="D1191" s="1">
        <v>7929801.9100000001</v>
      </c>
      <c r="E1191" s="1">
        <v>7983187.2300000004</v>
      </c>
      <c r="F1191" s="1">
        <v>8235850.21</v>
      </c>
      <c r="G1191" s="1">
        <v>9853646.3399999999</v>
      </c>
      <c r="H1191" s="1">
        <v>9309932.1799999997</v>
      </c>
      <c r="I1191" s="1">
        <v>8960290.9600000009</v>
      </c>
      <c r="J1191" s="1">
        <v>9908241.9800000004</v>
      </c>
      <c r="K1191" s="1">
        <v>11311109.77</v>
      </c>
      <c r="L1191" s="14"/>
    </row>
    <row r="1192" spans="2:12" ht="16.5" thickTop="1" thickBot="1" x14ac:dyDescent="0.3">
      <c r="B1192" s="7" t="s">
        <v>49</v>
      </c>
      <c r="C1192" s="32">
        <v>30</v>
      </c>
      <c r="D1192" s="1">
        <v>150676.09</v>
      </c>
      <c r="E1192" s="1">
        <v>97290.77</v>
      </c>
      <c r="F1192" s="1">
        <v>150558.79</v>
      </c>
      <c r="G1192" s="1">
        <v>1762.66</v>
      </c>
      <c r="H1192" s="1">
        <v>85544.82</v>
      </c>
      <c r="I1192" s="1">
        <v>2207730.04</v>
      </c>
      <c r="J1192" s="1">
        <v>3653607.02</v>
      </c>
      <c r="K1192" s="1">
        <v>2090276.23</v>
      </c>
      <c r="L1192" s="14"/>
    </row>
    <row r="1193" spans="2:12" ht="16.5" thickTop="1" thickBot="1" x14ac:dyDescent="0.3">
      <c r="B1193" s="7" t="s">
        <v>12</v>
      </c>
      <c r="C1193" s="32">
        <v>40</v>
      </c>
      <c r="D1193" s="1">
        <v>0</v>
      </c>
      <c r="E1193" s="1">
        <v>0</v>
      </c>
      <c r="F1193" s="1">
        <v>0</v>
      </c>
      <c r="G1193" s="1">
        <v>0</v>
      </c>
      <c r="H1193" s="1">
        <v>0</v>
      </c>
      <c r="I1193" s="1">
        <v>0</v>
      </c>
      <c r="J1193" s="1">
        <v>0</v>
      </c>
      <c r="K1193" s="1">
        <v>0</v>
      </c>
      <c r="L1193" s="14"/>
    </row>
    <row r="1194" spans="2:12" ht="16.5" thickTop="1" thickBot="1" x14ac:dyDescent="0.3">
      <c r="B1194" s="7" t="s">
        <v>50</v>
      </c>
      <c r="C1194" s="32">
        <v>50</v>
      </c>
      <c r="D1194" s="1">
        <v>150676.09</v>
      </c>
      <c r="E1194" s="1">
        <v>97290.77</v>
      </c>
      <c r="F1194" s="1">
        <v>150558.79</v>
      </c>
      <c r="G1194" s="1">
        <v>1762.66</v>
      </c>
      <c r="H1194" s="1">
        <v>85544.82</v>
      </c>
      <c r="I1194" s="1">
        <v>2207730.04</v>
      </c>
      <c r="J1194" s="1">
        <v>3653607.02</v>
      </c>
      <c r="K1194" s="1">
        <v>2090276.23</v>
      </c>
      <c r="L1194" s="14"/>
    </row>
    <row r="1195" spans="2:12" ht="16.5" thickTop="1" thickBot="1" x14ac:dyDescent="0.3">
      <c r="B1195" s="6" t="s">
        <v>218</v>
      </c>
      <c r="C1195" s="32"/>
      <c r="D1195" s="1"/>
      <c r="E1195" s="1"/>
      <c r="F1195" s="1"/>
      <c r="G1195" s="1"/>
      <c r="H1195" s="1"/>
      <c r="I1195" s="1"/>
      <c r="J1195" s="1"/>
      <c r="K1195" s="1"/>
      <c r="L1195" s="14"/>
    </row>
    <row r="1196" spans="2:12" ht="16.5" thickTop="1" thickBot="1" x14ac:dyDescent="0.3">
      <c r="B1196" s="7" t="s">
        <v>47</v>
      </c>
      <c r="C1196" s="32">
        <v>10</v>
      </c>
      <c r="D1196" s="1">
        <v>2218010</v>
      </c>
      <c r="E1196" s="1">
        <v>1613515</v>
      </c>
      <c r="F1196" s="1">
        <v>1702788</v>
      </c>
      <c r="G1196" s="1">
        <v>1754078</v>
      </c>
      <c r="H1196" s="1">
        <v>2474631</v>
      </c>
      <c r="I1196" s="1">
        <v>1455563</v>
      </c>
      <c r="J1196" s="1">
        <v>1399070</v>
      </c>
      <c r="K1196" s="1">
        <v>1711939</v>
      </c>
      <c r="L1196" s="14"/>
    </row>
    <row r="1197" spans="2:12" ht="16.5" thickTop="1" thickBot="1" x14ac:dyDescent="0.3">
      <c r="B1197" s="7" t="s">
        <v>48</v>
      </c>
      <c r="C1197" s="32">
        <v>20</v>
      </c>
      <c r="D1197" s="1">
        <v>1660841.08</v>
      </c>
      <c r="E1197" s="1">
        <v>1439197.5</v>
      </c>
      <c r="F1197" s="1">
        <v>1390364.22</v>
      </c>
      <c r="G1197" s="1">
        <v>1735394.1</v>
      </c>
      <c r="H1197" s="1">
        <v>1489000.89</v>
      </c>
      <c r="I1197" s="1">
        <v>1004699.7</v>
      </c>
      <c r="J1197" s="1">
        <v>1138376.8899999999</v>
      </c>
      <c r="K1197" s="1">
        <v>1498963.55</v>
      </c>
      <c r="L1197" s="14"/>
    </row>
    <row r="1198" spans="2:12" ht="16.5" thickTop="1" thickBot="1" x14ac:dyDescent="0.3">
      <c r="B1198" s="7" t="s">
        <v>49</v>
      </c>
      <c r="C1198" s="32">
        <v>30</v>
      </c>
      <c r="D1198" s="1">
        <v>557168.92000000004</v>
      </c>
      <c r="E1198" s="1">
        <v>174317.5</v>
      </c>
      <c r="F1198" s="1">
        <v>312423.78000000003</v>
      </c>
      <c r="G1198" s="1">
        <v>18683.900000000001</v>
      </c>
      <c r="H1198" s="1">
        <v>985630.11</v>
      </c>
      <c r="I1198" s="1">
        <v>450863.3</v>
      </c>
      <c r="J1198" s="1">
        <v>260693.11</v>
      </c>
      <c r="K1198" s="1">
        <v>212975.45</v>
      </c>
      <c r="L1198" s="14"/>
    </row>
    <row r="1199" spans="2:12" ht="16.5" thickTop="1" thickBot="1" x14ac:dyDescent="0.3">
      <c r="B1199" s="7" t="s">
        <v>12</v>
      </c>
      <c r="C1199" s="32">
        <v>40</v>
      </c>
      <c r="D1199" s="1">
        <v>0</v>
      </c>
      <c r="E1199" s="1">
        <v>0</v>
      </c>
      <c r="F1199" s="1">
        <v>0</v>
      </c>
      <c r="G1199" s="1">
        <v>0</v>
      </c>
      <c r="H1199" s="1">
        <v>0</v>
      </c>
      <c r="I1199" s="1">
        <v>0</v>
      </c>
      <c r="J1199" s="1">
        <v>0</v>
      </c>
      <c r="K1199" s="1">
        <v>0</v>
      </c>
      <c r="L1199" s="14"/>
    </row>
    <row r="1200" spans="2:12" ht="16.5" thickTop="1" thickBot="1" x14ac:dyDescent="0.3">
      <c r="B1200" s="7" t="s">
        <v>50</v>
      </c>
      <c r="C1200" s="32">
        <v>50</v>
      </c>
      <c r="D1200" s="1">
        <v>557168.92000000004</v>
      </c>
      <c r="E1200" s="1">
        <v>174317.5</v>
      </c>
      <c r="F1200" s="1">
        <v>312423.78000000003</v>
      </c>
      <c r="G1200" s="1">
        <v>18683.900000000001</v>
      </c>
      <c r="H1200" s="1">
        <v>985630.11</v>
      </c>
      <c r="I1200" s="1">
        <v>450863.3</v>
      </c>
      <c r="J1200" s="1">
        <v>260693.11</v>
      </c>
      <c r="K1200" s="1">
        <v>212975.45</v>
      </c>
      <c r="L1200" s="14"/>
    </row>
    <row r="1201" spans="2:12" ht="16.5" thickTop="1" thickBot="1" x14ac:dyDescent="0.3">
      <c r="B1201" s="5" t="s">
        <v>560</v>
      </c>
      <c r="C1201" s="32"/>
      <c r="D1201" s="1"/>
      <c r="E1201" s="1"/>
      <c r="F1201" s="1"/>
      <c r="G1201" s="1"/>
      <c r="H1201" s="1"/>
      <c r="I1201" s="1"/>
      <c r="J1201" s="1"/>
      <c r="K1201" s="1"/>
      <c r="L1201" s="14"/>
    </row>
    <row r="1202" spans="2:12" ht="16.5" thickTop="1" thickBot="1" x14ac:dyDescent="0.3">
      <c r="B1202" s="6" t="s">
        <v>562</v>
      </c>
      <c r="C1202" s="32"/>
      <c r="D1202" s="1"/>
      <c r="E1202" s="1"/>
      <c r="F1202" s="1"/>
      <c r="G1202" s="1"/>
      <c r="H1202" s="1"/>
      <c r="I1202" s="1"/>
      <c r="J1202" s="1"/>
      <c r="K1202" s="1"/>
      <c r="L1202" s="14"/>
    </row>
    <row r="1203" spans="2:12" ht="16.5" thickTop="1" thickBot="1" x14ac:dyDescent="0.3">
      <c r="B1203" s="7" t="s">
        <v>47</v>
      </c>
      <c r="C1203" s="32">
        <v>10</v>
      </c>
      <c r="D1203" s="1">
        <v>8360998</v>
      </c>
      <c r="E1203" s="1">
        <v>5479700</v>
      </c>
      <c r="F1203" s="1">
        <v>4462500</v>
      </c>
      <c r="G1203" s="1">
        <v>4101892</v>
      </c>
      <c r="H1203" s="1">
        <v>10951606</v>
      </c>
      <c r="I1203" s="1">
        <v>12427393</v>
      </c>
      <c r="J1203" s="1">
        <v>16625609</v>
      </c>
      <c r="K1203" s="1">
        <v>26706839</v>
      </c>
      <c r="L1203" s="14"/>
    </row>
    <row r="1204" spans="2:12" ht="16.5" thickTop="1" thickBot="1" x14ac:dyDescent="0.3">
      <c r="B1204" s="7" t="s">
        <v>48</v>
      </c>
      <c r="C1204" s="32">
        <v>20</v>
      </c>
      <c r="D1204" s="1">
        <v>8359943.25</v>
      </c>
      <c r="E1204" s="1">
        <v>5478240.4100000001</v>
      </c>
      <c r="F1204" s="1">
        <v>4460419.3099999996</v>
      </c>
      <c r="G1204" s="1">
        <v>4097217.83</v>
      </c>
      <c r="H1204" s="1">
        <v>10604030.939999999</v>
      </c>
      <c r="I1204" s="1">
        <v>10731554.27</v>
      </c>
      <c r="J1204" s="1">
        <v>13378209.369999999</v>
      </c>
      <c r="K1204" s="1">
        <v>26518540.899999999</v>
      </c>
      <c r="L1204" s="14"/>
    </row>
    <row r="1205" spans="2:12" ht="16.5" thickTop="1" thickBot="1" x14ac:dyDescent="0.3">
      <c r="B1205" s="7" t="s">
        <v>49</v>
      </c>
      <c r="C1205" s="32">
        <v>30</v>
      </c>
      <c r="D1205" s="1">
        <v>1054.75</v>
      </c>
      <c r="E1205" s="1">
        <v>1459.59</v>
      </c>
      <c r="F1205" s="1">
        <v>2080.69</v>
      </c>
      <c r="G1205" s="1">
        <v>4674.17</v>
      </c>
      <c r="H1205" s="1">
        <v>347575.06</v>
      </c>
      <c r="I1205" s="1">
        <v>1695838.73</v>
      </c>
      <c r="J1205" s="1">
        <v>3247399.63</v>
      </c>
      <c r="K1205" s="1">
        <v>188298.1</v>
      </c>
      <c r="L1205" s="14"/>
    </row>
    <row r="1206" spans="2:12" ht="16.5" thickTop="1" thickBot="1" x14ac:dyDescent="0.3">
      <c r="B1206" s="7" t="s">
        <v>12</v>
      </c>
      <c r="C1206" s="32">
        <v>40</v>
      </c>
      <c r="D1206" s="1">
        <v>0</v>
      </c>
      <c r="E1206" s="1">
        <v>0</v>
      </c>
      <c r="F1206" s="1">
        <v>0</v>
      </c>
      <c r="G1206" s="1">
        <v>0</v>
      </c>
      <c r="H1206" s="1">
        <v>0</v>
      </c>
      <c r="I1206" s="1">
        <v>0</v>
      </c>
      <c r="J1206" s="1">
        <v>0</v>
      </c>
      <c r="K1206" s="1">
        <v>0</v>
      </c>
      <c r="L1206" s="14"/>
    </row>
    <row r="1207" spans="2:12" ht="16.5" thickTop="1" thickBot="1" x14ac:dyDescent="0.3">
      <c r="B1207" s="7" t="s">
        <v>50</v>
      </c>
      <c r="C1207" s="32">
        <v>50</v>
      </c>
      <c r="D1207" s="1">
        <v>1054.75</v>
      </c>
      <c r="E1207" s="1">
        <v>1459.59</v>
      </c>
      <c r="F1207" s="1">
        <v>2080.69</v>
      </c>
      <c r="G1207" s="1">
        <v>4674.17</v>
      </c>
      <c r="H1207" s="1">
        <v>347575.06</v>
      </c>
      <c r="I1207" s="1">
        <v>1695838.73</v>
      </c>
      <c r="J1207" s="1">
        <v>3247399.63</v>
      </c>
      <c r="K1207" s="1">
        <v>188298.1</v>
      </c>
      <c r="L1207" s="14"/>
    </row>
    <row r="1208" spans="2:12" ht="16.5" thickTop="1" thickBot="1" x14ac:dyDescent="0.3">
      <c r="B1208" s="6" t="s">
        <v>555</v>
      </c>
      <c r="C1208" s="32"/>
      <c r="D1208" s="1"/>
      <c r="E1208" s="1"/>
      <c r="F1208" s="1"/>
      <c r="G1208" s="1"/>
      <c r="H1208" s="1"/>
      <c r="I1208" s="1"/>
      <c r="J1208" s="1"/>
      <c r="K1208" s="1"/>
      <c r="L1208" s="14"/>
    </row>
    <row r="1209" spans="2:12" ht="16.5" thickTop="1" thickBot="1" x14ac:dyDescent="0.3">
      <c r="B1209" s="7" t="s">
        <v>47</v>
      </c>
      <c r="C1209" s="32">
        <v>10</v>
      </c>
      <c r="D1209" s="1">
        <v>3886106</v>
      </c>
      <c r="E1209" s="1">
        <v>5410980</v>
      </c>
      <c r="F1209" s="1">
        <v>4262629</v>
      </c>
      <c r="G1209" s="1">
        <v>4536077</v>
      </c>
      <c r="H1209" s="1">
        <v>5289564</v>
      </c>
      <c r="I1209" s="1">
        <v>4589317</v>
      </c>
      <c r="J1209" s="1">
        <v>5189487</v>
      </c>
      <c r="K1209" s="1">
        <v>6540794</v>
      </c>
      <c r="L1209" s="14"/>
    </row>
    <row r="1210" spans="2:12" ht="16.5" thickTop="1" thickBot="1" x14ac:dyDescent="0.3">
      <c r="B1210" s="7" t="s">
        <v>48</v>
      </c>
      <c r="C1210" s="32">
        <v>20</v>
      </c>
      <c r="D1210" s="1">
        <v>3885575.78</v>
      </c>
      <c r="E1210" s="1">
        <v>5009787</v>
      </c>
      <c r="F1210" s="1">
        <v>3964126.74</v>
      </c>
      <c r="G1210" s="1">
        <v>4530581.71</v>
      </c>
      <c r="H1210" s="1">
        <v>5279298.88</v>
      </c>
      <c r="I1210" s="1">
        <v>4503584.5199999996</v>
      </c>
      <c r="J1210" s="1">
        <v>4475036.95</v>
      </c>
      <c r="K1210" s="1">
        <v>6478220.4500000002</v>
      </c>
      <c r="L1210" s="14"/>
    </row>
    <row r="1211" spans="2:12" ht="16.5" thickTop="1" thickBot="1" x14ac:dyDescent="0.3">
      <c r="B1211" s="7" t="s">
        <v>49</v>
      </c>
      <c r="C1211" s="32">
        <v>30</v>
      </c>
      <c r="D1211" s="1">
        <v>530.22</v>
      </c>
      <c r="E1211" s="1">
        <v>401193</v>
      </c>
      <c r="F1211" s="1">
        <v>298502.26</v>
      </c>
      <c r="G1211" s="1">
        <v>5495.29</v>
      </c>
      <c r="H1211" s="1">
        <v>10265.120000000001</v>
      </c>
      <c r="I1211" s="1">
        <v>85732.479999999996</v>
      </c>
      <c r="J1211" s="1">
        <v>714450.05</v>
      </c>
      <c r="K1211" s="1">
        <v>62573.55</v>
      </c>
      <c r="L1211" s="14"/>
    </row>
    <row r="1212" spans="2:12" ht="16.5" thickTop="1" thickBot="1" x14ac:dyDescent="0.3">
      <c r="B1212" s="7" t="s">
        <v>12</v>
      </c>
      <c r="C1212" s="32">
        <v>40</v>
      </c>
      <c r="D1212" s="1">
        <v>0</v>
      </c>
      <c r="E1212" s="1">
        <v>0</v>
      </c>
      <c r="F1212" s="1">
        <v>0</v>
      </c>
      <c r="G1212" s="1">
        <v>0</v>
      </c>
      <c r="H1212" s="1">
        <v>0</v>
      </c>
      <c r="I1212" s="1">
        <v>0</v>
      </c>
      <c r="J1212" s="1">
        <v>0</v>
      </c>
      <c r="K1212" s="1">
        <v>0</v>
      </c>
      <c r="L1212" s="14"/>
    </row>
    <row r="1213" spans="2:12" ht="16.5" thickTop="1" thickBot="1" x14ac:dyDescent="0.3">
      <c r="B1213" s="7" t="s">
        <v>50</v>
      </c>
      <c r="C1213" s="32">
        <v>50</v>
      </c>
      <c r="D1213" s="1">
        <v>530.22</v>
      </c>
      <c r="E1213" s="1">
        <v>401193</v>
      </c>
      <c r="F1213" s="1">
        <v>298502.26</v>
      </c>
      <c r="G1213" s="1">
        <v>5495.29</v>
      </c>
      <c r="H1213" s="1">
        <v>10265.120000000001</v>
      </c>
      <c r="I1213" s="1">
        <v>85732.479999999996</v>
      </c>
      <c r="J1213" s="1">
        <v>714450.05</v>
      </c>
      <c r="K1213" s="1">
        <v>62573.55</v>
      </c>
      <c r="L1213" s="14"/>
    </row>
    <row r="1214" spans="2:12" ht="16.5" thickTop="1" thickBot="1" x14ac:dyDescent="0.3">
      <c r="B1214" s="5" t="s">
        <v>565</v>
      </c>
      <c r="C1214" s="32"/>
      <c r="D1214" s="1"/>
      <c r="E1214" s="1"/>
      <c r="F1214" s="1"/>
      <c r="G1214" s="1"/>
      <c r="H1214" s="1"/>
      <c r="I1214" s="1"/>
      <c r="J1214" s="1"/>
      <c r="K1214" s="1"/>
      <c r="L1214" s="14"/>
    </row>
    <row r="1215" spans="2:12" ht="16.5" thickTop="1" thickBot="1" x14ac:dyDescent="0.3">
      <c r="B1215" s="6" t="s">
        <v>567</v>
      </c>
      <c r="C1215" s="32"/>
      <c r="D1215" s="1"/>
      <c r="E1215" s="1"/>
      <c r="F1215" s="1"/>
      <c r="G1215" s="1"/>
      <c r="H1215" s="1"/>
      <c r="I1215" s="1"/>
      <c r="J1215" s="1"/>
      <c r="K1215" s="1"/>
      <c r="L1215" s="14"/>
    </row>
    <row r="1216" spans="2:12" ht="16.5" thickTop="1" thickBot="1" x14ac:dyDescent="0.3">
      <c r="B1216" s="7" t="s">
        <v>47</v>
      </c>
      <c r="C1216" s="32">
        <v>10</v>
      </c>
      <c r="D1216" s="1">
        <v>735190499</v>
      </c>
      <c r="E1216" s="1">
        <v>764913338</v>
      </c>
      <c r="F1216" s="1">
        <v>815557436</v>
      </c>
      <c r="G1216" s="1">
        <v>853483113</v>
      </c>
      <c r="H1216" s="1">
        <v>954233341</v>
      </c>
      <c r="I1216" s="1">
        <v>973117692</v>
      </c>
      <c r="J1216" s="1">
        <v>1006876637</v>
      </c>
      <c r="K1216" s="1">
        <v>992960761</v>
      </c>
      <c r="L1216" s="14"/>
    </row>
    <row r="1217" spans="2:12" ht="16.5" thickTop="1" thickBot="1" x14ac:dyDescent="0.3">
      <c r="B1217" s="7" t="s">
        <v>48</v>
      </c>
      <c r="C1217" s="32">
        <v>20</v>
      </c>
      <c r="D1217" s="1">
        <v>728837740.24000001</v>
      </c>
      <c r="E1217" s="1">
        <v>764115794.20000005</v>
      </c>
      <c r="F1217" s="1">
        <v>809685903.20000005</v>
      </c>
      <c r="G1217" s="1">
        <v>853068942.89999998</v>
      </c>
      <c r="H1217" s="1">
        <v>941424226.32000005</v>
      </c>
      <c r="I1217" s="1">
        <v>967131335.42999995</v>
      </c>
      <c r="J1217" s="1">
        <v>1001305218.9299999</v>
      </c>
      <c r="K1217" s="1">
        <v>987638980.85000002</v>
      </c>
      <c r="L1217" s="14"/>
    </row>
    <row r="1218" spans="2:12" ht="16.5" thickTop="1" thickBot="1" x14ac:dyDescent="0.3">
      <c r="B1218" s="7" t="s">
        <v>49</v>
      </c>
      <c r="C1218" s="32">
        <v>30</v>
      </c>
      <c r="D1218" s="1">
        <v>6352758.7599999998</v>
      </c>
      <c r="E1218" s="1">
        <v>797543.76</v>
      </c>
      <c r="F1218" s="1">
        <v>5871532.7999999998</v>
      </c>
      <c r="G1218" s="1">
        <v>414170.1</v>
      </c>
      <c r="H1218" s="1">
        <v>12809114.68</v>
      </c>
      <c r="I1218" s="1">
        <v>5986356.5700000003</v>
      </c>
      <c r="J1218" s="1">
        <v>5571418.0700000003</v>
      </c>
      <c r="K1218" s="1">
        <v>5321780.1500000004</v>
      </c>
      <c r="L1218" s="14"/>
    </row>
    <row r="1219" spans="2:12" ht="16.5" thickTop="1" thickBot="1" x14ac:dyDescent="0.3">
      <c r="B1219" s="7" t="s">
        <v>12</v>
      </c>
      <c r="C1219" s="32">
        <v>40</v>
      </c>
      <c r="D1219" s="1">
        <v>0</v>
      </c>
      <c r="E1219" s="1">
        <v>0</v>
      </c>
      <c r="F1219" s="1">
        <v>0</v>
      </c>
      <c r="G1219" s="1">
        <v>0</v>
      </c>
      <c r="H1219" s="1">
        <v>0</v>
      </c>
      <c r="I1219" s="1">
        <v>0</v>
      </c>
      <c r="J1219" s="1">
        <v>0</v>
      </c>
      <c r="K1219" s="1">
        <v>0</v>
      </c>
      <c r="L1219" s="14"/>
    </row>
    <row r="1220" spans="2:12" ht="16.5" thickTop="1" thickBot="1" x14ac:dyDescent="0.3">
      <c r="B1220" s="7" t="s">
        <v>50</v>
      </c>
      <c r="C1220" s="32">
        <v>50</v>
      </c>
      <c r="D1220" s="1">
        <v>6352758.7599999998</v>
      </c>
      <c r="E1220" s="1">
        <v>797543.76</v>
      </c>
      <c r="F1220" s="1">
        <v>5871532.7999999998</v>
      </c>
      <c r="G1220" s="1">
        <v>414170.1</v>
      </c>
      <c r="H1220" s="1">
        <v>12809114.68</v>
      </c>
      <c r="I1220" s="1">
        <v>5986356.5700000003</v>
      </c>
      <c r="J1220" s="1">
        <v>5571418.0700000003</v>
      </c>
      <c r="K1220" s="1">
        <v>5321780.1500000004</v>
      </c>
      <c r="L1220" s="14"/>
    </row>
    <row r="1221" spans="2:12" ht="16.5" thickTop="1" thickBot="1" x14ac:dyDescent="0.3">
      <c r="B1221" s="5" t="s">
        <v>553</v>
      </c>
      <c r="C1221" s="32"/>
      <c r="D1221" s="1"/>
      <c r="E1221" s="1"/>
      <c r="F1221" s="1"/>
      <c r="G1221" s="1"/>
      <c r="H1221" s="1"/>
      <c r="I1221" s="1"/>
      <c r="J1221" s="1"/>
      <c r="K1221" s="1"/>
      <c r="L1221" s="14"/>
    </row>
    <row r="1222" spans="2:12" ht="16.5" thickTop="1" thickBot="1" x14ac:dyDescent="0.3">
      <c r="B1222" s="6" t="s">
        <v>550</v>
      </c>
      <c r="C1222" s="32"/>
      <c r="D1222" s="1"/>
      <c r="E1222" s="1"/>
      <c r="F1222" s="1"/>
      <c r="G1222" s="1"/>
      <c r="H1222" s="1"/>
      <c r="I1222" s="1"/>
      <c r="J1222" s="1"/>
      <c r="K1222" s="1"/>
      <c r="L1222" s="14"/>
    </row>
    <row r="1223" spans="2:12" ht="16.5" thickTop="1" thickBot="1" x14ac:dyDescent="0.3">
      <c r="B1223" s="7" t="s">
        <v>47</v>
      </c>
      <c r="C1223" s="32">
        <v>10</v>
      </c>
      <c r="D1223" s="1">
        <v>4390520</v>
      </c>
      <c r="E1223" s="1">
        <v>4532129.91</v>
      </c>
      <c r="F1223" s="1">
        <v>4212549</v>
      </c>
      <c r="G1223" s="1">
        <v>4417772</v>
      </c>
      <c r="H1223" s="1">
        <v>4567772</v>
      </c>
      <c r="I1223" s="1">
        <v>5167772</v>
      </c>
      <c r="J1223" s="1">
        <v>6176511</v>
      </c>
      <c r="K1223" s="1">
        <v>8446893</v>
      </c>
      <c r="L1223" s="14"/>
    </row>
    <row r="1224" spans="2:12" ht="16.5" thickTop="1" thickBot="1" x14ac:dyDescent="0.3">
      <c r="B1224" s="7" t="s">
        <v>48</v>
      </c>
      <c r="C1224" s="32">
        <v>20</v>
      </c>
      <c r="D1224" s="1">
        <v>4387603.17</v>
      </c>
      <c r="E1224" s="1">
        <v>4532077.97</v>
      </c>
      <c r="F1224" s="1">
        <v>4206599.4400000004</v>
      </c>
      <c r="G1224" s="1">
        <v>4272472.38</v>
      </c>
      <c r="H1224" s="1">
        <v>4541304.24</v>
      </c>
      <c r="I1224" s="1">
        <v>5167145.42</v>
      </c>
      <c r="J1224" s="1">
        <v>6146058.0800000001</v>
      </c>
      <c r="K1224" s="1">
        <v>8446892.6699999999</v>
      </c>
      <c r="L1224" s="14"/>
    </row>
    <row r="1225" spans="2:12" ht="16.5" thickTop="1" thickBot="1" x14ac:dyDescent="0.3">
      <c r="B1225" s="7" t="s">
        <v>49</v>
      </c>
      <c r="C1225" s="32">
        <v>30</v>
      </c>
      <c r="D1225" s="1">
        <v>2916.83</v>
      </c>
      <c r="E1225" s="1">
        <v>51.94</v>
      </c>
      <c r="F1225" s="1">
        <v>5949.56</v>
      </c>
      <c r="G1225" s="1">
        <v>145299.62</v>
      </c>
      <c r="H1225" s="1">
        <v>26467.759999999998</v>
      </c>
      <c r="I1225" s="1">
        <v>626.58000000000004</v>
      </c>
      <c r="J1225" s="1">
        <v>30452.92</v>
      </c>
      <c r="K1225" s="1">
        <v>0.33</v>
      </c>
      <c r="L1225" s="14"/>
    </row>
    <row r="1226" spans="2:12" ht="16.5" thickTop="1" thickBot="1" x14ac:dyDescent="0.3">
      <c r="B1226" s="7" t="s">
        <v>12</v>
      </c>
      <c r="C1226" s="32">
        <v>40</v>
      </c>
      <c r="D1226" s="1">
        <v>0</v>
      </c>
      <c r="E1226" s="1">
        <v>0</v>
      </c>
      <c r="F1226" s="1">
        <v>0</v>
      </c>
      <c r="G1226" s="1">
        <v>0</v>
      </c>
      <c r="H1226" s="1">
        <v>0</v>
      </c>
      <c r="I1226" s="1">
        <v>0</v>
      </c>
      <c r="J1226" s="1">
        <v>0</v>
      </c>
      <c r="K1226" s="1">
        <v>0</v>
      </c>
      <c r="L1226" s="14"/>
    </row>
    <row r="1227" spans="2:12" ht="16.5" thickTop="1" thickBot="1" x14ac:dyDescent="0.3">
      <c r="B1227" s="7" t="s">
        <v>50</v>
      </c>
      <c r="C1227" s="32">
        <v>50</v>
      </c>
      <c r="D1227" s="1">
        <v>2916.83</v>
      </c>
      <c r="E1227" s="1">
        <v>51.94</v>
      </c>
      <c r="F1227" s="1">
        <v>5949.56</v>
      </c>
      <c r="G1227" s="1">
        <v>145299.62</v>
      </c>
      <c r="H1227" s="1">
        <v>26467.759999999998</v>
      </c>
      <c r="I1227" s="1">
        <v>626.58000000000004</v>
      </c>
      <c r="J1227" s="1">
        <v>30452.92</v>
      </c>
      <c r="K1227" s="1">
        <v>0.33</v>
      </c>
      <c r="L1227" s="14"/>
    </row>
    <row r="1228" spans="2:12" ht="16.5" thickTop="1" thickBot="1" x14ac:dyDescent="0.3">
      <c r="B1228" s="6" t="s">
        <v>555</v>
      </c>
      <c r="C1228" s="32"/>
      <c r="D1228" s="1"/>
      <c r="E1228" s="1"/>
      <c r="F1228" s="1"/>
      <c r="G1228" s="1"/>
      <c r="H1228" s="1"/>
      <c r="I1228" s="1"/>
      <c r="J1228" s="1"/>
      <c r="K1228" s="1"/>
      <c r="L1228" s="14"/>
    </row>
    <row r="1229" spans="2:12" ht="16.5" thickTop="1" thickBot="1" x14ac:dyDescent="0.3">
      <c r="B1229" s="7" t="s">
        <v>47</v>
      </c>
      <c r="C1229" s="32">
        <v>10</v>
      </c>
      <c r="D1229" s="1">
        <v>47468680</v>
      </c>
      <c r="E1229" s="1">
        <v>48536729</v>
      </c>
      <c r="F1229" s="1">
        <v>49790983</v>
      </c>
      <c r="G1229" s="1">
        <v>53648795</v>
      </c>
      <c r="H1229" s="1">
        <v>53935517</v>
      </c>
      <c r="I1229" s="1">
        <v>52714557</v>
      </c>
      <c r="J1229" s="1">
        <v>59355613</v>
      </c>
      <c r="K1229" s="1">
        <v>62530772</v>
      </c>
      <c r="L1229" s="14"/>
    </row>
    <row r="1230" spans="2:12" ht="16.5" thickTop="1" thickBot="1" x14ac:dyDescent="0.3">
      <c r="B1230" s="7" t="s">
        <v>48</v>
      </c>
      <c r="C1230" s="32">
        <v>20</v>
      </c>
      <c r="D1230" s="1">
        <v>47419427.090000004</v>
      </c>
      <c r="E1230" s="1">
        <v>46141801.780000001</v>
      </c>
      <c r="F1230" s="1">
        <v>49790482.079999998</v>
      </c>
      <c r="G1230" s="1">
        <v>53009157.850000001</v>
      </c>
      <c r="H1230" s="1">
        <v>53865800.609999999</v>
      </c>
      <c r="I1230" s="1">
        <v>52714447.130000003</v>
      </c>
      <c r="J1230" s="1">
        <v>47502555.960000001</v>
      </c>
      <c r="K1230" s="1">
        <v>62523325.210000001</v>
      </c>
      <c r="L1230" s="14"/>
    </row>
    <row r="1231" spans="2:12" ht="16.5" thickTop="1" thickBot="1" x14ac:dyDescent="0.3">
      <c r="B1231" s="7" t="s">
        <v>49</v>
      </c>
      <c r="C1231" s="32">
        <v>30</v>
      </c>
      <c r="D1231" s="1">
        <v>49252.91</v>
      </c>
      <c r="E1231" s="1">
        <v>2394927.2200000002</v>
      </c>
      <c r="F1231" s="1">
        <v>500.92</v>
      </c>
      <c r="G1231" s="1">
        <v>639637.15</v>
      </c>
      <c r="H1231" s="1">
        <v>69716.39</v>
      </c>
      <c r="I1231" s="1">
        <v>109.87</v>
      </c>
      <c r="J1231" s="1">
        <v>11853057.039999999</v>
      </c>
      <c r="K1231" s="1">
        <v>7446.79</v>
      </c>
      <c r="L1231" s="14"/>
    </row>
    <row r="1232" spans="2:12" ht="16.5" thickTop="1" thickBot="1" x14ac:dyDescent="0.3">
      <c r="B1232" s="7" t="s">
        <v>12</v>
      </c>
      <c r="C1232" s="32">
        <v>40</v>
      </c>
      <c r="D1232" s="1">
        <v>0</v>
      </c>
      <c r="E1232" s="1">
        <v>0</v>
      </c>
      <c r="F1232" s="1">
        <v>0</v>
      </c>
      <c r="G1232" s="1">
        <v>0</v>
      </c>
      <c r="H1232" s="1">
        <v>0</v>
      </c>
      <c r="I1232" s="1">
        <v>0</v>
      </c>
      <c r="J1232" s="1">
        <v>0</v>
      </c>
      <c r="K1232" s="1">
        <v>0</v>
      </c>
      <c r="L1232" s="14"/>
    </row>
    <row r="1233" spans="2:12" ht="16.5" thickTop="1" thickBot="1" x14ac:dyDescent="0.3">
      <c r="B1233" s="7" t="s">
        <v>50</v>
      </c>
      <c r="C1233" s="32">
        <v>50</v>
      </c>
      <c r="D1233" s="1">
        <v>49252.91</v>
      </c>
      <c r="E1233" s="1">
        <v>2394927.2200000002</v>
      </c>
      <c r="F1233" s="1">
        <v>500.92</v>
      </c>
      <c r="G1233" s="1">
        <v>639637.15</v>
      </c>
      <c r="H1233" s="1">
        <v>69716.39</v>
      </c>
      <c r="I1233" s="1">
        <v>109.87</v>
      </c>
      <c r="J1233" s="1">
        <v>11853057.039999999</v>
      </c>
      <c r="K1233" s="1">
        <v>7446.79</v>
      </c>
      <c r="L1233" s="14"/>
    </row>
    <row r="1234" spans="2:12" ht="16.5" thickTop="1" thickBot="1" x14ac:dyDescent="0.3">
      <c r="B1234" s="6" t="s">
        <v>557</v>
      </c>
      <c r="C1234" s="32"/>
      <c r="D1234" s="1"/>
      <c r="E1234" s="1"/>
      <c r="F1234" s="1"/>
      <c r="G1234" s="1"/>
      <c r="H1234" s="1"/>
      <c r="I1234" s="1"/>
      <c r="J1234" s="1"/>
      <c r="K1234" s="1"/>
      <c r="L1234" s="14"/>
    </row>
    <row r="1235" spans="2:12" ht="16.5" thickTop="1" thickBot="1" x14ac:dyDescent="0.3">
      <c r="B1235" s="7" t="s">
        <v>47</v>
      </c>
      <c r="C1235" s="32">
        <v>10</v>
      </c>
      <c r="D1235" s="1">
        <v>685095</v>
      </c>
      <c r="E1235" s="1">
        <v>756936</v>
      </c>
      <c r="F1235" s="1">
        <v>698453</v>
      </c>
      <c r="G1235" s="1">
        <v>721193</v>
      </c>
      <c r="H1235" s="1">
        <v>796193</v>
      </c>
      <c r="I1235" s="1">
        <v>796193</v>
      </c>
      <c r="J1235" s="1">
        <v>835047</v>
      </c>
      <c r="K1235" s="1">
        <v>971085</v>
      </c>
      <c r="L1235" s="14"/>
    </row>
    <row r="1236" spans="2:12" ht="16.5" thickTop="1" thickBot="1" x14ac:dyDescent="0.3">
      <c r="B1236" s="7" t="s">
        <v>48</v>
      </c>
      <c r="C1236" s="32">
        <v>20</v>
      </c>
      <c r="D1236" s="1">
        <v>670526.47</v>
      </c>
      <c r="E1236" s="1">
        <v>754884.83</v>
      </c>
      <c r="F1236" s="1">
        <v>690221.06</v>
      </c>
      <c r="G1236" s="1">
        <v>673492.44</v>
      </c>
      <c r="H1236" s="1">
        <v>660968.89</v>
      </c>
      <c r="I1236" s="1">
        <v>795331.98</v>
      </c>
      <c r="J1236" s="1">
        <v>800544.51</v>
      </c>
      <c r="K1236" s="1">
        <v>946085.41</v>
      </c>
      <c r="L1236" s="14"/>
    </row>
    <row r="1237" spans="2:12" ht="16.5" thickTop="1" thickBot="1" x14ac:dyDescent="0.3">
      <c r="B1237" s="7" t="s">
        <v>49</v>
      </c>
      <c r="C1237" s="32">
        <v>30</v>
      </c>
      <c r="D1237" s="1">
        <v>14568.53</v>
      </c>
      <c r="E1237" s="1">
        <v>2051.17</v>
      </c>
      <c r="F1237" s="1">
        <v>8231.94</v>
      </c>
      <c r="G1237" s="1">
        <v>47700.56</v>
      </c>
      <c r="H1237" s="1">
        <v>135224.10999999999</v>
      </c>
      <c r="I1237" s="1">
        <v>861.02</v>
      </c>
      <c r="J1237" s="1">
        <v>34502.49</v>
      </c>
      <c r="K1237" s="1">
        <v>24999.59</v>
      </c>
      <c r="L1237" s="14"/>
    </row>
    <row r="1238" spans="2:12" ht="16.5" thickTop="1" thickBot="1" x14ac:dyDescent="0.3">
      <c r="B1238" s="7" t="s">
        <v>12</v>
      </c>
      <c r="C1238" s="32">
        <v>40</v>
      </c>
      <c r="D1238" s="1">
        <v>0</v>
      </c>
      <c r="E1238" s="1">
        <v>0</v>
      </c>
      <c r="F1238" s="1">
        <v>0</v>
      </c>
      <c r="G1238" s="1">
        <v>0</v>
      </c>
      <c r="H1238" s="1">
        <v>0</v>
      </c>
      <c r="I1238" s="1">
        <v>0</v>
      </c>
      <c r="J1238" s="1">
        <v>0</v>
      </c>
      <c r="K1238" s="1">
        <v>0</v>
      </c>
      <c r="L1238" s="14"/>
    </row>
    <row r="1239" spans="2:12" ht="16.5" thickTop="1" thickBot="1" x14ac:dyDescent="0.3">
      <c r="B1239" s="7" t="s">
        <v>50</v>
      </c>
      <c r="C1239" s="32">
        <v>50</v>
      </c>
      <c r="D1239" s="1">
        <v>14568.53</v>
      </c>
      <c r="E1239" s="1">
        <v>2051.17</v>
      </c>
      <c r="F1239" s="1">
        <v>8231.94</v>
      </c>
      <c r="G1239" s="1">
        <v>47700.56</v>
      </c>
      <c r="H1239" s="1">
        <v>135224.10999999999</v>
      </c>
      <c r="I1239" s="1">
        <v>861.02</v>
      </c>
      <c r="J1239" s="1">
        <v>34502.49</v>
      </c>
      <c r="K1239" s="1">
        <v>24999.59</v>
      </c>
      <c r="L1239" s="14"/>
    </row>
    <row r="1240" spans="2:12" ht="16.5" thickTop="1" thickBot="1" x14ac:dyDescent="0.3">
      <c r="B1240" s="6" t="s">
        <v>218</v>
      </c>
      <c r="C1240" s="32"/>
      <c r="D1240" s="1"/>
      <c r="E1240" s="1"/>
      <c r="F1240" s="1"/>
      <c r="G1240" s="1"/>
      <c r="H1240" s="1"/>
      <c r="I1240" s="1"/>
      <c r="J1240" s="1"/>
      <c r="K1240" s="1"/>
      <c r="L1240" s="14"/>
    </row>
    <row r="1241" spans="2:12" ht="16.5" thickTop="1" thickBot="1" x14ac:dyDescent="0.3">
      <c r="B1241" s="7" t="s">
        <v>47</v>
      </c>
      <c r="C1241" s="32">
        <v>10</v>
      </c>
      <c r="D1241" s="1">
        <v>54212397</v>
      </c>
      <c r="E1241" s="1">
        <v>51090328</v>
      </c>
      <c r="F1241" s="1">
        <v>45007546</v>
      </c>
      <c r="G1241" s="1">
        <v>50408688</v>
      </c>
      <c r="H1241" s="1">
        <v>55752281</v>
      </c>
      <c r="I1241" s="1">
        <v>59208537</v>
      </c>
      <c r="J1241" s="1">
        <v>194485818</v>
      </c>
      <c r="K1241" s="1">
        <v>66411005</v>
      </c>
      <c r="L1241" s="14"/>
    </row>
    <row r="1242" spans="2:12" ht="16.5" thickTop="1" thickBot="1" x14ac:dyDescent="0.3">
      <c r="B1242" s="7" t="s">
        <v>48</v>
      </c>
      <c r="C1242" s="32">
        <v>20</v>
      </c>
      <c r="D1242" s="1">
        <v>54180385.009999998</v>
      </c>
      <c r="E1242" s="1">
        <v>50055446.57</v>
      </c>
      <c r="F1242" s="1">
        <v>45005355.57</v>
      </c>
      <c r="G1242" s="1">
        <v>50107750.920000002</v>
      </c>
      <c r="H1242" s="1">
        <v>55521996.640000001</v>
      </c>
      <c r="I1242" s="1">
        <v>59205687.380000003</v>
      </c>
      <c r="J1242" s="1">
        <v>63480437.210000001</v>
      </c>
      <c r="K1242" s="1">
        <v>66329262.869999997</v>
      </c>
      <c r="L1242" s="14"/>
    </row>
    <row r="1243" spans="2:12" ht="16.5" thickTop="1" thickBot="1" x14ac:dyDescent="0.3">
      <c r="B1243" s="7" t="s">
        <v>49</v>
      </c>
      <c r="C1243" s="32">
        <v>30</v>
      </c>
      <c r="D1243" s="1">
        <v>32011.99</v>
      </c>
      <c r="E1243" s="1">
        <v>1034881.43</v>
      </c>
      <c r="F1243" s="1">
        <v>2190.4299999999998</v>
      </c>
      <c r="G1243" s="1">
        <v>300937.08</v>
      </c>
      <c r="H1243" s="1">
        <v>230284.36</v>
      </c>
      <c r="I1243" s="1">
        <v>2849.62</v>
      </c>
      <c r="J1243" s="1">
        <v>131005380.79000001</v>
      </c>
      <c r="K1243" s="1">
        <v>81742.13</v>
      </c>
      <c r="L1243" s="14"/>
    </row>
    <row r="1244" spans="2:12" ht="16.5" thickTop="1" thickBot="1" x14ac:dyDescent="0.3">
      <c r="B1244" s="7" t="s">
        <v>12</v>
      </c>
      <c r="C1244" s="32">
        <v>40</v>
      </c>
      <c r="D1244" s="1">
        <v>0</v>
      </c>
      <c r="E1244" s="1">
        <v>0</v>
      </c>
      <c r="F1244" s="1">
        <v>0</v>
      </c>
      <c r="G1244" s="1">
        <v>0</v>
      </c>
      <c r="H1244" s="1">
        <v>0</v>
      </c>
      <c r="I1244" s="1">
        <v>0</v>
      </c>
      <c r="J1244" s="1">
        <v>131000000</v>
      </c>
      <c r="K1244" s="1">
        <v>0</v>
      </c>
      <c r="L1244" s="14"/>
    </row>
    <row r="1245" spans="2:12" ht="16.5" thickTop="1" thickBot="1" x14ac:dyDescent="0.3">
      <c r="B1245" s="7" t="s">
        <v>50</v>
      </c>
      <c r="C1245" s="32">
        <v>50</v>
      </c>
      <c r="D1245" s="1">
        <v>32011.99</v>
      </c>
      <c r="E1245" s="1">
        <v>1034881.43</v>
      </c>
      <c r="F1245" s="1">
        <v>2190.4299999999998</v>
      </c>
      <c r="G1245" s="1">
        <v>300937.08</v>
      </c>
      <c r="H1245" s="1">
        <v>230284.36</v>
      </c>
      <c r="I1245" s="1">
        <v>2849.62</v>
      </c>
      <c r="J1245" s="1">
        <v>5380.79</v>
      </c>
      <c r="K1245" s="1">
        <v>81742.13</v>
      </c>
      <c r="L1245" s="14"/>
    </row>
    <row r="1246" spans="2:12" ht="16.5" thickTop="1" thickBot="1" x14ac:dyDescent="0.3">
      <c r="B1246" s="5" t="s">
        <v>541</v>
      </c>
      <c r="C1246" s="32"/>
      <c r="D1246" s="1"/>
      <c r="E1246" s="1"/>
      <c r="F1246" s="1"/>
      <c r="G1246" s="1"/>
      <c r="H1246" s="1"/>
      <c r="I1246" s="1"/>
      <c r="J1246" s="1"/>
      <c r="K1246" s="1"/>
      <c r="L1246" s="14"/>
    </row>
    <row r="1247" spans="2:12" ht="16.5" thickTop="1" thickBot="1" x14ac:dyDescent="0.3">
      <c r="B1247" s="6" t="s">
        <v>543</v>
      </c>
      <c r="C1247" s="32"/>
      <c r="D1247" s="1"/>
      <c r="E1247" s="1"/>
      <c r="F1247" s="1"/>
      <c r="G1247" s="1"/>
      <c r="H1247" s="1"/>
      <c r="I1247" s="1"/>
      <c r="J1247" s="1"/>
      <c r="K1247" s="1"/>
      <c r="L1247" s="14"/>
    </row>
    <row r="1248" spans="2:12" ht="16.5" thickTop="1" thickBot="1" x14ac:dyDescent="0.3">
      <c r="B1248" s="7" t="s">
        <v>47</v>
      </c>
      <c r="C1248" s="32">
        <v>10</v>
      </c>
      <c r="D1248" s="1">
        <v>0</v>
      </c>
      <c r="E1248" s="1">
        <v>0</v>
      </c>
      <c r="F1248" s="1">
        <v>0</v>
      </c>
      <c r="G1248" s="1">
        <v>0</v>
      </c>
      <c r="H1248" s="1">
        <v>0</v>
      </c>
      <c r="I1248" s="1">
        <v>0</v>
      </c>
      <c r="J1248" s="1">
        <v>0</v>
      </c>
      <c r="K1248" s="1"/>
      <c r="L1248" s="14"/>
    </row>
    <row r="1249" spans="2:12" ht="16.5" thickTop="1" thickBot="1" x14ac:dyDescent="0.3">
      <c r="B1249" s="7" t="s">
        <v>48</v>
      </c>
      <c r="C1249" s="32">
        <v>20</v>
      </c>
      <c r="D1249" s="1">
        <v>0</v>
      </c>
      <c r="E1249" s="1">
        <v>0</v>
      </c>
      <c r="F1249" s="1">
        <v>0</v>
      </c>
      <c r="G1249" s="1">
        <v>0</v>
      </c>
      <c r="H1249" s="1">
        <v>0</v>
      </c>
      <c r="I1249" s="1">
        <v>0</v>
      </c>
      <c r="J1249" s="1">
        <v>0</v>
      </c>
      <c r="K1249" s="1"/>
      <c r="L1249" s="14"/>
    </row>
    <row r="1250" spans="2:12" ht="16.5" thickTop="1" thickBot="1" x14ac:dyDescent="0.3">
      <c r="B1250" s="7" t="s">
        <v>49</v>
      </c>
      <c r="C1250" s="32">
        <v>30</v>
      </c>
      <c r="D1250" s="1">
        <v>0</v>
      </c>
      <c r="E1250" s="1">
        <v>0</v>
      </c>
      <c r="F1250" s="1">
        <v>0</v>
      </c>
      <c r="G1250" s="1">
        <v>0</v>
      </c>
      <c r="H1250" s="1">
        <v>0</v>
      </c>
      <c r="I1250" s="1">
        <v>0</v>
      </c>
      <c r="J1250" s="1">
        <v>0</v>
      </c>
      <c r="K1250" s="1"/>
      <c r="L1250" s="14"/>
    </row>
    <row r="1251" spans="2:12" ht="16.5" thickTop="1" thickBot="1" x14ac:dyDescent="0.3">
      <c r="B1251" s="7" t="s">
        <v>12</v>
      </c>
      <c r="C1251" s="32">
        <v>40</v>
      </c>
      <c r="D1251" s="1">
        <v>0</v>
      </c>
      <c r="E1251" s="1">
        <v>0</v>
      </c>
      <c r="F1251" s="1">
        <v>0</v>
      </c>
      <c r="G1251" s="1">
        <v>0</v>
      </c>
      <c r="H1251" s="1">
        <v>0</v>
      </c>
      <c r="I1251" s="1">
        <v>0</v>
      </c>
      <c r="J1251" s="1">
        <v>0</v>
      </c>
      <c r="K1251" s="1"/>
      <c r="L1251" s="14"/>
    </row>
    <row r="1252" spans="2:12" ht="16.5" thickTop="1" thickBot="1" x14ac:dyDescent="0.3">
      <c r="B1252" s="7" t="s">
        <v>50</v>
      </c>
      <c r="C1252" s="32">
        <v>50</v>
      </c>
      <c r="D1252" s="1">
        <v>0</v>
      </c>
      <c r="E1252" s="1">
        <v>0</v>
      </c>
      <c r="F1252" s="1">
        <v>0</v>
      </c>
      <c r="G1252" s="1">
        <v>0</v>
      </c>
      <c r="H1252" s="1">
        <v>0</v>
      </c>
      <c r="I1252" s="1">
        <v>0</v>
      </c>
      <c r="J1252" s="1">
        <v>0</v>
      </c>
      <c r="K1252" s="1"/>
      <c r="L1252" s="14"/>
    </row>
    <row r="1253" spans="2:12" ht="16.5" thickTop="1" thickBot="1" x14ac:dyDescent="0.3">
      <c r="B1253" s="6" t="s">
        <v>125</v>
      </c>
      <c r="C1253" s="32"/>
      <c r="D1253" s="1"/>
      <c r="E1253" s="1"/>
      <c r="F1253" s="1"/>
      <c r="G1253" s="1"/>
      <c r="H1253" s="1"/>
      <c r="I1253" s="1"/>
      <c r="J1253" s="1"/>
      <c r="K1253" s="1"/>
      <c r="L1253" s="14"/>
    </row>
    <row r="1254" spans="2:12" ht="16.5" thickTop="1" thickBot="1" x14ac:dyDescent="0.3">
      <c r="B1254" s="7" t="s">
        <v>47</v>
      </c>
      <c r="C1254" s="32">
        <v>10</v>
      </c>
      <c r="D1254" s="1">
        <v>0</v>
      </c>
      <c r="E1254" s="1">
        <v>0</v>
      </c>
      <c r="F1254" s="1">
        <v>100000000</v>
      </c>
      <c r="G1254" s="1">
        <v>750000000</v>
      </c>
      <c r="H1254" s="1">
        <v>275309001</v>
      </c>
      <c r="I1254" s="1">
        <v>55100000</v>
      </c>
      <c r="J1254" s="1">
        <v>0</v>
      </c>
      <c r="K1254" s="1"/>
      <c r="L1254" s="14"/>
    </row>
    <row r="1255" spans="2:12" ht="16.5" thickTop="1" thickBot="1" x14ac:dyDescent="0.3">
      <c r="B1255" s="7" t="s">
        <v>48</v>
      </c>
      <c r="C1255" s="32">
        <v>20</v>
      </c>
      <c r="D1255" s="1">
        <v>0</v>
      </c>
      <c r="E1255" s="1">
        <v>0</v>
      </c>
      <c r="F1255" s="1">
        <v>100000000</v>
      </c>
      <c r="G1255" s="1">
        <v>750000000</v>
      </c>
      <c r="H1255" s="1">
        <v>275309001</v>
      </c>
      <c r="I1255" s="1">
        <v>55100000</v>
      </c>
      <c r="J1255" s="1">
        <v>0</v>
      </c>
      <c r="K1255" s="1"/>
      <c r="L1255" s="14"/>
    </row>
    <row r="1256" spans="2:12" ht="16.5" thickTop="1" thickBot="1" x14ac:dyDescent="0.3">
      <c r="B1256" s="7" t="s">
        <v>49</v>
      </c>
      <c r="C1256" s="32">
        <v>30</v>
      </c>
      <c r="D1256" s="1">
        <v>0</v>
      </c>
      <c r="E1256" s="1">
        <v>0</v>
      </c>
      <c r="F1256" s="1">
        <v>0</v>
      </c>
      <c r="G1256" s="1">
        <v>0</v>
      </c>
      <c r="H1256" s="1">
        <v>0</v>
      </c>
      <c r="I1256" s="1">
        <v>0</v>
      </c>
      <c r="J1256" s="1">
        <v>0</v>
      </c>
      <c r="K1256" s="1"/>
      <c r="L1256" s="14"/>
    </row>
    <row r="1257" spans="2:12" ht="16.5" thickTop="1" thickBot="1" x14ac:dyDescent="0.3">
      <c r="B1257" s="7" t="s">
        <v>12</v>
      </c>
      <c r="C1257" s="32">
        <v>40</v>
      </c>
      <c r="D1257" s="1">
        <v>0</v>
      </c>
      <c r="E1257" s="1">
        <v>0</v>
      </c>
      <c r="F1257" s="1">
        <v>0</v>
      </c>
      <c r="G1257" s="1">
        <v>0</v>
      </c>
      <c r="H1257" s="1">
        <v>0</v>
      </c>
      <c r="I1257" s="1">
        <v>0</v>
      </c>
      <c r="J1257" s="1">
        <v>0</v>
      </c>
      <c r="K1257" s="1"/>
      <c r="L1257" s="14"/>
    </row>
    <row r="1258" spans="2:12" ht="16.5" thickTop="1" thickBot="1" x14ac:dyDescent="0.3">
      <c r="B1258" s="7" t="s">
        <v>50</v>
      </c>
      <c r="C1258" s="32">
        <v>50</v>
      </c>
      <c r="D1258" s="1">
        <v>0</v>
      </c>
      <c r="E1258" s="1">
        <v>0</v>
      </c>
      <c r="F1258" s="1">
        <v>0</v>
      </c>
      <c r="G1258" s="1">
        <v>0</v>
      </c>
      <c r="H1258" s="1">
        <v>0</v>
      </c>
      <c r="I1258" s="1">
        <v>0</v>
      </c>
      <c r="J1258" s="1">
        <v>0</v>
      </c>
      <c r="K1258" s="1"/>
      <c r="L1258" s="14"/>
    </row>
    <row r="1259" spans="2:12" ht="16.5" thickTop="1" thickBot="1" x14ac:dyDescent="0.3">
      <c r="B1259" s="6" t="s">
        <v>288</v>
      </c>
      <c r="C1259" s="32"/>
      <c r="D1259" s="1"/>
      <c r="E1259" s="1"/>
      <c r="F1259" s="1"/>
      <c r="G1259" s="1"/>
      <c r="H1259" s="1"/>
      <c r="I1259" s="1"/>
      <c r="J1259" s="1"/>
      <c r="K1259" s="1"/>
      <c r="L1259" s="14"/>
    </row>
    <row r="1260" spans="2:12" ht="16.5" thickTop="1" thickBot="1" x14ac:dyDescent="0.3">
      <c r="B1260" s="7" t="s">
        <v>47</v>
      </c>
      <c r="C1260" s="32">
        <v>10</v>
      </c>
      <c r="D1260" s="1">
        <v>31539550.170000002</v>
      </c>
      <c r="E1260" s="1">
        <v>31264440.640000001</v>
      </c>
      <c r="F1260" s="1">
        <v>9601076</v>
      </c>
      <c r="G1260" s="1">
        <v>10469104.119999999</v>
      </c>
      <c r="H1260" s="1">
        <v>11438481.51</v>
      </c>
      <c r="I1260" s="1">
        <v>12507784.51</v>
      </c>
      <c r="J1260" s="1">
        <v>13966355</v>
      </c>
      <c r="K1260" s="1">
        <v>13903656.380000001</v>
      </c>
      <c r="L1260" s="14"/>
    </row>
    <row r="1261" spans="2:12" ht="16.5" thickTop="1" thickBot="1" x14ac:dyDescent="0.3">
      <c r="B1261" s="7" t="s">
        <v>48</v>
      </c>
      <c r="C1261" s="32">
        <v>20</v>
      </c>
      <c r="D1261" s="1">
        <v>31539550.170000002</v>
      </c>
      <c r="E1261" s="1">
        <v>31264440.640000001</v>
      </c>
      <c r="F1261" s="1">
        <v>9413061.2400000002</v>
      </c>
      <c r="G1261" s="1">
        <v>10469104.119999999</v>
      </c>
      <c r="H1261" s="1">
        <v>11202797.18</v>
      </c>
      <c r="I1261" s="1">
        <v>12205966.470000001</v>
      </c>
      <c r="J1261" s="1">
        <v>13315462.99</v>
      </c>
      <c r="K1261" s="1">
        <v>13457422.16</v>
      </c>
      <c r="L1261" s="14"/>
    </row>
    <row r="1262" spans="2:12" ht="16.5" thickTop="1" thickBot="1" x14ac:dyDescent="0.3">
      <c r="B1262" s="7" t="s">
        <v>49</v>
      </c>
      <c r="C1262" s="32">
        <v>30</v>
      </c>
      <c r="D1262" s="1">
        <v>0</v>
      </c>
      <c r="E1262" s="1">
        <v>0</v>
      </c>
      <c r="F1262" s="1">
        <v>188014.76</v>
      </c>
      <c r="G1262" s="1">
        <v>0</v>
      </c>
      <c r="H1262" s="1">
        <v>235684.33</v>
      </c>
      <c r="I1262" s="1">
        <v>301818.03999999998</v>
      </c>
      <c r="J1262" s="1">
        <v>650892.01</v>
      </c>
      <c r="K1262" s="1">
        <v>446234.22</v>
      </c>
      <c r="L1262" s="14"/>
    </row>
    <row r="1263" spans="2:12" ht="16.5" thickTop="1" thickBot="1" x14ac:dyDescent="0.3">
      <c r="B1263" s="7" t="s">
        <v>12</v>
      </c>
      <c r="C1263" s="32">
        <v>40</v>
      </c>
      <c r="D1263" s="1">
        <v>0</v>
      </c>
      <c r="E1263" s="1">
        <v>0</v>
      </c>
      <c r="F1263" s="1">
        <v>0</v>
      </c>
      <c r="G1263" s="1">
        <v>0</v>
      </c>
      <c r="H1263" s="1">
        <v>0</v>
      </c>
      <c r="I1263" s="1">
        <v>0</v>
      </c>
      <c r="J1263" s="1">
        <v>0</v>
      </c>
      <c r="K1263" s="1">
        <v>0</v>
      </c>
      <c r="L1263" s="14"/>
    </row>
    <row r="1264" spans="2:12" ht="16.5" thickTop="1" thickBot="1" x14ac:dyDescent="0.3">
      <c r="B1264" s="7" t="s">
        <v>50</v>
      </c>
      <c r="C1264" s="32">
        <v>50</v>
      </c>
      <c r="D1264" s="1">
        <v>0</v>
      </c>
      <c r="E1264" s="1">
        <v>0</v>
      </c>
      <c r="F1264" s="1">
        <v>188014.76</v>
      </c>
      <c r="G1264" s="1">
        <v>0</v>
      </c>
      <c r="H1264" s="1">
        <v>235684.33</v>
      </c>
      <c r="I1264" s="1">
        <v>301818.03999999998</v>
      </c>
      <c r="J1264" s="1">
        <v>650892.01</v>
      </c>
      <c r="K1264" s="1">
        <v>446234.22</v>
      </c>
      <c r="L1264" s="14"/>
    </row>
    <row r="1265" spans="2:12" ht="16.5" thickTop="1" thickBot="1" x14ac:dyDescent="0.3">
      <c r="B1265" s="6" t="s">
        <v>545</v>
      </c>
      <c r="C1265" s="32"/>
      <c r="D1265" s="1"/>
      <c r="E1265" s="1"/>
      <c r="F1265" s="1"/>
      <c r="G1265" s="1"/>
      <c r="H1265" s="1"/>
      <c r="I1265" s="1"/>
      <c r="J1265" s="1"/>
      <c r="K1265" s="1"/>
      <c r="L1265" s="14"/>
    </row>
    <row r="1266" spans="2:12" ht="16.5" thickTop="1" thickBot="1" x14ac:dyDescent="0.3">
      <c r="B1266" s="7" t="s">
        <v>47</v>
      </c>
      <c r="C1266" s="32">
        <v>10</v>
      </c>
      <c r="D1266" s="1">
        <v>950000000</v>
      </c>
      <c r="E1266" s="1">
        <v>950000000</v>
      </c>
      <c r="F1266" s="1">
        <v>950000000</v>
      </c>
      <c r="G1266" s="1">
        <v>950000000</v>
      </c>
      <c r="H1266" s="1">
        <v>950000000</v>
      </c>
      <c r="I1266" s="1">
        <v>950000000</v>
      </c>
      <c r="J1266" s="1">
        <v>950000000</v>
      </c>
      <c r="K1266" s="1">
        <v>950000000</v>
      </c>
      <c r="L1266" s="14"/>
    </row>
    <row r="1267" spans="2:12" ht="16.5" thickTop="1" thickBot="1" x14ac:dyDescent="0.3">
      <c r="B1267" s="7" t="s">
        <v>48</v>
      </c>
      <c r="C1267" s="32">
        <v>20</v>
      </c>
      <c r="D1267" s="1">
        <v>950000000</v>
      </c>
      <c r="E1267" s="1">
        <v>950000000</v>
      </c>
      <c r="F1267" s="1">
        <v>950000000</v>
      </c>
      <c r="G1267" s="1">
        <v>950000000</v>
      </c>
      <c r="H1267" s="1">
        <v>950000000</v>
      </c>
      <c r="I1267" s="1">
        <v>950000000</v>
      </c>
      <c r="J1267" s="1">
        <v>949796904.27999997</v>
      </c>
      <c r="K1267" s="1">
        <v>950000000</v>
      </c>
      <c r="L1267" s="14"/>
    </row>
    <row r="1268" spans="2:12" ht="16.5" thickTop="1" thickBot="1" x14ac:dyDescent="0.3">
      <c r="B1268" s="7" t="s">
        <v>49</v>
      </c>
      <c r="C1268" s="32">
        <v>30</v>
      </c>
      <c r="D1268" s="1">
        <v>0</v>
      </c>
      <c r="E1268" s="1">
        <v>0</v>
      </c>
      <c r="F1268" s="1">
        <v>0</v>
      </c>
      <c r="G1268" s="1">
        <v>0</v>
      </c>
      <c r="H1268" s="1">
        <v>0</v>
      </c>
      <c r="I1268" s="1">
        <v>0</v>
      </c>
      <c r="J1268" s="1">
        <v>203095.72</v>
      </c>
      <c r="K1268" s="1">
        <v>0</v>
      </c>
      <c r="L1268" s="14"/>
    </row>
    <row r="1269" spans="2:12" ht="16.5" thickTop="1" thickBot="1" x14ac:dyDescent="0.3">
      <c r="B1269" s="7" t="s">
        <v>12</v>
      </c>
      <c r="C1269" s="32">
        <v>40</v>
      </c>
      <c r="D1269" s="1">
        <v>0</v>
      </c>
      <c r="E1269" s="1">
        <v>0</v>
      </c>
      <c r="F1269" s="1">
        <v>0</v>
      </c>
      <c r="G1269" s="1">
        <v>0</v>
      </c>
      <c r="H1269" s="1">
        <v>0</v>
      </c>
      <c r="I1269" s="1">
        <v>0</v>
      </c>
      <c r="J1269" s="1">
        <v>0</v>
      </c>
      <c r="K1269" s="1">
        <v>0</v>
      </c>
      <c r="L1269" s="14"/>
    </row>
    <row r="1270" spans="2:12" ht="16.5" thickTop="1" thickBot="1" x14ac:dyDescent="0.3">
      <c r="B1270" s="7" t="s">
        <v>50</v>
      </c>
      <c r="C1270" s="32">
        <v>50</v>
      </c>
      <c r="D1270" s="1">
        <v>0</v>
      </c>
      <c r="E1270" s="1">
        <v>0</v>
      </c>
      <c r="F1270" s="1">
        <v>0</v>
      </c>
      <c r="G1270" s="1">
        <v>0</v>
      </c>
      <c r="H1270" s="1">
        <v>0</v>
      </c>
      <c r="I1270" s="1">
        <v>0</v>
      </c>
      <c r="J1270" s="1">
        <v>203095.72</v>
      </c>
      <c r="K1270" s="1">
        <v>0</v>
      </c>
      <c r="L1270" s="14"/>
    </row>
    <row r="1271" spans="2:12" ht="16.5" thickTop="1" thickBot="1" x14ac:dyDescent="0.3">
      <c r="B1271" s="5" t="s">
        <v>531</v>
      </c>
      <c r="C1271" s="32"/>
      <c r="D1271" s="1"/>
      <c r="E1271" s="1"/>
      <c r="F1271" s="1"/>
      <c r="G1271" s="1"/>
      <c r="H1271" s="1"/>
      <c r="I1271" s="1"/>
      <c r="J1271" s="1"/>
      <c r="K1271" s="1"/>
      <c r="L1271" s="14"/>
    </row>
    <row r="1272" spans="2:12" ht="16.5" thickTop="1" thickBot="1" x14ac:dyDescent="0.3">
      <c r="B1272" s="6" t="s">
        <v>218</v>
      </c>
      <c r="C1272" s="32"/>
      <c r="D1272" s="1"/>
      <c r="E1272" s="1"/>
      <c r="F1272" s="1"/>
      <c r="G1272" s="1"/>
      <c r="H1272" s="1"/>
      <c r="I1272" s="1"/>
      <c r="J1272" s="1"/>
      <c r="K1272" s="1"/>
      <c r="L1272" s="14"/>
    </row>
    <row r="1273" spans="2:12" ht="16.5" thickTop="1" thickBot="1" x14ac:dyDescent="0.3">
      <c r="B1273" s="7" t="s">
        <v>47</v>
      </c>
      <c r="C1273" s="32">
        <v>10</v>
      </c>
      <c r="D1273" s="1">
        <v>837763</v>
      </c>
      <c r="E1273" s="1">
        <v>797138.35</v>
      </c>
      <c r="F1273" s="1">
        <v>728582</v>
      </c>
      <c r="G1273" s="1">
        <v>814026.06</v>
      </c>
      <c r="H1273" s="1">
        <v>1921256.29</v>
      </c>
      <c r="I1273" s="1">
        <v>2540681.33</v>
      </c>
      <c r="J1273" s="1">
        <v>1351076.24</v>
      </c>
      <c r="K1273" s="1">
        <v>1839355.11</v>
      </c>
      <c r="L1273" s="14"/>
    </row>
    <row r="1274" spans="2:12" ht="16.5" thickTop="1" thickBot="1" x14ac:dyDescent="0.3">
      <c r="B1274" s="7" t="s">
        <v>48</v>
      </c>
      <c r="C1274" s="32">
        <v>20</v>
      </c>
      <c r="D1274" s="1">
        <v>722853.65</v>
      </c>
      <c r="E1274" s="1">
        <v>737544.83</v>
      </c>
      <c r="F1274" s="1">
        <v>712801.27</v>
      </c>
      <c r="G1274" s="1">
        <v>810300.77</v>
      </c>
      <c r="H1274" s="1">
        <v>988646.96</v>
      </c>
      <c r="I1274" s="1">
        <v>1943067.09</v>
      </c>
      <c r="J1274" s="1">
        <v>658060.5</v>
      </c>
      <c r="K1274" s="1">
        <v>871362.07</v>
      </c>
      <c r="L1274" s="14"/>
    </row>
    <row r="1275" spans="2:12" ht="16.5" thickTop="1" thickBot="1" x14ac:dyDescent="0.3">
      <c r="B1275" s="7" t="s">
        <v>49</v>
      </c>
      <c r="C1275" s="32">
        <v>30</v>
      </c>
      <c r="D1275" s="1">
        <v>114909.35</v>
      </c>
      <c r="E1275" s="1">
        <v>59593.52</v>
      </c>
      <c r="F1275" s="1">
        <v>15780.73</v>
      </c>
      <c r="G1275" s="1">
        <v>3725.29</v>
      </c>
      <c r="H1275" s="1">
        <v>932609.33</v>
      </c>
      <c r="I1275" s="1">
        <v>597614.24</v>
      </c>
      <c r="J1275" s="1">
        <v>693015.74</v>
      </c>
      <c r="K1275" s="1">
        <v>967993.04</v>
      </c>
      <c r="L1275" s="14"/>
    </row>
    <row r="1276" spans="2:12" ht="16.5" thickTop="1" thickBot="1" x14ac:dyDescent="0.3">
      <c r="B1276" s="7" t="s">
        <v>12</v>
      </c>
      <c r="C1276" s="32">
        <v>40</v>
      </c>
      <c r="D1276" s="1">
        <v>0</v>
      </c>
      <c r="E1276" s="1">
        <v>0</v>
      </c>
      <c r="F1276" s="1">
        <v>0</v>
      </c>
      <c r="G1276" s="1">
        <v>0</v>
      </c>
      <c r="H1276" s="1">
        <v>0</v>
      </c>
      <c r="I1276" s="1">
        <v>0</v>
      </c>
      <c r="J1276" s="1">
        <v>0</v>
      </c>
      <c r="K1276" s="1">
        <v>0</v>
      </c>
      <c r="L1276" s="14"/>
    </row>
    <row r="1277" spans="2:12" ht="16.5" thickTop="1" thickBot="1" x14ac:dyDescent="0.3">
      <c r="B1277" s="7" t="s">
        <v>50</v>
      </c>
      <c r="C1277" s="32">
        <v>50</v>
      </c>
      <c r="D1277" s="1">
        <v>114909.35</v>
      </c>
      <c r="E1277" s="1">
        <v>59593.52</v>
      </c>
      <c r="F1277" s="1">
        <v>15780.73</v>
      </c>
      <c r="G1277" s="1">
        <v>3725.29</v>
      </c>
      <c r="H1277" s="1">
        <v>932609.33</v>
      </c>
      <c r="I1277" s="1">
        <v>597614.24</v>
      </c>
      <c r="J1277" s="1">
        <v>693015.74</v>
      </c>
      <c r="K1277" s="1">
        <v>967993.04</v>
      </c>
      <c r="L1277" s="14"/>
    </row>
    <row r="1278" spans="2:12" ht="16.5" thickTop="1" thickBot="1" x14ac:dyDescent="0.3">
      <c r="B1278" s="4" t="s">
        <v>568</v>
      </c>
      <c r="C1278" s="32"/>
      <c r="D1278" s="1"/>
      <c r="E1278" s="1"/>
      <c r="F1278" s="1"/>
      <c r="G1278" s="1"/>
      <c r="H1278" s="1"/>
      <c r="I1278" s="1"/>
      <c r="J1278" s="1"/>
      <c r="K1278" s="1"/>
      <c r="L1278" s="14"/>
    </row>
    <row r="1279" spans="2:12" ht="16.5" thickTop="1" thickBot="1" x14ac:dyDescent="0.3">
      <c r="B1279" s="5" t="s">
        <v>571</v>
      </c>
      <c r="C1279" s="32"/>
      <c r="D1279" s="1"/>
      <c r="E1279" s="1"/>
      <c r="F1279" s="1"/>
      <c r="G1279" s="1"/>
      <c r="H1279" s="1"/>
      <c r="I1279" s="1"/>
      <c r="J1279" s="1"/>
      <c r="K1279" s="1"/>
      <c r="L1279" s="14"/>
    </row>
    <row r="1280" spans="2:12" ht="16.5" thickTop="1" thickBot="1" x14ac:dyDescent="0.3">
      <c r="B1280" s="6" t="s">
        <v>218</v>
      </c>
      <c r="C1280" s="32"/>
      <c r="D1280" s="1"/>
      <c r="E1280" s="1"/>
      <c r="F1280" s="1"/>
      <c r="G1280" s="1"/>
      <c r="H1280" s="1"/>
      <c r="I1280" s="1"/>
      <c r="J1280" s="1"/>
      <c r="K1280" s="1"/>
      <c r="L1280" s="14"/>
    </row>
    <row r="1281" spans="2:12" ht="16.5" thickTop="1" thickBot="1" x14ac:dyDescent="0.3">
      <c r="B1281" s="7" t="s">
        <v>47</v>
      </c>
      <c r="C1281" s="32">
        <v>10</v>
      </c>
      <c r="D1281" s="1">
        <v>1464057</v>
      </c>
      <c r="E1281" s="1">
        <v>1619517.05</v>
      </c>
      <c r="F1281" s="1">
        <v>1197014</v>
      </c>
      <c r="G1281" s="1">
        <v>1540955.19</v>
      </c>
      <c r="H1281" s="1">
        <v>2241431.36</v>
      </c>
      <c r="I1281" s="1">
        <v>1067875.74</v>
      </c>
      <c r="J1281" s="1">
        <v>1085158.3799999999</v>
      </c>
      <c r="K1281" s="1">
        <v>1384174.12</v>
      </c>
      <c r="L1281" s="14"/>
    </row>
    <row r="1282" spans="2:12" ht="16.5" thickTop="1" thickBot="1" x14ac:dyDescent="0.3">
      <c r="B1282" s="7" t="s">
        <v>48</v>
      </c>
      <c r="C1282" s="32">
        <v>20</v>
      </c>
      <c r="D1282" s="1">
        <v>719331.95</v>
      </c>
      <c r="E1282" s="1">
        <v>726013.99</v>
      </c>
      <c r="F1282" s="1">
        <v>567836.56999999995</v>
      </c>
      <c r="G1282" s="1">
        <v>686301.83</v>
      </c>
      <c r="H1282" s="1">
        <v>2132879.62</v>
      </c>
      <c r="I1282" s="1">
        <v>972751.35999999999</v>
      </c>
      <c r="J1282" s="1">
        <v>834499.14</v>
      </c>
      <c r="K1282" s="1">
        <v>1006304.96</v>
      </c>
      <c r="L1282" s="14"/>
    </row>
    <row r="1283" spans="2:12" ht="16.5" thickTop="1" thickBot="1" x14ac:dyDescent="0.3">
      <c r="B1283" s="7" t="s">
        <v>49</v>
      </c>
      <c r="C1283" s="32">
        <v>30</v>
      </c>
      <c r="D1283" s="1">
        <v>744725.05</v>
      </c>
      <c r="E1283" s="1">
        <v>893503.06</v>
      </c>
      <c r="F1283" s="1">
        <v>629177.43000000005</v>
      </c>
      <c r="G1283" s="1">
        <v>854653.36</v>
      </c>
      <c r="H1283" s="1">
        <v>108551.74</v>
      </c>
      <c r="I1283" s="1">
        <v>95124.38</v>
      </c>
      <c r="J1283" s="1">
        <v>250659.24</v>
      </c>
      <c r="K1283" s="1">
        <v>377869.16</v>
      </c>
      <c r="L1283" s="14"/>
    </row>
    <row r="1284" spans="2:12" ht="16.5" thickTop="1" thickBot="1" x14ac:dyDescent="0.3">
      <c r="B1284" s="7" t="s">
        <v>12</v>
      </c>
      <c r="C1284" s="32">
        <v>40</v>
      </c>
      <c r="D1284" s="1">
        <v>0</v>
      </c>
      <c r="E1284" s="1">
        <v>0</v>
      </c>
      <c r="F1284" s="1">
        <v>0</v>
      </c>
      <c r="G1284" s="1">
        <v>0</v>
      </c>
      <c r="H1284" s="1">
        <v>0</v>
      </c>
      <c r="I1284" s="1">
        <v>0</v>
      </c>
      <c r="J1284" s="1">
        <v>0</v>
      </c>
      <c r="K1284" s="1">
        <v>0</v>
      </c>
      <c r="L1284" s="14"/>
    </row>
    <row r="1285" spans="2:12" ht="16.5" thickTop="1" thickBot="1" x14ac:dyDescent="0.3">
      <c r="B1285" s="7" t="s">
        <v>50</v>
      </c>
      <c r="C1285" s="32">
        <v>50</v>
      </c>
      <c r="D1285" s="1">
        <v>744725.05</v>
      </c>
      <c r="E1285" s="1">
        <v>893503.06</v>
      </c>
      <c r="F1285" s="1">
        <v>629177.43000000005</v>
      </c>
      <c r="G1285" s="1">
        <v>854653.36</v>
      </c>
      <c r="H1285" s="1">
        <v>108551.74</v>
      </c>
      <c r="I1285" s="1">
        <v>95124.38</v>
      </c>
      <c r="J1285" s="1">
        <v>250659.24</v>
      </c>
      <c r="K1285" s="1">
        <v>377869.16</v>
      </c>
      <c r="L1285" s="14"/>
    </row>
    <row r="1286" spans="2:12" ht="16.5" thickTop="1" thickBot="1" x14ac:dyDescent="0.3">
      <c r="B1286" s="5" t="s">
        <v>574</v>
      </c>
      <c r="C1286" s="32"/>
      <c r="D1286" s="1"/>
      <c r="E1286" s="1"/>
      <c r="F1286" s="1"/>
      <c r="G1286" s="1"/>
      <c r="H1286" s="1"/>
      <c r="I1286" s="1"/>
      <c r="J1286" s="1"/>
      <c r="K1286" s="1"/>
      <c r="L1286" s="14"/>
    </row>
    <row r="1287" spans="2:12" ht="16.5" thickTop="1" thickBot="1" x14ac:dyDescent="0.3">
      <c r="B1287" s="6" t="s">
        <v>576</v>
      </c>
      <c r="C1287" s="32"/>
      <c r="D1287" s="1"/>
      <c r="E1287" s="1"/>
      <c r="F1287" s="1"/>
      <c r="G1287" s="1"/>
      <c r="H1287" s="1"/>
      <c r="I1287" s="1"/>
      <c r="J1287" s="1"/>
      <c r="K1287" s="1"/>
      <c r="L1287" s="14"/>
    </row>
    <row r="1288" spans="2:12" ht="16.5" thickTop="1" thickBot="1" x14ac:dyDescent="0.3">
      <c r="B1288" s="7" t="s">
        <v>47</v>
      </c>
      <c r="C1288" s="32">
        <v>10</v>
      </c>
      <c r="D1288" s="1">
        <v>248717661</v>
      </c>
      <c r="E1288" s="1">
        <v>272566290</v>
      </c>
      <c r="F1288" s="1">
        <v>277195733</v>
      </c>
      <c r="G1288" s="1">
        <v>296245094</v>
      </c>
      <c r="H1288" s="1">
        <v>323468650.81999999</v>
      </c>
      <c r="I1288" s="1">
        <v>325686234</v>
      </c>
      <c r="J1288" s="1">
        <v>360231237.93000001</v>
      </c>
      <c r="K1288" s="1">
        <v>401285687.75</v>
      </c>
      <c r="L1288" s="14"/>
    </row>
    <row r="1289" spans="2:12" ht="16.5" thickTop="1" thickBot="1" x14ac:dyDescent="0.3">
      <c r="B1289" s="7" t="s">
        <v>48</v>
      </c>
      <c r="C1289" s="32">
        <v>20</v>
      </c>
      <c r="D1289" s="1">
        <v>244948809.66999999</v>
      </c>
      <c r="E1289" s="1">
        <v>261315370.59999999</v>
      </c>
      <c r="F1289" s="1">
        <v>270746315.13</v>
      </c>
      <c r="G1289" s="1">
        <v>267021537.18000001</v>
      </c>
      <c r="H1289" s="1">
        <v>282757414.17000002</v>
      </c>
      <c r="I1289" s="1">
        <v>323794861.69</v>
      </c>
      <c r="J1289" s="1">
        <v>360161361.18000001</v>
      </c>
      <c r="K1289" s="1">
        <v>401167197.52999997</v>
      </c>
      <c r="L1289" s="14"/>
    </row>
    <row r="1290" spans="2:12" ht="16.5" thickTop="1" thickBot="1" x14ac:dyDescent="0.3">
      <c r="B1290" s="7" t="s">
        <v>49</v>
      </c>
      <c r="C1290" s="32">
        <v>30</v>
      </c>
      <c r="D1290" s="1">
        <v>3768851.33</v>
      </c>
      <c r="E1290" s="1">
        <v>11250919.390000001</v>
      </c>
      <c r="F1290" s="1">
        <v>6449417.8700000001</v>
      </c>
      <c r="G1290" s="1">
        <v>29223556.82</v>
      </c>
      <c r="H1290" s="1">
        <v>40711236.649999999</v>
      </c>
      <c r="I1290" s="1">
        <v>1891372.31</v>
      </c>
      <c r="J1290" s="1">
        <v>69876.75</v>
      </c>
      <c r="K1290" s="1">
        <v>118490.22</v>
      </c>
      <c r="L1290" s="14"/>
    </row>
    <row r="1291" spans="2:12" ht="16.5" thickTop="1" thickBot="1" x14ac:dyDescent="0.3">
      <c r="B1291" s="7" t="s">
        <v>12</v>
      </c>
      <c r="C1291" s="32">
        <v>40</v>
      </c>
      <c r="D1291" s="1">
        <v>3000</v>
      </c>
      <c r="E1291" s="1">
        <v>0</v>
      </c>
      <c r="F1291" s="1">
        <v>0</v>
      </c>
      <c r="G1291" s="1">
        <v>29223556.82</v>
      </c>
      <c r="H1291" s="1">
        <v>0</v>
      </c>
      <c r="I1291" s="1">
        <v>0</v>
      </c>
      <c r="J1291" s="1">
        <v>0</v>
      </c>
      <c r="K1291" s="1">
        <v>0</v>
      </c>
      <c r="L1291" s="14"/>
    </row>
    <row r="1292" spans="2:12" ht="16.5" thickTop="1" thickBot="1" x14ac:dyDescent="0.3">
      <c r="B1292" s="7" t="s">
        <v>50</v>
      </c>
      <c r="C1292" s="32">
        <v>50</v>
      </c>
      <c r="D1292" s="1">
        <v>3765851.33</v>
      </c>
      <c r="E1292" s="1">
        <v>11250919.390000001</v>
      </c>
      <c r="F1292" s="1">
        <v>6449417.8700000001</v>
      </c>
      <c r="G1292" s="1">
        <v>0</v>
      </c>
      <c r="H1292" s="1">
        <v>40711236.649999999</v>
      </c>
      <c r="I1292" s="1">
        <v>1891372.31</v>
      </c>
      <c r="J1292" s="1">
        <v>69876.75</v>
      </c>
      <c r="K1292" s="1">
        <v>118490.22</v>
      </c>
      <c r="L1292" s="14"/>
    </row>
    <row r="1293" spans="2:12" ht="16.5" thickTop="1" thickBot="1" x14ac:dyDescent="0.3">
      <c r="B1293" s="6" t="s">
        <v>577</v>
      </c>
      <c r="C1293" s="32"/>
      <c r="D1293" s="1"/>
      <c r="E1293" s="1"/>
      <c r="F1293" s="1"/>
      <c r="G1293" s="1"/>
      <c r="H1293" s="1"/>
      <c r="I1293" s="1"/>
      <c r="J1293" s="1"/>
      <c r="K1293" s="1"/>
      <c r="L1293" s="14"/>
    </row>
    <row r="1294" spans="2:12" ht="16.5" thickTop="1" thickBot="1" x14ac:dyDescent="0.3">
      <c r="B1294" s="7" t="s">
        <v>47</v>
      </c>
      <c r="C1294" s="32">
        <v>10</v>
      </c>
      <c r="D1294" s="1">
        <v>1936654</v>
      </c>
      <c r="E1294" s="1">
        <v>1994902</v>
      </c>
      <c r="F1294" s="1">
        <v>2252701</v>
      </c>
      <c r="G1294" s="1">
        <v>2412119</v>
      </c>
      <c r="H1294" s="1">
        <v>2873757</v>
      </c>
      <c r="I1294" s="1">
        <v>2824077</v>
      </c>
      <c r="J1294" s="1">
        <v>2970097.72</v>
      </c>
      <c r="K1294" s="1">
        <v>3051692.28</v>
      </c>
      <c r="L1294" s="14"/>
    </row>
    <row r="1295" spans="2:12" ht="16.5" thickTop="1" thickBot="1" x14ac:dyDescent="0.3">
      <c r="B1295" s="7" t="s">
        <v>48</v>
      </c>
      <c r="C1295" s="32">
        <v>20</v>
      </c>
      <c r="D1295" s="1">
        <v>1897691.91</v>
      </c>
      <c r="E1295" s="1">
        <v>1931664.74</v>
      </c>
      <c r="F1295" s="1">
        <v>2060223.34</v>
      </c>
      <c r="G1295" s="1">
        <v>2238616.69</v>
      </c>
      <c r="H1295" s="1">
        <v>2620897.87</v>
      </c>
      <c r="I1295" s="1">
        <v>2823603.07</v>
      </c>
      <c r="J1295" s="1">
        <v>2928708.63</v>
      </c>
      <c r="K1295" s="1">
        <v>3003430.29</v>
      </c>
      <c r="L1295" s="14"/>
    </row>
    <row r="1296" spans="2:12" ht="16.5" thickTop="1" thickBot="1" x14ac:dyDescent="0.3">
      <c r="B1296" s="7" t="s">
        <v>49</v>
      </c>
      <c r="C1296" s="32">
        <v>30</v>
      </c>
      <c r="D1296" s="1">
        <v>38962.089999999997</v>
      </c>
      <c r="E1296" s="1">
        <v>63237.26</v>
      </c>
      <c r="F1296" s="1">
        <v>192477.66</v>
      </c>
      <c r="G1296" s="1">
        <v>173502.31</v>
      </c>
      <c r="H1296" s="1">
        <v>252859.13</v>
      </c>
      <c r="I1296" s="1">
        <v>473.93</v>
      </c>
      <c r="J1296" s="1">
        <v>41389.089999999997</v>
      </c>
      <c r="K1296" s="1">
        <v>48261.99</v>
      </c>
      <c r="L1296" s="14"/>
    </row>
    <row r="1297" spans="2:12" ht="16.5" thickTop="1" thickBot="1" x14ac:dyDescent="0.3">
      <c r="B1297" s="7" t="s">
        <v>12</v>
      </c>
      <c r="C1297" s="32">
        <v>40</v>
      </c>
      <c r="D1297" s="1">
        <v>0</v>
      </c>
      <c r="E1297" s="1">
        <v>0</v>
      </c>
      <c r="F1297" s="1">
        <v>150000</v>
      </c>
      <c r="G1297" s="1">
        <v>0</v>
      </c>
      <c r="H1297" s="1">
        <v>0</v>
      </c>
      <c r="I1297" s="1">
        <v>0</v>
      </c>
      <c r="J1297" s="1">
        <v>0</v>
      </c>
      <c r="K1297" s="1">
        <v>0</v>
      </c>
      <c r="L1297" s="14"/>
    </row>
    <row r="1298" spans="2:12" ht="16.5" thickTop="1" thickBot="1" x14ac:dyDescent="0.3">
      <c r="B1298" s="7" t="s">
        <v>50</v>
      </c>
      <c r="C1298" s="32">
        <v>50</v>
      </c>
      <c r="D1298" s="1">
        <v>38962.089999999997</v>
      </c>
      <c r="E1298" s="1">
        <v>63237.26</v>
      </c>
      <c r="F1298" s="1">
        <v>42477.66</v>
      </c>
      <c r="G1298" s="1">
        <v>173502.31</v>
      </c>
      <c r="H1298" s="1">
        <v>252859.13</v>
      </c>
      <c r="I1298" s="1">
        <v>473.93</v>
      </c>
      <c r="J1298" s="1">
        <v>41389.089999999997</v>
      </c>
      <c r="K1298" s="1">
        <v>48261.99</v>
      </c>
      <c r="L1298" s="14"/>
    </row>
    <row r="1299" spans="2:12" ht="16.5" thickTop="1" thickBot="1" x14ac:dyDescent="0.3">
      <c r="B1299" s="5" t="s">
        <v>651</v>
      </c>
      <c r="C1299" s="32"/>
      <c r="D1299" s="1"/>
      <c r="E1299" s="1"/>
      <c r="F1299" s="1"/>
      <c r="G1299" s="1"/>
      <c r="H1299" s="1"/>
      <c r="I1299" s="1"/>
      <c r="J1299" s="1"/>
      <c r="K1299" s="1"/>
      <c r="L1299" s="14"/>
    </row>
    <row r="1300" spans="2:12" ht="16.5" thickTop="1" thickBot="1" x14ac:dyDescent="0.3">
      <c r="B1300" s="6" t="s">
        <v>642</v>
      </c>
      <c r="C1300" s="32"/>
      <c r="D1300" s="1"/>
      <c r="E1300" s="1"/>
      <c r="F1300" s="1"/>
      <c r="G1300" s="1"/>
      <c r="H1300" s="1"/>
      <c r="I1300" s="1"/>
      <c r="J1300" s="1"/>
      <c r="K1300" s="1"/>
      <c r="L1300" s="14"/>
    </row>
    <row r="1301" spans="2:12" ht="16.5" thickTop="1" thickBot="1" x14ac:dyDescent="0.3">
      <c r="B1301" s="7" t="s">
        <v>47</v>
      </c>
      <c r="C1301" s="32">
        <v>10</v>
      </c>
      <c r="D1301" s="1">
        <v>3562134</v>
      </c>
      <c r="E1301" s="1">
        <v>3709830</v>
      </c>
      <c r="F1301" s="1">
        <v>3598565</v>
      </c>
      <c r="G1301" s="1">
        <v>3565058</v>
      </c>
      <c r="H1301" s="1">
        <v>4114266</v>
      </c>
      <c r="I1301" s="1">
        <v>4260476</v>
      </c>
      <c r="J1301" s="1">
        <v>4613003.51</v>
      </c>
      <c r="K1301" s="1">
        <v>4766059.75</v>
      </c>
      <c r="L1301" s="14"/>
    </row>
    <row r="1302" spans="2:12" ht="16.5" thickTop="1" thickBot="1" x14ac:dyDescent="0.3">
      <c r="B1302" s="7" t="s">
        <v>48</v>
      </c>
      <c r="C1302" s="32">
        <v>20</v>
      </c>
      <c r="D1302" s="1">
        <v>3562134</v>
      </c>
      <c r="E1302" s="1">
        <v>3709830</v>
      </c>
      <c r="F1302" s="1">
        <v>3598565</v>
      </c>
      <c r="G1302" s="1">
        <v>3501681.98</v>
      </c>
      <c r="H1302" s="1">
        <v>4114266</v>
      </c>
      <c r="I1302" s="1">
        <v>4260476</v>
      </c>
      <c r="J1302" s="1">
        <v>4613003.51</v>
      </c>
      <c r="K1302" s="1">
        <v>4766059.75</v>
      </c>
      <c r="L1302" s="14"/>
    </row>
    <row r="1303" spans="2:12" ht="16.5" thickTop="1" thickBot="1" x14ac:dyDescent="0.3">
      <c r="B1303" s="7" t="s">
        <v>49</v>
      </c>
      <c r="C1303" s="32">
        <v>30</v>
      </c>
      <c r="D1303" s="1">
        <v>0</v>
      </c>
      <c r="E1303" s="1">
        <v>0</v>
      </c>
      <c r="F1303" s="1">
        <v>0</v>
      </c>
      <c r="G1303" s="1">
        <v>63376.02</v>
      </c>
      <c r="H1303" s="1">
        <v>0</v>
      </c>
      <c r="I1303" s="1">
        <v>0</v>
      </c>
      <c r="J1303" s="1">
        <v>0</v>
      </c>
      <c r="K1303" s="1">
        <v>0</v>
      </c>
      <c r="L1303" s="14"/>
    </row>
    <row r="1304" spans="2:12" ht="16.5" thickTop="1" thickBot="1" x14ac:dyDescent="0.3">
      <c r="B1304" s="7" t="s">
        <v>12</v>
      </c>
      <c r="C1304" s="32">
        <v>40</v>
      </c>
      <c r="D1304" s="1">
        <v>0</v>
      </c>
      <c r="E1304" s="1">
        <v>0</v>
      </c>
      <c r="F1304" s="1">
        <v>0</v>
      </c>
      <c r="G1304" s="1">
        <v>0</v>
      </c>
      <c r="H1304" s="1">
        <v>0</v>
      </c>
      <c r="I1304" s="1">
        <v>0</v>
      </c>
      <c r="J1304" s="1">
        <v>0</v>
      </c>
      <c r="K1304" s="1">
        <v>0</v>
      </c>
      <c r="L1304" s="14"/>
    </row>
    <row r="1305" spans="2:12" ht="16.5" thickTop="1" thickBot="1" x14ac:dyDescent="0.3">
      <c r="B1305" s="7" t="s">
        <v>50</v>
      </c>
      <c r="C1305" s="32">
        <v>50</v>
      </c>
      <c r="D1305" s="1">
        <v>0</v>
      </c>
      <c r="E1305" s="1">
        <v>0</v>
      </c>
      <c r="F1305" s="1">
        <v>0</v>
      </c>
      <c r="G1305" s="1">
        <v>63376.02</v>
      </c>
      <c r="H1305" s="1">
        <v>0</v>
      </c>
      <c r="I1305" s="1">
        <v>0</v>
      </c>
      <c r="J1305" s="1">
        <v>0</v>
      </c>
      <c r="K1305" s="1">
        <v>0</v>
      </c>
      <c r="L1305" s="14"/>
    </row>
    <row r="1306" spans="2:12" ht="16.5" thickTop="1" thickBot="1" x14ac:dyDescent="0.3">
      <c r="B1306" s="6" t="s">
        <v>631</v>
      </c>
      <c r="C1306" s="32"/>
      <c r="D1306" s="1"/>
      <c r="E1306" s="1"/>
      <c r="F1306" s="1"/>
      <c r="G1306" s="1"/>
      <c r="H1306" s="1"/>
      <c r="I1306" s="1"/>
      <c r="J1306" s="1"/>
      <c r="K1306" s="1"/>
      <c r="L1306" s="14"/>
    </row>
    <row r="1307" spans="2:12" ht="16.5" thickTop="1" thickBot="1" x14ac:dyDescent="0.3">
      <c r="B1307" s="7" t="s">
        <v>47</v>
      </c>
      <c r="C1307" s="32">
        <v>10</v>
      </c>
      <c r="D1307" s="1">
        <v>2459459</v>
      </c>
      <c r="E1307" s="1">
        <v>2519393</v>
      </c>
      <c r="F1307" s="1">
        <v>2524048</v>
      </c>
      <c r="G1307" s="1">
        <v>2698678</v>
      </c>
      <c r="H1307" s="1">
        <v>2683043</v>
      </c>
      <c r="I1307" s="1">
        <v>2858063</v>
      </c>
      <c r="J1307" s="1">
        <v>2868573.49</v>
      </c>
      <c r="K1307" s="1">
        <v>2997514.79</v>
      </c>
      <c r="L1307" s="14"/>
    </row>
    <row r="1308" spans="2:12" ht="16.5" thickTop="1" thickBot="1" x14ac:dyDescent="0.3">
      <c r="B1308" s="7" t="s">
        <v>48</v>
      </c>
      <c r="C1308" s="32">
        <v>20</v>
      </c>
      <c r="D1308" s="1">
        <v>2459366.08</v>
      </c>
      <c r="E1308" s="1">
        <v>2119393</v>
      </c>
      <c r="F1308" s="1">
        <v>2524048</v>
      </c>
      <c r="G1308" s="1">
        <v>2683588.65</v>
      </c>
      <c r="H1308" s="1">
        <v>2683043</v>
      </c>
      <c r="I1308" s="1">
        <v>2858063</v>
      </c>
      <c r="J1308" s="1">
        <v>2868573.49</v>
      </c>
      <c r="K1308" s="1">
        <v>2997514.79</v>
      </c>
      <c r="L1308" s="14"/>
    </row>
    <row r="1309" spans="2:12" ht="16.5" thickTop="1" thickBot="1" x14ac:dyDescent="0.3">
      <c r="B1309" s="7" t="s">
        <v>49</v>
      </c>
      <c r="C1309" s="32">
        <v>30</v>
      </c>
      <c r="D1309" s="1">
        <v>92.92</v>
      </c>
      <c r="E1309" s="1">
        <v>400000</v>
      </c>
      <c r="F1309" s="1">
        <v>0</v>
      </c>
      <c r="G1309" s="1">
        <v>15089.35</v>
      </c>
      <c r="H1309" s="1">
        <v>0</v>
      </c>
      <c r="I1309" s="1">
        <v>0</v>
      </c>
      <c r="J1309" s="1">
        <v>0</v>
      </c>
      <c r="K1309" s="1">
        <v>0</v>
      </c>
      <c r="L1309" s="14"/>
    </row>
    <row r="1310" spans="2:12" ht="16.5" thickTop="1" thickBot="1" x14ac:dyDescent="0.3">
      <c r="B1310" s="7" t="s">
        <v>12</v>
      </c>
      <c r="C1310" s="32">
        <v>40</v>
      </c>
      <c r="D1310" s="1">
        <v>0</v>
      </c>
      <c r="E1310" s="1">
        <v>0</v>
      </c>
      <c r="F1310" s="1">
        <v>0</v>
      </c>
      <c r="G1310" s="1">
        <v>0</v>
      </c>
      <c r="H1310" s="1">
        <v>0</v>
      </c>
      <c r="I1310" s="1">
        <v>0</v>
      </c>
      <c r="J1310" s="1">
        <v>0</v>
      </c>
      <c r="K1310" s="1">
        <v>0</v>
      </c>
      <c r="L1310" s="14"/>
    </row>
    <row r="1311" spans="2:12" ht="16.5" thickTop="1" thickBot="1" x14ac:dyDescent="0.3">
      <c r="B1311" s="7" t="s">
        <v>50</v>
      </c>
      <c r="C1311" s="32">
        <v>50</v>
      </c>
      <c r="D1311" s="1">
        <v>92.92</v>
      </c>
      <c r="E1311" s="1">
        <v>400000</v>
      </c>
      <c r="F1311" s="1">
        <v>0</v>
      </c>
      <c r="G1311" s="1">
        <v>15089.35</v>
      </c>
      <c r="H1311" s="1">
        <v>0</v>
      </c>
      <c r="I1311" s="1">
        <v>0</v>
      </c>
      <c r="J1311" s="1">
        <v>0</v>
      </c>
      <c r="K1311" s="1">
        <v>0</v>
      </c>
      <c r="L1311" s="14"/>
    </row>
    <row r="1312" spans="2:12" ht="16.5" thickTop="1" thickBot="1" x14ac:dyDescent="0.3">
      <c r="B1312" s="5" t="s">
        <v>640</v>
      </c>
      <c r="C1312" s="32"/>
      <c r="D1312" s="1"/>
      <c r="E1312" s="1"/>
      <c r="F1312" s="1"/>
      <c r="G1312" s="1"/>
      <c r="H1312" s="1"/>
      <c r="I1312" s="1"/>
      <c r="J1312" s="1"/>
      <c r="K1312" s="1"/>
      <c r="L1312" s="14"/>
    </row>
    <row r="1313" spans="2:12" ht="16.5" thickTop="1" thickBot="1" x14ac:dyDescent="0.3">
      <c r="B1313" s="6" t="s">
        <v>642</v>
      </c>
      <c r="C1313" s="32"/>
      <c r="D1313" s="1"/>
      <c r="E1313" s="1"/>
      <c r="F1313" s="1"/>
      <c r="G1313" s="1"/>
      <c r="H1313" s="1"/>
      <c r="I1313" s="1"/>
      <c r="J1313" s="1"/>
      <c r="K1313" s="1"/>
      <c r="L1313" s="14"/>
    </row>
    <row r="1314" spans="2:12" ht="16.5" thickTop="1" thickBot="1" x14ac:dyDescent="0.3">
      <c r="B1314" s="7" t="s">
        <v>47</v>
      </c>
      <c r="C1314" s="32">
        <v>10</v>
      </c>
      <c r="D1314" s="1">
        <v>32625687</v>
      </c>
      <c r="E1314" s="1">
        <v>33145406.010000002</v>
      </c>
      <c r="F1314" s="1">
        <v>33098265</v>
      </c>
      <c r="G1314" s="1">
        <v>35044169</v>
      </c>
      <c r="H1314" s="1">
        <v>36762761</v>
      </c>
      <c r="I1314" s="1">
        <v>37355159</v>
      </c>
      <c r="J1314" s="1">
        <v>40823058.75</v>
      </c>
      <c r="K1314" s="1">
        <v>41499465.200000003</v>
      </c>
      <c r="L1314" s="14"/>
    </row>
    <row r="1315" spans="2:12" ht="16.5" thickTop="1" thickBot="1" x14ac:dyDescent="0.3">
      <c r="B1315" s="7" t="s">
        <v>48</v>
      </c>
      <c r="C1315" s="32">
        <v>20</v>
      </c>
      <c r="D1315" s="1">
        <v>32625687</v>
      </c>
      <c r="E1315" s="1">
        <v>32535406.010000002</v>
      </c>
      <c r="F1315" s="1">
        <v>33098265</v>
      </c>
      <c r="G1315" s="1">
        <v>35044168.109999999</v>
      </c>
      <c r="H1315" s="1">
        <v>36762761</v>
      </c>
      <c r="I1315" s="1">
        <v>37355159</v>
      </c>
      <c r="J1315" s="1">
        <v>40823058.75</v>
      </c>
      <c r="K1315" s="1">
        <v>41499465.200000003</v>
      </c>
      <c r="L1315" s="14"/>
    </row>
    <row r="1316" spans="2:12" ht="16.5" thickTop="1" thickBot="1" x14ac:dyDescent="0.3">
      <c r="B1316" s="7" t="s">
        <v>49</v>
      </c>
      <c r="C1316" s="32">
        <v>30</v>
      </c>
      <c r="D1316" s="1">
        <v>0</v>
      </c>
      <c r="E1316" s="1">
        <v>610000</v>
      </c>
      <c r="F1316" s="1">
        <v>0</v>
      </c>
      <c r="G1316" s="1">
        <v>0.89</v>
      </c>
      <c r="H1316" s="1">
        <v>0</v>
      </c>
      <c r="I1316" s="1">
        <v>0</v>
      </c>
      <c r="J1316" s="1">
        <v>0</v>
      </c>
      <c r="K1316" s="1">
        <v>0</v>
      </c>
      <c r="L1316" s="14"/>
    </row>
    <row r="1317" spans="2:12" ht="16.5" thickTop="1" thickBot="1" x14ac:dyDescent="0.3">
      <c r="B1317" s="7" t="s">
        <v>12</v>
      </c>
      <c r="C1317" s="32">
        <v>40</v>
      </c>
      <c r="D1317" s="1">
        <v>0</v>
      </c>
      <c r="E1317" s="1">
        <v>0</v>
      </c>
      <c r="F1317" s="1">
        <v>0</v>
      </c>
      <c r="G1317" s="1">
        <v>0</v>
      </c>
      <c r="H1317" s="1">
        <v>0</v>
      </c>
      <c r="I1317" s="1">
        <v>0</v>
      </c>
      <c r="J1317" s="1">
        <v>0</v>
      </c>
      <c r="K1317" s="1">
        <v>0</v>
      </c>
      <c r="L1317" s="14"/>
    </row>
    <row r="1318" spans="2:12" ht="16.5" thickTop="1" thickBot="1" x14ac:dyDescent="0.3">
      <c r="B1318" s="7" t="s">
        <v>50</v>
      </c>
      <c r="C1318" s="32">
        <v>50</v>
      </c>
      <c r="D1318" s="1">
        <v>0</v>
      </c>
      <c r="E1318" s="1">
        <v>610000</v>
      </c>
      <c r="F1318" s="1">
        <v>0</v>
      </c>
      <c r="G1318" s="1">
        <v>0.89</v>
      </c>
      <c r="H1318" s="1">
        <v>0</v>
      </c>
      <c r="I1318" s="1">
        <v>0</v>
      </c>
      <c r="J1318" s="1">
        <v>0</v>
      </c>
      <c r="K1318" s="1">
        <v>0</v>
      </c>
      <c r="L1318" s="14"/>
    </row>
    <row r="1319" spans="2:12" ht="16.5" thickTop="1" thickBot="1" x14ac:dyDescent="0.3">
      <c r="B1319" s="6" t="s">
        <v>644</v>
      </c>
      <c r="C1319" s="32"/>
      <c r="D1319" s="1"/>
      <c r="E1319" s="1"/>
      <c r="F1319" s="1"/>
      <c r="G1319" s="1"/>
      <c r="H1319" s="1"/>
      <c r="I1319" s="1"/>
      <c r="J1319" s="1"/>
      <c r="K1319" s="1"/>
      <c r="L1319" s="14"/>
    </row>
    <row r="1320" spans="2:12" ht="16.5" thickTop="1" thickBot="1" x14ac:dyDescent="0.3">
      <c r="B1320" s="7" t="s">
        <v>47</v>
      </c>
      <c r="C1320" s="32">
        <v>10</v>
      </c>
      <c r="D1320" s="1">
        <v>16668403</v>
      </c>
      <c r="E1320" s="1">
        <v>16853403</v>
      </c>
      <c r="F1320" s="1">
        <v>16896281</v>
      </c>
      <c r="G1320" s="1">
        <v>16763403</v>
      </c>
      <c r="H1320" s="1">
        <v>20253634</v>
      </c>
      <c r="I1320" s="1">
        <v>20703634</v>
      </c>
      <c r="J1320" s="1">
        <v>22063634</v>
      </c>
      <c r="K1320" s="1">
        <v>23824809.09</v>
      </c>
      <c r="L1320" s="14"/>
    </row>
    <row r="1321" spans="2:12" ht="16.5" thickTop="1" thickBot="1" x14ac:dyDescent="0.3">
      <c r="B1321" s="7" t="s">
        <v>48</v>
      </c>
      <c r="C1321" s="32">
        <v>20</v>
      </c>
      <c r="D1321" s="1">
        <v>16668066.41</v>
      </c>
      <c r="E1321" s="1">
        <v>16838403</v>
      </c>
      <c r="F1321" s="1">
        <v>16893582</v>
      </c>
      <c r="G1321" s="1">
        <v>16760953</v>
      </c>
      <c r="H1321" s="1">
        <v>20149067.039999999</v>
      </c>
      <c r="I1321" s="1">
        <v>20527112</v>
      </c>
      <c r="J1321" s="1">
        <v>20829635.969999999</v>
      </c>
      <c r="K1321" s="1">
        <v>23824808.300000001</v>
      </c>
      <c r="L1321" s="14"/>
    </row>
    <row r="1322" spans="2:12" ht="16.5" thickTop="1" thickBot="1" x14ac:dyDescent="0.3">
      <c r="B1322" s="7" t="s">
        <v>49</v>
      </c>
      <c r="C1322" s="32">
        <v>30</v>
      </c>
      <c r="D1322" s="1">
        <v>336.59</v>
      </c>
      <c r="E1322" s="1">
        <v>15000</v>
      </c>
      <c r="F1322" s="1">
        <v>2699</v>
      </c>
      <c r="G1322" s="1">
        <v>2450</v>
      </c>
      <c r="H1322" s="1">
        <v>104566.96</v>
      </c>
      <c r="I1322" s="1">
        <v>176522</v>
      </c>
      <c r="J1322" s="1">
        <v>1233998.03</v>
      </c>
      <c r="K1322" s="1">
        <v>0.79</v>
      </c>
      <c r="L1322" s="14"/>
    </row>
    <row r="1323" spans="2:12" ht="16.5" thickTop="1" thickBot="1" x14ac:dyDescent="0.3">
      <c r="B1323" s="7" t="s">
        <v>12</v>
      </c>
      <c r="C1323" s="32">
        <v>40</v>
      </c>
      <c r="D1323" s="1">
        <v>0</v>
      </c>
      <c r="E1323" s="1">
        <v>0</v>
      </c>
      <c r="F1323" s="1">
        <v>0</v>
      </c>
      <c r="G1323" s="1">
        <v>0</v>
      </c>
      <c r="H1323" s="1">
        <v>0</v>
      </c>
      <c r="I1323" s="1">
        <v>0</v>
      </c>
      <c r="J1323" s="1">
        <v>1233998.03</v>
      </c>
      <c r="K1323" s="1">
        <v>0</v>
      </c>
      <c r="L1323" s="14"/>
    </row>
    <row r="1324" spans="2:12" ht="16.5" thickTop="1" thickBot="1" x14ac:dyDescent="0.3">
      <c r="B1324" s="7" t="s">
        <v>50</v>
      </c>
      <c r="C1324" s="32">
        <v>50</v>
      </c>
      <c r="D1324" s="1">
        <v>336.59</v>
      </c>
      <c r="E1324" s="1">
        <v>15000</v>
      </c>
      <c r="F1324" s="1">
        <v>2699</v>
      </c>
      <c r="G1324" s="1">
        <v>2450</v>
      </c>
      <c r="H1324" s="1">
        <v>104566.96</v>
      </c>
      <c r="I1324" s="1">
        <v>176522</v>
      </c>
      <c r="J1324" s="1">
        <v>0</v>
      </c>
      <c r="K1324" s="1">
        <v>0.79</v>
      </c>
      <c r="L1324" s="14"/>
    </row>
    <row r="1325" spans="2:12" ht="16.5" thickTop="1" thickBot="1" x14ac:dyDescent="0.3">
      <c r="B1325" s="6" t="s">
        <v>307</v>
      </c>
      <c r="C1325" s="32"/>
      <c r="D1325" s="1"/>
      <c r="E1325" s="1"/>
      <c r="F1325" s="1"/>
      <c r="G1325" s="1"/>
      <c r="H1325" s="1"/>
      <c r="I1325" s="1"/>
      <c r="J1325" s="1"/>
      <c r="K1325" s="1"/>
      <c r="L1325" s="14"/>
    </row>
    <row r="1326" spans="2:12" ht="16.5" thickTop="1" thickBot="1" x14ac:dyDescent="0.3">
      <c r="B1326" s="7" t="s">
        <v>47</v>
      </c>
      <c r="C1326" s="32">
        <v>10</v>
      </c>
      <c r="D1326" s="1">
        <v>6028648</v>
      </c>
      <c r="E1326" s="1">
        <v>5728648</v>
      </c>
      <c r="F1326" s="1">
        <v>6035770</v>
      </c>
      <c r="G1326" s="1">
        <v>6018648</v>
      </c>
      <c r="H1326" s="1">
        <v>6153648</v>
      </c>
      <c r="I1326" s="1">
        <v>6178648</v>
      </c>
      <c r="J1326" s="1">
        <v>6293648</v>
      </c>
      <c r="K1326" s="1">
        <v>6118626.9400000004</v>
      </c>
      <c r="L1326" s="14"/>
    </row>
    <row r="1327" spans="2:12" ht="16.5" thickTop="1" thickBot="1" x14ac:dyDescent="0.3">
      <c r="B1327" s="7" t="s">
        <v>48</v>
      </c>
      <c r="C1327" s="32">
        <v>20</v>
      </c>
      <c r="D1327" s="1">
        <v>5946327</v>
      </c>
      <c r="E1327" s="1">
        <v>5728648</v>
      </c>
      <c r="F1327" s="1">
        <v>6035770</v>
      </c>
      <c r="G1327" s="1">
        <v>6013252</v>
      </c>
      <c r="H1327" s="1">
        <v>6111319.0199999996</v>
      </c>
      <c r="I1327" s="1">
        <v>6174585.7400000002</v>
      </c>
      <c r="J1327" s="1">
        <v>6191788.1600000001</v>
      </c>
      <c r="K1327" s="1">
        <v>6118626.9400000004</v>
      </c>
      <c r="L1327" s="14"/>
    </row>
    <row r="1328" spans="2:12" ht="16.5" thickTop="1" thickBot="1" x14ac:dyDescent="0.3">
      <c r="B1328" s="7" t="s">
        <v>49</v>
      </c>
      <c r="C1328" s="32">
        <v>30</v>
      </c>
      <c r="D1328" s="1">
        <v>82321</v>
      </c>
      <c r="E1328" s="1">
        <v>0</v>
      </c>
      <c r="F1328" s="1">
        <v>0</v>
      </c>
      <c r="G1328" s="1">
        <v>5396</v>
      </c>
      <c r="H1328" s="1">
        <v>42328.98</v>
      </c>
      <c r="I1328" s="1">
        <v>4062.26</v>
      </c>
      <c r="J1328" s="1">
        <v>101859.84</v>
      </c>
      <c r="K1328" s="1">
        <v>0</v>
      </c>
      <c r="L1328" s="14"/>
    </row>
    <row r="1329" spans="2:12" ht="16.5" thickTop="1" thickBot="1" x14ac:dyDescent="0.3">
      <c r="B1329" s="7" t="s">
        <v>12</v>
      </c>
      <c r="C1329" s="32">
        <v>40</v>
      </c>
      <c r="D1329" s="1">
        <v>0</v>
      </c>
      <c r="E1329" s="1">
        <v>0</v>
      </c>
      <c r="F1329" s="1">
        <v>0</v>
      </c>
      <c r="G1329" s="1">
        <v>0</v>
      </c>
      <c r="H1329" s="1">
        <v>0</v>
      </c>
      <c r="I1329" s="1">
        <v>0</v>
      </c>
      <c r="J1329" s="1">
        <v>0</v>
      </c>
      <c r="K1329" s="1">
        <v>0</v>
      </c>
      <c r="L1329" s="14"/>
    </row>
    <row r="1330" spans="2:12" ht="16.5" thickTop="1" thickBot="1" x14ac:dyDescent="0.3">
      <c r="B1330" s="7" t="s">
        <v>50</v>
      </c>
      <c r="C1330" s="32">
        <v>50</v>
      </c>
      <c r="D1330" s="1">
        <v>82321</v>
      </c>
      <c r="E1330" s="1">
        <v>0</v>
      </c>
      <c r="F1330" s="1">
        <v>0</v>
      </c>
      <c r="G1330" s="1">
        <v>5396</v>
      </c>
      <c r="H1330" s="1">
        <v>42328.98</v>
      </c>
      <c r="I1330" s="1">
        <v>4062.26</v>
      </c>
      <c r="J1330" s="1">
        <v>101859.84</v>
      </c>
      <c r="K1330" s="1">
        <v>0</v>
      </c>
      <c r="L1330" s="14"/>
    </row>
    <row r="1331" spans="2:12" ht="16.5" thickTop="1" thickBot="1" x14ac:dyDescent="0.3">
      <c r="B1331" s="6" t="s">
        <v>646</v>
      </c>
      <c r="C1331" s="32"/>
      <c r="D1331" s="1"/>
      <c r="E1331" s="1"/>
      <c r="F1331" s="1"/>
      <c r="G1331" s="1"/>
      <c r="H1331" s="1"/>
      <c r="I1331" s="1"/>
      <c r="J1331" s="1"/>
      <c r="K1331" s="1"/>
      <c r="L1331" s="14"/>
    </row>
    <row r="1332" spans="2:12" ht="16.5" thickTop="1" thickBot="1" x14ac:dyDescent="0.3">
      <c r="B1332" s="7" t="s">
        <v>47</v>
      </c>
      <c r="C1332" s="32">
        <v>10</v>
      </c>
      <c r="D1332" s="1">
        <v>1465118</v>
      </c>
      <c r="E1332" s="1">
        <v>1443436</v>
      </c>
      <c r="F1332" s="1">
        <v>1499934</v>
      </c>
      <c r="G1332" s="1">
        <v>1515223</v>
      </c>
      <c r="H1332" s="1">
        <v>1515236</v>
      </c>
      <c r="I1332" s="1">
        <v>515236</v>
      </c>
      <c r="J1332" s="1">
        <v>512634.85</v>
      </c>
      <c r="K1332" s="1">
        <v>511783</v>
      </c>
      <c r="L1332" s="14"/>
    </row>
    <row r="1333" spans="2:12" ht="16.5" thickTop="1" thickBot="1" x14ac:dyDescent="0.3">
      <c r="B1333" s="7" t="s">
        <v>48</v>
      </c>
      <c r="C1333" s="32">
        <v>20</v>
      </c>
      <c r="D1333" s="1">
        <v>1137754.48</v>
      </c>
      <c r="E1333" s="1">
        <v>852557.13</v>
      </c>
      <c r="F1333" s="1">
        <v>170115.07</v>
      </c>
      <c r="G1333" s="1">
        <v>207278.14</v>
      </c>
      <c r="H1333" s="1">
        <v>302138.05</v>
      </c>
      <c r="I1333" s="1">
        <v>151575.31</v>
      </c>
      <c r="J1333" s="1">
        <v>194091.93</v>
      </c>
      <c r="K1333" s="1">
        <v>148122.22</v>
      </c>
      <c r="L1333" s="14"/>
    </row>
    <row r="1334" spans="2:12" ht="16.5" thickTop="1" thickBot="1" x14ac:dyDescent="0.3">
      <c r="B1334" s="7" t="s">
        <v>49</v>
      </c>
      <c r="C1334" s="32">
        <v>30</v>
      </c>
      <c r="D1334" s="1">
        <v>327363.52</v>
      </c>
      <c r="E1334" s="1">
        <v>590878.87</v>
      </c>
      <c r="F1334" s="1">
        <v>1329818.93</v>
      </c>
      <c r="G1334" s="1">
        <v>1307944.8600000001</v>
      </c>
      <c r="H1334" s="1">
        <v>1213097.95</v>
      </c>
      <c r="I1334" s="1">
        <v>363660.69</v>
      </c>
      <c r="J1334" s="1">
        <v>318542.92</v>
      </c>
      <c r="K1334" s="1">
        <v>363660.78</v>
      </c>
      <c r="L1334" s="14"/>
    </row>
    <row r="1335" spans="2:12" ht="16.5" thickTop="1" thickBot="1" x14ac:dyDescent="0.3">
      <c r="B1335" s="7" t="s">
        <v>12</v>
      </c>
      <c r="C1335" s="32">
        <v>40</v>
      </c>
      <c r="D1335" s="1">
        <v>0</v>
      </c>
      <c r="E1335" s="1">
        <v>0</v>
      </c>
      <c r="F1335" s="1">
        <v>0</v>
      </c>
      <c r="G1335" s="1">
        <v>0</v>
      </c>
      <c r="H1335" s="1">
        <v>0</v>
      </c>
      <c r="I1335" s="1">
        <v>0</v>
      </c>
      <c r="J1335" s="1">
        <v>0</v>
      </c>
      <c r="K1335" s="1">
        <v>0</v>
      </c>
      <c r="L1335" s="14"/>
    </row>
    <row r="1336" spans="2:12" ht="16.5" thickTop="1" thickBot="1" x14ac:dyDescent="0.3">
      <c r="B1336" s="7" t="s">
        <v>50</v>
      </c>
      <c r="C1336" s="32">
        <v>50</v>
      </c>
      <c r="D1336" s="1">
        <v>327363.52</v>
      </c>
      <c r="E1336" s="1">
        <v>590878.87</v>
      </c>
      <c r="F1336" s="1">
        <v>1329818.93</v>
      </c>
      <c r="G1336" s="1">
        <v>1307944.8600000001</v>
      </c>
      <c r="H1336" s="1">
        <v>1213097.95</v>
      </c>
      <c r="I1336" s="1">
        <v>363660.69</v>
      </c>
      <c r="J1336" s="1">
        <v>318542.92</v>
      </c>
      <c r="K1336" s="1">
        <v>363660.78</v>
      </c>
      <c r="L1336" s="14"/>
    </row>
    <row r="1337" spans="2:12" ht="16.5" thickTop="1" thickBot="1" x14ac:dyDescent="0.3">
      <c r="B1337" s="6" t="s">
        <v>648</v>
      </c>
      <c r="C1337" s="32"/>
      <c r="D1337" s="1"/>
      <c r="E1337" s="1"/>
      <c r="F1337" s="1"/>
      <c r="G1337" s="1"/>
      <c r="H1337" s="1"/>
      <c r="I1337" s="1"/>
      <c r="J1337" s="1"/>
      <c r="K1337" s="1"/>
      <c r="L1337" s="14"/>
    </row>
    <row r="1338" spans="2:12" ht="16.5" thickTop="1" thickBot="1" x14ac:dyDescent="0.3">
      <c r="B1338" s="7" t="s">
        <v>47</v>
      </c>
      <c r="C1338" s="32">
        <v>10</v>
      </c>
      <c r="D1338" s="1">
        <v>3506050</v>
      </c>
      <c r="E1338" s="1">
        <v>3839564.51</v>
      </c>
      <c r="F1338" s="1">
        <v>3418064</v>
      </c>
      <c r="G1338" s="1">
        <v>3959725</v>
      </c>
      <c r="H1338" s="1">
        <v>5558084</v>
      </c>
      <c r="I1338" s="1">
        <v>5633620</v>
      </c>
      <c r="J1338" s="1">
        <v>6244909.2199999997</v>
      </c>
      <c r="K1338" s="1">
        <v>6363299.2300000004</v>
      </c>
      <c r="L1338" s="14"/>
    </row>
    <row r="1339" spans="2:12" ht="16.5" thickTop="1" thickBot="1" x14ac:dyDescent="0.3">
      <c r="B1339" s="7" t="s">
        <v>48</v>
      </c>
      <c r="C1339" s="32">
        <v>20</v>
      </c>
      <c r="D1339" s="1">
        <v>3506050</v>
      </c>
      <c r="E1339" s="1">
        <v>3544564.51</v>
      </c>
      <c r="F1339" s="1">
        <v>3418064</v>
      </c>
      <c r="G1339" s="1">
        <v>3689346.46</v>
      </c>
      <c r="H1339" s="1">
        <v>4689187.6399999997</v>
      </c>
      <c r="I1339" s="1">
        <v>5119562.32</v>
      </c>
      <c r="J1339" s="1">
        <v>5884658.9699999997</v>
      </c>
      <c r="K1339" s="1">
        <v>6122056.79</v>
      </c>
      <c r="L1339" s="14"/>
    </row>
    <row r="1340" spans="2:12" ht="16.5" thickTop="1" thickBot="1" x14ac:dyDescent="0.3">
      <c r="B1340" s="7" t="s">
        <v>49</v>
      </c>
      <c r="C1340" s="32">
        <v>30</v>
      </c>
      <c r="D1340" s="1">
        <v>0</v>
      </c>
      <c r="E1340" s="1">
        <v>295000</v>
      </c>
      <c r="F1340" s="1">
        <v>0</v>
      </c>
      <c r="G1340" s="1">
        <v>270378.53999999998</v>
      </c>
      <c r="H1340" s="1">
        <v>868896.36</v>
      </c>
      <c r="I1340" s="1">
        <v>514057.68</v>
      </c>
      <c r="J1340" s="1">
        <v>360250.25</v>
      </c>
      <c r="K1340" s="1">
        <v>241242.44</v>
      </c>
      <c r="L1340" s="14"/>
    </row>
    <row r="1341" spans="2:12" ht="16.5" thickTop="1" thickBot="1" x14ac:dyDescent="0.3">
      <c r="B1341" s="7" t="s">
        <v>12</v>
      </c>
      <c r="C1341" s="32">
        <v>40</v>
      </c>
      <c r="D1341" s="1">
        <v>0</v>
      </c>
      <c r="E1341" s="1">
        <v>0</v>
      </c>
      <c r="F1341" s="1">
        <v>0</v>
      </c>
      <c r="G1341" s="1">
        <v>0</v>
      </c>
      <c r="H1341" s="1">
        <v>0</v>
      </c>
      <c r="I1341" s="1">
        <v>0</v>
      </c>
      <c r="J1341" s="1">
        <v>0</v>
      </c>
      <c r="K1341" s="1">
        <v>0</v>
      </c>
      <c r="L1341" s="14"/>
    </row>
    <row r="1342" spans="2:12" ht="16.5" thickTop="1" thickBot="1" x14ac:dyDescent="0.3">
      <c r="B1342" s="7" t="s">
        <v>50</v>
      </c>
      <c r="C1342" s="32">
        <v>50</v>
      </c>
      <c r="D1342" s="1">
        <v>0</v>
      </c>
      <c r="E1342" s="1">
        <v>295000</v>
      </c>
      <c r="F1342" s="1">
        <v>0</v>
      </c>
      <c r="G1342" s="1">
        <v>270378.53999999998</v>
      </c>
      <c r="H1342" s="1">
        <v>868896.36</v>
      </c>
      <c r="I1342" s="1">
        <v>514057.68</v>
      </c>
      <c r="J1342" s="1">
        <v>360250.25</v>
      </c>
      <c r="K1342" s="1">
        <v>241242.44</v>
      </c>
      <c r="L1342" s="14"/>
    </row>
    <row r="1343" spans="2:12" ht="16.5" thickTop="1" thickBot="1" x14ac:dyDescent="0.3">
      <c r="B1343" s="6" t="s">
        <v>577</v>
      </c>
      <c r="C1343" s="32"/>
      <c r="D1343" s="1"/>
      <c r="E1343" s="1"/>
      <c r="F1343" s="1"/>
      <c r="G1343" s="1"/>
      <c r="H1343" s="1"/>
      <c r="I1343" s="1"/>
      <c r="J1343" s="1"/>
      <c r="K1343" s="1"/>
      <c r="L1343" s="14"/>
    </row>
    <row r="1344" spans="2:12" ht="16.5" thickTop="1" thickBot="1" x14ac:dyDescent="0.3">
      <c r="B1344" s="7" t="s">
        <v>47</v>
      </c>
      <c r="C1344" s="32">
        <v>10</v>
      </c>
      <c r="D1344" s="1">
        <v>385511</v>
      </c>
      <c r="E1344" s="1">
        <v>560116.47999999998</v>
      </c>
      <c r="F1344" s="1">
        <v>517650</v>
      </c>
      <c r="G1344" s="1">
        <v>386860</v>
      </c>
      <c r="H1344" s="1">
        <v>871864</v>
      </c>
      <c r="I1344" s="1">
        <v>872016</v>
      </c>
      <c r="J1344" s="1">
        <v>949503.68</v>
      </c>
      <c r="K1344" s="1">
        <v>850013.42</v>
      </c>
      <c r="L1344" s="14"/>
    </row>
    <row r="1345" spans="2:12" ht="16.5" thickTop="1" thickBot="1" x14ac:dyDescent="0.3">
      <c r="B1345" s="7" t="s">
        <v>48</v>
      </c>
      <c r="C1345" s="32">
        <v>20</v>
      </c>
      <c r="D1345" s="1">
        <v>385510.69</v>
      </c>
      <c r="E1345" s="1">
        <v>560116.47999999998</v>
      </c>
      <c r="F1345" s="1">
        <v>517650</v>
      </c>
      <c r="G1345" s="1">
        <v>375323.05</v>
      </c>
      <c r="H1345" s="1">
        <v>871864</v>
      </c>
      <c r="I1345" s="1">
        <v>872016</v>
      </c>
      <c r="J1345" s="1">
        <v>949503.68</v>
      </c>
      <c r="K1345" s="1">
        <v>850013.42</v>
      </c>
      <c r="L1345" s="14"/>
    </row>
    <row r="1346" spans="2:12" ht="16.5" thickTop="1" thickBot="1" x14ac:dyDescent="0.3">
      <c r="B1346" s="7" t="s">
        <v>49</v>
      </c>
      <c r="C1346" s="32">
        <v>30</v>
      </c>
      <c r="D1346" s="1">
        <v>0.31</v>
      </c>
      <c r="E1346" s="1">
        <v>0</v>
      </c>
      <c r="F1346" s="1">
        <v>0</v>
      </c>
      <c r="G1346" s="1">
        <v>11536.95</v>
      </c>
      <c r="H1346" s="1">
        <v>0</v>
      </c>
      <c r="I1346" s="1">
        <v>0</v>
      </c>
      <c r="J1346" s="1">
        <v>0</v>
      </c>
      <c r="K1346" s="1">
        <v>0</v>
      </c>
      <c r="L1346" s="14"/>
    </row>
    <row r="1347" spans="2:12" ht="16.5" thickTop="1" thickBot="1" x14ac:dyDescent="0.3">
      <c r="B1347" s="7" t="s">
        <v>12</v>
      </c>
      <c r="C1347" s="32">
        <v>40</v>
      </c>
      <c r="D1347" s="1">
        <v>0</v>
      </c>
      <c r="E1347" s="1">
        <v>0</v>
      </c>
      <c r="F1347" s="1">
        <v>0</v>
      </c>
      <c r="G1347" s="1">
        <v>0</v>
      </c>
      <c r="H1347" s="1">
        <v>0</v>
      </c>
      <c r="I1347" s="1">
        <v>0</v>
      </c>
      <c r="J1347" s="1">
        <v>0</v>
      </c>
      <c r="K1347" s="1">
        <v>0</v>
      </c>
      <c r="L1347" s="14"/>
    </row>
    <row r="1348" spans="2:12" ht="16.5" thickTop="1" thickBot="1" x14ac:dyDescent="0.3">
      <c r="B1348" s="7" t="s">
        <v>50</v>
      </c>
      <c r="C1348" s="32">
        <v>50</v>
      </c>
      <c r="D1348" s="1">
        <v>0.31</v>
      </c>
      <c r="E1348" s="1">
        <v>0</v>
      </c>
      <c r="F1348" s="1">
        <v>0</v>
      </c>
      <c r="G1348" s="1">
        <v>11536.95</v>
      </c>
      <c r="H1348" s="1">
        <v>0</v>
      </c>
      <c r="I1348" s="1">
        <v>0</v>
      </c>
      <c r="J1348" s="1">
        <v>0</v>
      </c>
      <c r="K1348" s="1">
        <v>0</v>
      </c>
      <c r="L1348" s="14"/>
    </row>
    <row r="1349" spans="2:12" ht="16.5" thickTop="1" thickBot="1" x14ac:dyDescent="0.3">
      <c r="B1349" s="5" t="s">
        <v>686</v>
      </c>
      <c r="C1349" s="32"/>
      <c r="D1349" s="1"/>
      <c r="E1349" s="1"/>
      <c r="F1349" s="1"/>
      <c r="G1349" s="1"/>
      <c r="H1349" s="1"/>
      <c r="I1349" s="1"/>
      <c r="J1349" s="1"/>
      <c r="K1349" s="1"/>
      <c r="L1349" s="14"/>
    </row>
    <row r="1350" spans="2:12" ht="16.5" thickTop="1" thickBot="1" x14ac:dyDescent="0.3">
      <c r="B1350" s="6" t="s">
        <v>642</v>
      </c>
      <c r="C1350" s="32"/>
      <c r="D1350" s="1"/>
      <c r="E1350" s="1"/>
      <c r="F1350" s="1"/>
      <c r="G1350" s="1"/>
      <c r="H1350" s="1"/>
      <c r="I1350" s="1"/>
      <c r="J1350" s="1"/>
      <c r="K1350" s="1"/>
      <c r="L1350" s="14"/>
    </row>
    <row r="1351" spans="2:12" ht="16.5" thickTop="1" thickBot="1" x14ac:dyDescent="0.3">
      <c r="B1351" s="7" t="s">
        <v>47</v>
      </c>
      <c r="C1351" s="32">
        <v>10</v>
      </c>
      <c r="D1351" s="1">
        <v>172500</v>
      </c>
      <c r="E1351" s="1">
        <v>172500</v>
      </c>
      <c r="F1351" s="1">
        <v>172500</v>
      </c>
      <c r="G1351" s="1">
        <v>180124</v>
      </c>
      <c r="H1351" s="1">
        <v>172500</v>
      </c>
      <c r="I1351" s="1">
        <v>172500</v>
      </c>
      <c r="J1351" s="1">
        <v>172500</v>
      </c>
      <c r="K1351" s="1">
        <v>172500</v>
      </c>
      <c r="L1351" s="14"/>
    </row>
    <row r="1352" spans="2:12" ht="16.5" thickTop="1" thickBot="1" x14ac:dyDescent="0.3">
      <c r="B1352" s="7" t="s">
        <v>48</v>
      </c>
      <c r="C1352" s="32">
        <v>20</v>
      </c>
      <c r="D1352" s="1">
        <v>172500</v>
      </c>
      <c r="E1352" s="1">
        <v>172500</v>
      </c>
      <c r="F1352" s="1">
        <v>172500</v>
      </c>
      <c r="G1352" s="1">
        <v>180124</v>
      </c>
      <c r="H1352" s="1">
        <v>172500</v>
      </c>
      <c r="I1352" s="1">
        <v>172500</v>
      </c>
      <c r="J1352" s="1">
        <v>172500</v>
      </c>
      <c r="K1352" s="1">
        <v>172500</v>
      </c>
      <c r="L1352" s="14"/>
    </row>
    <row r="1353" spans="2:12" ht="16.5" thickTop="1" thickBot="1" x14ac:dyDescent="0.3">
      <c r="B1353" s="7" t="s">
        <v>49</v>
      </c>
      <c r="C1353" s="32">
        <v>30</v>
      </c>
      <c r="D1353" s="1">
        <v>0</v>
      </c>
      <c r="E1353" s="1">
        <v>0</v>
      </c>
      <c r="F1353" s="1">
        <v>0</v>
      </c>
      <c r="G1353" s="1">
        <v>0</v>
      </c>
      <c r="H1353" s="1">
        <v>0</v>
      </c>
      <c r="I1353" s="1">
        <v>0</v>
      </c>
      <c r="J1353" s="1">
        <v>0</v>
      </c>
      <c r="K1353" s="1">
        <v>0</v>
      </c>
      <c r="L1353" s="14"/>
    </row>
    <row r="1354" spans="2:12" ht="16.5" thickTop="1" thickBot="1" x14ac:dyDescent="0.3">
      <c r="B1354" s="7" t="s">
        <v>12</v>
      </c>
      <c r="C1354" s="32">
        <v>40</v>
      </c>
      <c r="D1354" s="1">
        <v>0</v>
      </c>
      <c r="E1354" s="1">
        <v>0</v>
      </c>
      <c r="F1354" s="1">
        <v>0</v>
      </c>
      <c r="G1354" s="1">
        <v>0</v>
      </c>
      <c r="H1354" s="1">
        <v>0</v>
      </c>
      <c r="I1354" s="1">
        <v>0</v>
      </c>
      <c r="J1354" s="1">
        <v>0</v>
      </c>
      <c r="K1354" s="1">
        <v>0</v>
      </c>
      <c r="L1354" s="14"/>
    </row>
    <row r="1355" spans="2:12" ht="16.5" thickTop="1" thickBot="1" x14ac:dyDescent="0.3">
      <c r="B1355" s="7" t="s">
        <v>50</v>
      </c>
      <c r="C1355" s="32">
        <v>50</v>
      </c>
      <c r="D1355" s="1">
        <v>0</v>
      </c>
      <c r="E1355" s="1">
        <v>0</v>
      </c>
      <c r="F1355" s="1">
        <v>0</v>
      </c>
      <c r="G1355" s="1">
        <v>0</v>
      </c>
      <c r="H1355" s="1">
        <v>0</v>
      </c>
      <c r="I1355" s="1">
        <v>0</v>
      </c>
      <c r="J1355" s="1">
        <v>0</v>
      </c>
      <c r="K1355" s="1">
        <v>0</v>
      </c>
      <c r="L1355" s="14"/>
    </row>
    <row r="1356" spans="2:12" ht="16.5" thickTop="1" thickBot="1" x14ac:dyDescent="0.3">
      <c r="B1356" s="6" t="s">
        <v>577</v>
      </c>
      <c r="C1356" s="32"/>
      <c r="D1356" s="1"/>
      <c r="E1356" s="1"/>
      <c r="F1356" s="1"/>
      <c r="G1356" s="1"/>
      <c r="H1356" s="1"/>
      <c r="I1356" s="1"/>
      <c r="J1356" s="1"/>
      <c r="K1356" s="1"/>
      <c r="L1356" s="14"/>
    </row>
    <row r="1357" spans="2:12" ht="16.5" thickTop="1" thickBot="1" x14ac:dyDescent="0.3">
      <c r="B1357" s="7" t="s">
        <v>47</v>
      </c>
      <c r="C1357" s="32">
        <v>10</v>
      </c>
      <c r="D1357" s="1">
        <v>173015</v>
      </c>
      <c r="E1357" s="1">
        <v>179212</v>
      </c>
      <c r="F1357" s="1">
        <v>179647</v>
      </c>
      <c r="G1357" s="1">
        <v>181029</v>
      </c>
      <c r="H1357" s="1">
        <v>198828</v>
      </c>
      <c r="I1357" s="1">
        <v>208314</v>
      </c>
      <c r="J1357" s="1">
        <v>215745</v>
      </c>
      <c r="K1357" s="1">
        <v>221504</v>
      </c>
      <c r="L1357" s="14"/>
    </row>
    <row r="1358" spans="2:12" ht="16.5" thickTop="1" thickBot="1" x14ac:dyDescent="0.3">
      <c r="B1358" s="7" t="s">
        <v>48</v>
      </c>
      <c r="C1358" s="32">
        <v>20</v>
      </c>
      <c r="D1358" s="1">
        <v>172265.18</v>
      </c>
      <c r="E1358" s="1">
        <v>126412</v>
      </c>
      <c r="F1358" s="1">
        <v>179605.64</v>
      </c>
      <c r="G1358" s="1">
        <v>181029</v>
      </c>
      <c r="H1358" s="1">
        <v>198828</v>
      </c>
      <c r="I1358" s="1">
        <v>207692.3</v>
      </c>
      <c r="J1358" s="1">
        <v>215744.7</v>
      </c>
      <c r="K1358" s="1">
        <v>221504</v>
      </c>
      <c r="L1358" s="14"/>
    </row>
    <row r="1359" spans="2:12" ht="16.5" thickTop="1" thickBot="1" x14ac:dyDescent="0.3">
      <c r="B1359" s="7" t="s">
        <v>49</v>
      </c>
      <c r="C1359" s="32">
        <v>30</v>
      </c>
      <c r="D1359" s="1">
        <v>749.82</v>
      </c>
      <c r="E1359" s="1">
        <v>52800</v>
      </c>
      <c r="F1359" s="1">
        <v>41.36</v>
      </c>
      <c r="G1359" s="1">
        <v>0</v>
      </c>
      <c r="H1359" s="1">
        <v>0</v>
      </c>
      <c r="I1359" s="1">
        <v>621.70000000000005</v>
      </c>
      <c r="J1359" s="1">
        <v>0.3</v>
      </c>
      <c r="K1359" s="1">
        <v>0</v>
      </c>
      <c r="L1359" s="14"/>
    </row>
    <row r="1360" spans="2:12" ht="16.5" thickTop="1" thickBot="1" x14ac:dyDescent="0.3">
      <c r="B1360" s="7" t="s">
        <v>12</v>
      </c>
      <c r="C1360" s="32">
        <v>40</v>
      </c>
      <c r="D1360" s="1">
        <v>0</v>
      </c>
      <c r="E1360" s="1">
        <v>0</v>
      </c>
      <c r="F1360" s="1">
        <v>0</v>
      </c>
      <c r="G1360" s="1">
        <v>0</v>
      </c>
      <c r="H1360" s="1">
        <v>0</v>
      </c>
      <c r="I1360" s="1">
        <v>0</v>
      </c>
      <c r="J1360" s="1">
        <v>0</v>
      </c>
      <c r="K1360" s="1">
        <v>0</v>
      </c>
      <c r="L1360" s="14"/>
    </row>
    <row r="1361" spans="2:12" ht="16.5" thickTop="1" thickBot="1" x14ac:dyDescent="0.3">
      <c r="B1361" s="7" t="s">
        <v>50</v>
      </c>
      <c r="C1361" s="32">
        <v>50</v>
      </c>
      <c r="D1361" s="1">
        <v>749.82</v>
      </c>
      <c r="E1361" s="1">
        <v>52800</v>
      </c>
      <c r="F1361" s="1">
        <v>41.36</v>
      </c>
      <c r="G1361" s="1">
        <v>0</v>
      </c>
      <c r="H1361" s="1">
        <v>0</v>
      </c>
      <c r="I1361" s="1">
        <v>621.70000000000005</v>
      </c>
      <c r="J1361" s="1">
        <v>0.3</v>
      </c>
      <c r="K1361" s="1">
        <v>0</v>
      </c>
      <c r="L1361" s="14"/>
    </row>
    <row r="1362" spans="2:12" ht="16.5" thickTop="1" thickBot="1" x14ac:dyDescent="0.3">
      <c r="B1362" s="5" t="s">
        <v>583</v>
      </c>
      <c r="C1362" s="32"/>
      <c r="D1362" s="1"/>
      <c r="E1362" s="1"/>
      <c r="F1362" s="1"/>
      <c r="G1362" s="1"/>
      <c r="H1362" s="1"/>
      <c r="I1362" s="1"/>
      <c r="J1362" s="1"/>
      <c r="K1362" s="1"/>
      <c r="L1362" s="14"/>
    </row>
    <row r="1363" spans="2:12" ht="16.5" thickTop="1" thickBot="1" x14ac:dyDescent="0.3">
      <c r="B1363" s="6" t="s">
        <v>15</v>
      </c>
      <c r="C1363" s="32"/>
      <c r="D1363" s="1"/>
      <c r="E1363" s="1"/>
      <c r="F1363" s="1"/>
      <c r="G1363" s="1"/>
      <c r="H1363" s="1"/>
      <c r="I1363" s="1"/>
      <c r="J1363" s="1"/>
      <c r="K1363" s="1"/>
      <c r="L1363" s="14"/>
    </row>
    <row r="1364" spans="2:12" ht="16.5" thickTop="1" thickBot="1" x14ac:dyDescent="0.3">
      <c r="B1364" s="7" t="s">
        <v>47</v>
      </c>
      <c r="C1364" s="32">
        <v>10</v>
      </c>
      <c r="D1364" s="1">
        <v>300000</v>
      </c>
      <c r="E1364" s="1">
        <v>300000</v>
      </c>
      <c r="F1364" s="1">
        <v>300000</v>
      </c>
      <c r="G1364" s="1">
        <v>2435000</v>
      </c>
      <c r="H1364" s="1">
        <v>6629500</v>
      </c>
      <c r="I1364" s="1">
        <v>13950159.01</v>
      </c>
      <c r="J1364" s="1">
        <v>31507426.329999998</v>
      </c>
      <c r="K1364" s="1">
        <v>45854429.420000002</v>
      </c>
      <c r="L1364" s="14"/>
    </row>
    <row r="1365" spans="2:12" ht="16.5" thickTop="1" thickBot="1" x14ac:dyDescent="0.3">
      <c r="B1365" s="7" t="s">
        <v>48</v>
      </c>
      <c r="C1365" s="32">
        <v>20</v>
      </c>
      <c r="D1365" s="1">
        <v>300000</v>
      </c>
      <c r="E1365" s="1">
        <v>300000</v>
      </c>
      <c r="F1365" s="1">
        <v>298000</v>
      </c>
      <c r="G1365" s="1">
        <v>377686</v>
      </c>
      <c r="H1365" s="1">
        <v>1814340.99</v>
      </c>
      <c r="I1365" s="1">
        <v>763732.68</v>
      </c>
      <c r="J1365" s="1">
        <v>4073996.91</v>
      </c>
      <c r="K1365" s="1">
        <v>6626783.0599999996</v>
      </c>
      <c r="L1365" s="14"/>
    </row>
    <row r="1366" spans="2:12" ht="16.5" thickTop="1" thickBot="1" x14ac:dyDescent="0.3">
      <c r="B1366" s="7" t="s">
        <v>49</v>
      </c>
      <c r="C1366" s="32">
        <v>30</v>
      </c>
      <c r="D1366" s="1">
        <v>0</v>
      </c>
      <c r="E1366" s="1">
        <v>0</v>
      </c>
      <c r="F1366" s="1">
        <v>2000</v>
      </c>
      <c r="G1366" s="1">
        <v>2057314</v>
      </c>
      <c r="H1366" s="1">
        <v>4815159.01</v>
      </c>
      <c r="I1366" s="1">
        <v>13186426.33</v>
      </c>
      <c r="J1366" s="1">
        <v>27433429.420000002</v>
      </c>
      <c r="K1366" s="1">
        <v>39227646.359999999</v>
      </c>
      <c r="L1366" s="14"/>
    </row>
    <row r="1367" spans="2:12" ht="16.5" thickTop="1" thickBot="1" x14ac:dyDescent="0.3">
      <c r="B1367" s="7" t="s">
        <v>12</v>
      </c>
      <c r="C1367" s="32">
        <v>40</v>
      </c>
      <c r="D1367" s="1">
        <v>0</v>
      </c>
      <c r="E1367" s="1">
        <v>0</v>
      </c>
      <c r="F1367" s="1">
        <v>0</v>
      </c>
      <c r="G1367" s="1">
        <v>0</v>
      </c>
      <c r="H1367" s="1">
        <v>0</v>
      </c>
      <c r="I1367" s="1">
        <v>13186426.33</v>
      </c>
      <c r="J1367" s="1">
        <v>27433429.420000002</v>
      </c>
      <c r="K1367" s="1">
        <v>39227646.359999999</v>
      </c>
      <c r="L1367" s="14"/>
    </row>
    <row r="1368" spans="2:12" ht="16.5" thickTop="1" thickBot="1" x14ac:dyDescent="0.3">
      <c r="B1368" s="7" t="s">
        <v>50</v>
      </c>
      <c r="C1368" s="32">
        <v>50</v>
      </c>
      <c r="D1368" s="1">
        <v>0</v>
      </c>
      <c r="E1368" s="1">
        <v>0</v>
      </c>
      <c r="F1368" s="1">
        <v>2000</v>
      </c>
      <c r="G1368" s="1">
        <v>2057314</v>
      </c>
      <c r="H1368" s="1">
        <v>4815159.01</v>
      </c>
      <c r="I1368" s="1">
        <v>0</v>
      </c>
      <c r="J1368" s="1">
        <v>0</v>
      </c>
      <c r="K1368" s="1">
        <v>0</v>
      </c>
      <c r="L1368" s="14"/>
    </row>
    <row r="1369" spans="2:12" ht="16.5" thickTop="1" thickBot="1" x14ac:dyDescent="0.3">
      <c r="B1369" s="6" t="s">
        <v>585</v>
      </c>
      <c r="C1369" s="32"/>
      <c r="D1369" s="1"/>
      <c r="E1369" s="1"/>
      <c r="F1369" s="1"/>
      <c r="G1369" s="1"/>
      <c r="H1369" s="1"/>
      <c r="I1369" s="1"/>
      <c r="J1369" s="1"/>
      <c r="K1369" s="1"/>
      <c r="L1369" s="14"/>
    </row>
    <row r="1370" spans="2:12" ht="16.5" thickTop="1" thickBot="1" x14ac:dyDescent="0.3">
      <c r="B1370" s="7" t="s">
        <v>47</v>
      </c>
      <c r="C1370" s="32">
        <v>10</v>
      </c>
      <c r="D1370" s="1">
        <v>12550364</v>
      </c>
      <c r="E1370" s="1">
        <v>13040056</v>
      </c>
      <c r="F1370" s="1">
        <v>12860366</v>
      </c>
      <c r="G1370" s="1">
        <v>13522288</v>
      </c>
      <c r="H1370" s="1">
        <v>15582938</v>
      </c>
      <c r="I1370" s="1">
        <v>16872619</v>
      </c>
      <c r="J1370" s="1">
        <v>18278632</v>
      </c>
      <c r="K1370" s="1">
        <v>19292595.940000001</v>
      </c>
      <c r="L1370" s="14"/>
    </row>
    <row r="1371" spans="2:12" ht="16.5" thickTop="1" thickBot="1" x14ac:dyDescent="0.3">
      <c r="B1371" s="7" t="s">
        <v>48</v>
      </c>
      <c r="C1371" s="32">
        <v>20</v>
      </c>
      <c r="D1371" s="1">
        <v>12165597.26</v>
      </c>
      <c r="E1371" s="1">
        <v>12653861.18</v>
      </c>
      <c r="F1371" s="1">
        <v>12859289.5</v>
      </c>
      <c r="G1371" s="1">
        <v>13490642.289999999</v>
      </c>
      <c r="H1371" s="1">
        <v>15534357.050000001</v>
      </c>
      <c r="I1371" s="1">
        <v>16871800.600000001</v>
      </c>
      <c r="J1371" s="1">
        <v>17478300.059999999</v>
      </c>
      <c r="K1371" s="1">
        <v>19233552.07</v>
      </c>
      <c r="L1371" s="14"/>
    </row>
    <row r="1372" spans="2:12" ht="16.5" thickTop="1" thickBot="1" x14ac:dyDescent="0.3">
      <c r="B1372" s="7" t="s">
        <v>49</v>
      </c>
      <c r="C1372" s="32">
        <v>30</v>
      </c>
      <c r="D1372" s="1">
        <v>384766.74</v>
      </c>
      <c r="E1372" s="1">
        <v>386194.82</v>
      </c>
      <c r="F1372" s="1">
        <v>1076.5</v>
      </c>
      <c r="G1372" s="1">
        <v>31645.71</v>
      </c>
      <c r="H1372" s="1">
        <v>48580.95</v>
      </c>
      <c r="I1372" s="1">
        <v>818.4</v>
      </c>
      <c r="J1372" s="1">
        <v>800331.94</v>
      </c>
      <c r="K1372" s="1">
        <v>59043.87</v>
      </c>
      <c r="L1372" s="14"/>
    </row>
    <row r="1373" spans="2:12" ht="16.5" thickTop="1" thickBot="1" x14ac:dyDescent="0.3">
      <c r="B1373" s="7" t="s">
        <v>12</v>
      </c>
      <c r="C1373" s="32">
        <v>40</v>
      </c>
      <c r="D1373" s="1">
        <v>0</v>
      </c>
      <c r="E1373" s="1">
        <v>0</v>
      </c>
      <c r="F1373" s="1">
        <v>0</v>
      </c>
      <c r="G1373" s="1">
        <v>0</v>
      </c>
      <c r="H1373" s="1">
        <v>0</v>
      </c>
      <c r="I1373" s="1">
        <v>0</v>
      </c>
      <c r="J1373" s="1">
        <v>800331.94</v>
      </c>
      <c r="K1373" s="1">
        <v>59043.87</v>
      </c>
      <c r="L1373" s="14"/>
    </row>
    <row r="1374" spans="2:12" ht="16.5" thickTop="1" thickBot="1" x14ac:dyDescent="0.3">
      <c r="B1374" s="7" t="s">
        <v>50</v>
      </c>
      <c r="C1374" s="32">
        <v>50</v>
      </c>
      <c r="D1374" s="1">
        <v>384766.74</v>
      </c>
      <c r="E1374" s="1">
        <v>386194.82</v>
      </c>
      <c r="F1374" s="1">
        <v>1076.5</v>
      </c>
      <c r="G1374" s="1">
        <v>31645.71</v>
      </c>
      <c r="H1374" s="1">
        <v>48580.95</v>
      </c>
      <c r="I1374" s="1">
        <v>818.4</v>
      </c>
      <c r="J1374" s="1">
        <v>0</v>
      </c>
      <c r="K1374" s="1">
        <v>0</v>
      </c>
      <c r="L1374" s="14"/>
    </row>
    <row r="1375" spans="2:12" ht="16.5" thickTop="1" thickBot="1" x14ac:dyDescent="0.3">
      <c r="B1375" s="6" t="s">
        <v>587</v>
      </c>
      <c r="C1375" s="32"/>
      <c r="D1375" s="1"/>
      <c r="E1375" s="1"/>
      <c r="F1375" s="1"/>
      <c r="G1375" s="1"/>
      <c r="H1375" s="1"/>
      <c r="I1375" s="1"/>
      <c r="J1375" s="1"/>
      <c r="K1375" s="1"/>
      <c r="L1375" s="14"/>
    </row>
    <row r="1376" spans="2:12" ht="16.5" thickTop="1" thickBot="1" x14ac:dyDescent="0.3">
      <c r="B1376" s="7" t="s">
        <v>47</v>
      </c>
      <c r="C1376" s="32">
        <v>10</v>
      </c>
      <c r="D1376" s="1">
        <v>10051925</v>
      </c>
      <c r="E1376" s="1">
        <v>9789839</v>
      </c>
      <c r="F1376" s="1">
        <v>9816263</v>
      </c>
      <c r="G1376" s="1">
        <v>13261004</v>
      </c>
      <c r="H1376" s="1">
        <v>15196844</v>
      </c>
      <c r="I1376" s="1">
        <v>15577828</v>
      </c>
      <c r="J1376" s="1">
        <v>15643882</v>
      </c>
      <c r="K1376" s="1">
        <v>16825289</v>
      </c>
      <c r="L1376" s="14"/>
    </row>
    <row r="1377" spans="2:12" ht="16.5" thickTop="1" thickBot="1" x14ac:dyDescent="0.3">
      <c r="B1377" s="7" t="s">
        <v>48</v>
      </c>
      <c r="C1377" s="32">
        <v>20</v>
      </c>
      <c r="D1377" s="1">
        <v>10051090.43</v>
      </c>
      <c r="E1377" s="1">
        <v>8298420.0599999996</v>
      </c>
      <c r="F1377" s="1">
        <v>9600396.4600000009</v>
      </c>
      <c r="G1377" s="1">
        <v>13002998.02</v>
      </c>
      <c r="H1377" s="1">
        <v>15143824.09</v>
      </c>
      <c r="I1377" s="1">
        <v>15172027.890000001</v>
      </c>
      <c r="J1377" s="1">
        <v>15573081.140000001</v>
      </c>
      <c r="K1377" s="1">
        <v>16805946.809999999</v>
      </c>
      <c r="L1377" s="14"/>
    </row>
    <row r="1378" spans="2:12" ht="16.5" thickTop="1" thickBot="1" x14ac:dyDescent="0.3">
      <c r="B1378" s="7" t="s">
        <v>49</v>
      </c>
      <c r="C1378" s="32">
        <v>30</v>
      </c>
      <c r="D1378" s="1">
        <v>834.57</v>
      </c>
      <c r="E1378" s="1">
        <v>1491418.94</v>
      </c>
      <c r="F1378" s="1">
        <v>215866.54</v>
      </c>
      <c r="G1378" s="1">
        <v>258005.98</v>
      </c>
      <c r="H1378" s="1">
        <v>53019.91</v>
      </c>
      <c r="I1378" s="1">
        <v>405800.11</v>
      </c>
      <c r="J1378" s="1">
        <v>70800.86</v>
      </c>
      <c r="K1378" s="1">
        <v>19342.189999999999</v>
      </c>
      <c r="L1378" s="14"/>
    </row>
    <row r="1379" spans="2:12" ht="16.5" thickTop="1" thickBot="1" x14ac:dyDescent="0.3">
      <c r="B1379" s="7" t="s">
        <v>12</v>
      </c>
      <c r="C1379" s="32">
        <v>40</v>
      </c>
      <c r="D1379" s="1">
        <v>0</v>
      </c>
      <c r="E1379" s="1">
        <v>0</v>
      </c>
      <c r="F1379" s="1">
        <v>0</v>
      </c>
      <c r="G1379" s="1">
        <v>0</v>
      </c>
      <c r="H1379" s="1">
        <v>0</v>
      </c>
      <c r="I1379" s="1">
        <v>0</v>
      </c>
      <c r="J1379" s="1">
        <v>0</v>
      </c>
      <c r="K1379" s="1">
        <v>0</v>
      </c>
      <c r="L1379" s="14"/>
    </row>
    <row r="1380" spans="2:12" ht="16.5" thickTop="1" thickBot="1" x14ac:dyDescent="0.3">
      <c r="B1380" s="7" t="s">
        <v>50</v>
      </c>
      <c r="C1380" s="32">
        <v>50</v>
      </c>
      <c r="D1380" s="1">
        <v>834.57</v>
      </c>
      <c r="E1380" s="1">
        <v>1491418.94</v>
      </c>
      <c r="F1380" s="1">
        <v>215866.54</v>
      </c>
      <c r="G1380" s="1">
        <v>258005.98</v>
      </c>
      <c r="H1380" s="1">
        <v>53019.91</v>
      </c>
      <c r="I1380" s="1">
        <v>405800.11</v>
      </c>
      <c r="J1380" s="1">
        <v>70800.86</v>
      </c>
      <c r="K1380" s="1">
        <v>19342.189999999999</v>
      </c>
      <c r="L1380" s="14"/>
    </row>
    <row r="1381" spans="2:12" ht="16.5" thickTop="1" thickBot="1" x14ac:dyDescent="0.3">
      <c r="B1381" s="6" t="s">
        <v>75</v>
      </c>
      <c r="C1381" s="32"/>
      <c r="D1381" s="1"/>
      <c r="E1381" s="1"/>
      <c r="F1381" s="1"/>
      <c r="G1381" s="1"/>
      <c r="H1381" s="1"/>
      <c r="I1381" s="1"/>
      <c r="J1381" s="1"/>
      <c r="K1381" s="1"/>
      <c r="L1381" s="14"/>
    </row>
    <row r="1382" spans="2:12" ht="16.5" thickTop="1" thickBot="1" x14ac:dyDescent="0.3">
      <c r="B1382" s="7" t="s">
        <v>47</v>
      </c>
      <c r="C1382" s="32">
        <v>10</v>
      </c>
      <c r="D1382" s="1">
        <v>3950779</v>
      </c>
      <c r="E1382" s="1">
        <v>3830741</v>
      </c>
      <c r="F1382" s="1">
        <v>3729320</v>
      </c>
      <c r="G1382" s="1">
        <v>4200709</v>
      </c>
      <c r="H1382" s="1">
        <v>6451942</v>
      </c>
      <c r="I1382" s="1">
        <v>6328816</v>
      </c>
      <c r="J1382" s="1">
        <v>6580793</v>
      </c>
      <c r="K1382" s="1">
        <v>7489141</v>
      </c>
      <c r="L1382" s="14"/>
    </row>
    <row r="1383" spans="2:12" ht="16.5" thickTop="1" thickBot="1" x14ac:dyDescent="0.3">
      <c r="B1383" s="7" t="s">
        <v>48</v>
      </c>
      <c r="C1383" s="32">
        <v>20</v>
      </c>
      <c r="D1383" s="1">
        <v>3950779</v>
      </c>
      <c r="E1383" s="1">
        <v>3141007.43</v>
      </c>
      <c r="F1383" s="1">
        <v>3038747.07</v>
      </c>
      <c r="G1383" s="1">
        <v>3548472.14</v>
      </c>
      <c r="H1383" s="1">
        <v>4871062.0599999996</v>
      </c>
      <c r="I1383" s="1">
        <v>6043457.5599999996</v>
      </c>
      <c r="J1383" s="1">
        <v>6352226.2800000003</v>
      </c>
      <c r="K1383" s="1">
        <v>6738221.5899999999</v>
      </c>
      <c r="L1383" s="14"/>
    </row>
    <row r="1384" spans="2:12" ht="16.5" thickTop="1" thickBot="1" x14ac:dyDescent="0.3">
      <c r="B1384" s="7" t="s">
        <v>49</v>
      </c>
      <c r="C1384" s="32">
        <v>30</v>
      </c>
      <c r="D1384" s="1">
        <v>0</v>
      </c>
      <c r="E1384" s="1">
        <v>689733.57</v>
      </c>
      <c r="F1384" s="1">
        <v>690572.93</v>
      </c>
      <c r="G1384" s="1">
        <v>652236.86</v>
      </c>
      <c r="H1384" s="1">
        <v>1580879.94</v>
      </c>
      <c r="I1384" s="1">
        <v>285358.44</v>
      </c>
      <c r="J1384" s="1">
        <v>228566.72</v>
      </c>
      <c r="K1384" s="1">
        <v>750919.41</v>
      </c>
      <c r="L1384" s="14"/>
    </row>
    <row r="1385" spans="2:12" ht="16.5" thickTop="1" thickBot="1" x14ac:dyDescent="0.3">
      <c r="B1385" s="7" t="s">
        <v>12</v>
      </c>
      <c r="C1385" s="32">
        <v>40</v>
      </c>
      <c r="D1385" s="1">
        <v>0</v>
      </c>
      <c r="E1385" s="1">
        <v>0</v>
      </c>
      <c r="F1385" s="1">
        <v>0</v>
      </c>
      <c r="G1385" s="1">
        <v>0</v>
      </c>
      <c r="H1385" s="1">
        <v>0</v>
      </c>
      <c r="I1385" s="1">
        <v>0</v>
      </c>
      <c r="J1385" s="1">
        <v>0</v>
      </c>
      <c r="K1385" s="1">
        <v>0</v>
      </c>
      <c r="L1385" s="14"/>
    </row>
    <row r="1386" spans="2:12" ht="16.5" thickTop="1" thickBot="1" x14ac:dyDescent="0.3">
      <c r="B1386" s="7" t="s">
        <v>50</v>
      </c>
      <c r="C1386" s="32">
        <v>50</v>
      </c>
      <c r="D1386" s="1">
        <v>0</v>
      </c>
      <c r="E1386" s="1">
        <v>689733.57</v>
      </c>
      <c r="F1386" s="1">
        <v>690572.93</v>
      </c>
      <c r="G1386" s="1">
        <v>652236.86</v>
      </c>
      <c r="H1386" s="1">
        <v>1580879.94</v>
      </c>
      <c r="I1386" s="1">
        <v>285358.44</v>
      </c>
      <c r="J1386" s="1">
        <v>228566.72</v>
      </c>
      <c r="K1386" s="1">
        <v>750919.41</v>
      </c>
      <c r="L1386" s="14"/>
    </row>
    <row r="1387" spans="2:12" ht="16.5" thickTop="1" thickBot="1" x14ac:dyDescent="0.3">
      <c r="B1387" s="6" t="s">
        <v>450</v>
      </c>
      <c r="C1387" s="32"/>
      <c r="D1387" s="1"/>
      <c r="E1387" s="1"/>
      <c r="F1387" s="1"/>
      <c r="G1387" s="1"/>
      <c r="H1387" s="1"/>
      <c r="I1387" s="1"/>
      <c r="J1387" s="1"/>
      <c r="K1387" s="1"/>
      <c r="L1387" s="14"/>
    </row>
    <row r="1388" spans="2:12" ht="16.5" thickTop="1" thickBot="1" x14ac:dyDescent="0.3">
      <c r="B1388" s="7" t="s">
        <v>47</v>
      </c>
      <c r="C1388" s="32">
        <v>10</v>
      </c>
      <c r="D1388" s="1">
        <v>5282530</v>
      </c>
      <c r="E1388" s="1">
        <v>6068017</v>
      </c>
      <c r="F1388" s="1">
        <v>6160716</v>
      </c>
      <c r="G1388" s="1">
        <v>7174531</v>
      </c>
      <c r="H1388" s="1">
        <v>7575587</v>
      </c>
      <c r="I1388" s="1">
        <v>8091893</v>
      </c>
      <c r="J1388" s="1">
        <v>9099113</v>
      </c>
      <c r="K1388" s="1">
        <v>12492935</v>
      </c>
      <c r="L1388" s="14"/>
    </row>
    <row r="1389" spans="2:12" ht="16.5" thickTop="1" thickBot="1" x14ac:dyDescent="0.3">
      <c r="B1389" s="7" t="s">
        <v>48</v>
      </c>
      <c r="C1389" s="32">
        <v>20</v>
      </c>
      <c r="D1389" s="1">
        <v>5282530</v>
      </c>
      <c r="E1389" s="1">
        <v>5498856.9000000004</v>
      </c>
      <c r="F1389" s="1">
        <v>5667352.2999999998</v>
      </c>
      <c r="G1389" s="1">
        <v>6405340.9800000004</v>
      </c>
      <c r="H1389" s="1">
        <v>6990240.3600000003</v>
      </c>
      <c r="I1389" s="1">
        <v>8085323.0700000003</v>
      </c>
      <c r="J1389" s="1">
        <v>8618698.4499999993</v>
      </c>
      <c r="K1389" s="1">
        <v>9954195.6500000004</v>
      </c>
      <c r="L1389" s="14"/>
    </row>
    <row r="1390" spans="2:12" ht="16.5" thickTop="1" thickBot="1" x14ac:dyDescent="0.3">
      <c r="B1390" s="7" t="s">
        <v>49</v>
      </c>
      <c r="C1390" s="32">
        <v>30</v>
      </c>
      <c r="D1390" s="1">
        <v>0</v>
      </c>
      <c r="E1390" s="1">
        <v>569160.1</v>
      </c>
      <c r="F1390" s="1">
        <v>493363.7</v>
      </c>
      <c r="G1390" s="1">
        <v>769190.02</v>
      </c>
      <c r="H1390" s="1">
        <v>585346.64</v>
      </c>
      <c r="I1390" s="1">
        <v>6569.93</v>
      </c>
      <c r="J1390" s="1">
        <v>480414.55</v>
      </c>
      <c r="K1390" s="1">
        <v>2538739.35</v>
      </c>
      <c r="L1390" s="14"/>
    </row>
    <row r="1391" spans="2:12" ht="16.5" thickTop="1" thickBot="1" x14ac:dyDescent="0.3">
      <c r="B1391" s="7" t="s">
        <v>12</v>
      </c>
      <c r="C1391" s="32">
        <v>40</v>
      </c>
      <c r="D1391" s="1">
        <v>0</v>
      </c>
      <c r="E1391" s="1">
        <v>0</v>
      </c>
      <c r="F1391" s="1">
        <v>0</v>
      </c>
      <c r="G1391" s="1">
        <v>0</v>
      </c>
      <c r="H1391" s="1">
        <v>0</v>
      </c>
      <c r="I1391" s="1">
        <v>0</v>
      </c>
      <c r="J1391" s="1">
        <v>0</v>
      </c>
      <c r="K1391" s="1">
        <v>0</v>
      </c>
      <c r="L1391" s="14"/>
    </row>
    <row r="1392" spans="2:12" ht="16.5" thickTop="1" thickBot="1" x14ac:dyDescent="0.3">
      <c r="B1392" s="7" t="s">
        <v>50</v>
      </c>
      <c r="C1392" s="32">
        <v>50</v>
      </c>
      <c r="D1392" s="1">
        <v>0</v>
      </c>
      <c r="E1392" s="1">
        <v>569160.1</v>
      </c>
      <c r="F1392" s="1">
        <v>493363.7</v>
      </c>
      <c r="G1392" s="1">
        <v>769190.02</v>
      </c>
      <c r="H1392" s="1">
        <v>585346.64</v>
      </c>
      <c r="I1392" s="1">
        <v>6569.93</v>
      </c>
      <c r="J1392" s="1">
        <v>480414.55</v>
      </c>
      <c r="K1392" s="1">
        <v>2538739.35</v>
      </c>
      <c r="L1392" s="14"/>
    </row>
    <row r="1393" spans="2:12" ht="16.5" thickTop="1" thickBot="1" x14ac:dyDescent="0.3">
      <c r="B1393" s="6" t="s">
        <v>589</v>
      </c>
      <c r="C1393" s="32"/>
      <c r="D1393" s="1"/>
      <c r="E1393" s="1"/>
      <c r="F1393" s="1"/>
      <c r="G1393" s="1"/>
      <c r="H1393" s="1"/>
      <c r="I1393" s="1"/>
      <c r="J1393" s="1"/>
      <c r="K1393" s="1"/>
      <c r="L1393" s="14"/>
    </row>
    <row r="1394" spans="2:12" ht="16.5" thickTop="1" thickBot="1" x14ac:dyDescent="0.3">
      <c r="B1394" s="7" t="s">
        <v>47</v>
      </c>
      <c r="C1394" s="32">
        <v>10</v>
      </c>
      <c r="D1394" s="1">
        <v>104941945</v>
      </c>
      <c r="E1394" s="1">
        <v>106615674</v>
      </c>
      <c r="F1394" s="1">
        <v>106897111.09</v>
      </c>
      <c r="G1394" s="1">
        <v>120621287.14</v>
      </c>
      <c r="H1394" s="1">
        <v>136669713</v>
      </c>
      <c r="I1394" s="1">
        <v>136988844</v>
      </c>
      <c r="J1394" s="1">
        <v>147250155</v>
      </c>
      <c r="K1394" s="1">
        <v>156741893</v>
      </c>
      <c r="L1394" s="14"/>
    </row>
    <row r="1395" spans="2:12" ht="16.5" thickTop="1" thickBot="1" x14ac:dyDescent="0.3">
      <c r="B1395" s="7" t="s">
        <v>48</v>
      </c>
      <c r="C1395" s="32">
        <v>20</v>
      </c>
      <c r="D1395" s="1">
        <v>104941945</v>
      </c>
      <c r="E1395" s="1">
        <v>105160171.8</v>
      </c>
      <c r="F1395" s="1">
        <v>106897111.09</v>
      </c>
      <c r="G1395" s="1">
        <v>105275545.31</v>
      </c>
      <c r="H1395" s="1">
        <v>134538193.09</v>
      </c>
      <c r="I1395" s="1">
        <v>136731128.19</v>
      </c>
      <c r="J1395" s="1">
        <v>144021861.43000001</v>
      </c>
      <c r="K1395" s="1">
        <v>154801222.25</v>
      </c>
      <c r="L1395" s="14"/>
    </row>
    <row r="1396" spans="2:12" ht="16.5" thickTop="1" thickBot="1" x14ac:dyDescent="0.3">
      <c r="B1396" s="7" t="s">
        <v>49</v>
      </c>
      <c r="C1396" s="32">
        <v>30</v>
      </c>
      <c r="D1396" s="1">
        <v>0</v>
      </c>
      <c r="E1396" s="1">
        <v>1455502.2</v>
      </c>
      <c r="F1396" s="1">
        <v>0</v>
      </c>
      <c r="G1396" s="1">
        <v>15345741.83</v>
      </c>
      <c r="H1396" s="1">
        <v>2131519.91</v>
      </c>
      <c r="I1396" s="1">
        <v>257715.81</v>
      </c>
      <c r="J1396" s="1">
        <v>3228293.57</v>
      </c>
      <c r="K1396" s="1">
        <v>1940670.75</v>
      </c>
      <c r="L1396" s="14"/>
    </row>
    <row r="1397" spans="2:12" ht="16.5" thickTop="1" thickBot="1" x14ac:dyDescent="0.3">
      <c r="B1397" s="7" t="s">
        <v>12</v>
      </c>
      <c r="C1397" s="32">
        <v>40</v>
      </c>
      <c r="D1397" s="1">
        <v>0</v>
      </c>
      <c r="E1397" s="1">
        <v>0</v>
      </c>
      <c r="F1397" s="1">
        <v>0</v>
      </c>
      <c r="G1397" s="1">
        <v>0</v>
      </c>
      <c r="H1397" s="1">
        <v>0</v>
      </c>
      <c r="I1397" s="1">
        <v>0</v>
      </c>
      <c r="J1397" s="1">
        <v>0</v>
      </c>
      <c r="K1397" s="1">
        <v>0</v>
      </c>
      <c r="L1397" s="14"/>
    </row>
    <row r="1398" spans="2:12" ht="16.5" thickTop="1" thickBot="1" x14ac:dyDescent="0.3">
      <c r="B1398" s="7" t="s">
        <v>50</v>
      </c>
      <c r="C1398" s="32">
        <v>50</v>
      </c>
      <c r="D1398" s="1">
        <v>0</v>
      </c>
      <c r="E1398" s="1">
        <v>1455502.2</v>
      </c>
      <c r="F1398" s="1">
        <v>0</v>
      </c>
      <c r="G1398" s="1">
        <v>15345741.83</v>
      </c>
      <c r="H1398" s="1">
        <v>2131519.91</v>
      </c>
      <c r="I1398" s="1">
        <v>257715.81</v>
      </c>
      <c r="J1398" s="1">
        <v>3228293.57</v>
      </c>
      <c r="K1398" s="1">
        <v>1940670.75</v>
      </c>
      <c r="L1398" s="14"/>
    </row>
    <row r="1399" spans="2:12" ht="16.5" thickTop="1" thickBot="1" x14ac:dyDescent="0.3">
      <c r="B1399" s="6" t="s">
        <v>591</v>
      </c>
      <c r="C1399" s="32"/>
      <c r="D1399" s="1"/>
      <c r="E1399" s="1"/>
      <c r="F1399" s="1"/>
      <c r="G1399" s="1"/>
      <c r="H1399" s="1"/>
      <c r="I1399" s="1"/>
      <c r="J1399" s="1"/>
      <c r="K1399" s="1"/>
      <c r="L1399" s="14"/>
    </row>
    <row r="1400" spans="2:12" ht="16.5" thickTop="1" thickBot="1" x14ac:dyDescent="0.3">
      <c r="B1400" s="7" t="s">
        <v>47</v>
      </c>
      <c r="C1400" s="32">
        <v>10</v>
      </c>
      <c r="D1400" s="1">
        <v>20839583</v>
      </c>
      <c r="E1400" s="1">
        <v>20439583</v>
      </c>
      <c r="F1400" s="1">
        <v>20439583</v>
      </c>
      <c r="G1400" s="1">
        <v>19883384</v>
      </c>
      <c r="H1400" s="1">
        <v>24532423</v>
      </c>
      <c r="I1400" s="1">
        <v>23865423</v>
      </c>
      <c r="J1400" s="1">
        <v>39872390.390000001</v>
      </c>
      <c r="K1400" s="1">
        <v>39051103.479999997</v>
      </c>
      <c r="L1400" s="14"/>
    </row>
    <row r="1401" spans="2:12" ht="16.5" thickTop="1" thickBot="1" x14ac:dyDescent="0.3">
      <c r="B1401" s="7" t="s">
        <v>48</v>
      </c>
      <c r="C1401" s="32">
        <v>20</v>
      </c>
      <c r="D1401" s="1">
        <v>20839456.739999998</v>
      </c>
      <c r="E1401" s="1">
        <v>20209426.800000001</v>
      </c>
      <c r="F1401" s="1">
        <v>20420344.27</v>
      </c>
      <c r="G1401" s="1">
        <v>19489533.32</v>
      </c>
      <c r="H1401" s="1">
        <v>23400221.510000002</v>
      </c>
      <c r="I1401" s="1">
        <v>22946455</v>
      </c>
      <c r="J1401" s="1">
        <v>34733574.200000003</v>
      </c>
      <c r="K1401" s="1">
        <v>37921922.25</v>
      </c>
      <c r="L1401" s="14"/>
    </row>
    <row r="1402" spans="2:12" ht="16.5" thickTop="1" thickBot="1" x14ac:dyDescent="0.3">
      <c r="B1402" s="7" t="s">
        <v>49</v>
      </c>
      <c r="C1402" s="32">
        <v>30</v>
      </c>
      <c r="D1402" s="1">
        <v>126.26</v>
      </c>
      <c r="E1402" s="1">
        <v>230156.2</v>
      </c>
      <c r="F1402" s="1">
        <v>19238.73</v>
      </c>
      <c r="G1402" s="1">
        <v>393850.68</v>
      </c>
      <c r="H1402" s="1">
        <v>1132201.49</v>
      </c>
      <c r="I1402" s="1">
        <v>918968</v>
      </c>
      <c r="J1402" s="1">
        <v>5138816.1900000004</v>
      </c>
      <c r="K1402" s="1">
        <v>1129181.23</v>
      </c>
      <c r="L1402" s="14"/>
    </row>
    <row r="1403" spans="2:12" ht="16.5" thickTop="1" thickBot="1" x14ac:dyDescent="0.3">
      <c r="B1403" s="7" t="s">
        <v>12</v>
      </c>
      <c r="C1403" s="32">
        <v>40</v>
      </c>
      <c r="D1403" s="1">
        <v>0</v>
      </c>
      <c r="E1403" s="1">
        <v>0</v>
      </c>
      <c r="F1403" s="1">
        <v>0</v>
      </c>
      <c r="G1403" s="1">
        <v>0</v>
      </c>
      <c r="H1403" s="1">
        <v>0</v>
      </c>
      <c r="I1403" s="1">
        <v>0</v>
      </c>
      <c r="J1403" s="1">
        <v>4700000</v>
      </c>
      <c r="K1403" s="1">
        <v>0</v>
      </c>
      <c r="L1403" s="14"/>
    </row>
    <row r="1404" spans="2:12" ht="16.5" thickTop="1" thickBot="1" x14ac:dyDescent="0.3">
      <c r="B1404" s="7" t="s">
        <v>50</v>
      </c>
      <c r="C1404" s="32">
        <v>50</v>
      </c>
      <c r="D1404" s="1">
        <v>126.26</v>
      </c>
      <c r="E1404" s="1">
        <v>230156.2</v>
      </c>
      <c r="F1404" s="1">
        <v>19238.73</v>
      </c>
      <c r="G1404" s="1">
        <v>393850.68</v>
      </c>
      <c r="H1404" s="1">
        <v>1132201.49</v>
      </c>
      <c r="I1404" s="1">
        <v>918968</v>
      </c>
      <c r="J1404" s="1">
        <v>438816.19</v>
      </c>
      <c r="K1404" s="1">
        <v>1129181.23</v>
      </c>
      <c r="L1404" s="14"/>
    </row>
    <row r="1405" spans="2:12" ht="16.5" thickTop="1" thickBot="1" x14ac:dyDescent="0.3">
      <c r="B1405" s="6" t="s">
        <v>577</v>
      </c>
      <c r="C1405" s="32"/>
      <c r="D1405" s="1"/>
      <c r="E1405" s="1"/>
      <c r="F1405" s="1"/>
      <c r="G1405" s="1"/>
      <c r="H1405" s="1"/>
      <c r="I1405" s="1"/>
      <c r="J1405" s="1"/>
      <c r="K1405" s="1"/>
      <c r="L1405" s="14"/>
    </row>
    <row r="1406" spans="2:12" ht="16.5" thickTop="1" thickBot="1" x14ac:dyDescent="0.3">
      <c r="B1406" s="7" t="s">
        <v>47</v>
      </c>
      <c r="C1406" s="32">
        <v>10</v>
      </c>
      <c r="D1406" s="1">
        <v>17532242</v>
      </c>
      <c r="E1406" s="1">
        <v>20676758</v>
      </c>
      <c r="F1406" s="1">
        <v>18787655</v>
      </c>
      <c r="G1406" s="1">
        <v>18487764</v>
      </c>
      <c r="H1406" s="1">
        <v>25441266</v>
      </c>
      <c r="I1406" s="1">
        <v>25433929</v>
      </c>
      <c r="J1406" s="1">
        <v>25395772.32</v>
      </c>
      <c r="K1406" s="1">
        <v>29342175.52</v>
      </c>
      <c r="L1406" s="14"/>
    </row>
    <row r="1407" spans="2:12" ht="16.5" thickTop="1" thickBot="1" x14ac:dyDescent="0.3">
      <c r="B1407" s="7" t="s">
        <v>48</v>
      </c>
      <c r="C1407" s="32">
        <v>20</v>
      </c>
      <c r="D1407" s="1">
        <v>17532242</v>
      </c>
      <c r="E1407" s="1">
        <v>20154920.609999999</v>
      </c>
      <c r="F1407" s="1">
        <v>18787655</v>
      </c>
      <c r="G1407" s="1">
        <v>18487649.199999999</v>
      </c>
      <c r="H1407" s="1">
        <v>25219717.34</v>
      </c>
      <c r="I1407" s="1">
        <v>25252863.23</v>
      </c>
      <c r="J1407" s="1">
        <v>24869798.879999999</v>
      </c>
      <c r="K1407" s="1">
        <v>29149948.539999999</v>
      </c>
      <c r="L1407" s="14"/>
    </row>
    <row r="1408" spans="2:12" ht="16.5" thickTop="1" thickBot="1" x14ac:dyDescent="0.3">
      <c r="B1408" s="7" t="s">
        <v>49</v>
      </c>
      <c r="C1408" s="32">
        <v>30</v>
      </c>
      <c r="D1408" s="1">
        <v>0</v>
      </c>
      <c r="E1408" s="1">
        <v>521837.39</v>
      </c>
      <c r="F1408" s="1">
        <v>0</v>
      </c>
      <c r="G1408" s="1">
        <v>114.8</v>
      </c>
      <c r="H1408" s="1">
        <v>221548.66</v>
      </c>
      <c r="I1408" s="1">
        <v>181065.77</v>
      </c>
      <c r="J1408" s="1">
        <v>525973.43999999994</v>
      </c>
      <c r="K1408" s="1">
        <v>192226.98</v>
      </c>
      <c r="L1408" s="14"/>
    </row>
    <row r="1409" spans="2:12" ht="16.5" thickTop="1" thickBot="1" x14ac:dyDescent="0.3">
      <c r="B1409" s="7" t="s">
        <v>12</v>
      </c>
      <c r="C1409" s="32">
        <v>40</v>
      </c>
      <c r="D1409" s="1">
        <v>0</v>
      </c>
      <c r="E1409" s="1">
        <v>0</v>
      </c>
      <c r="F1409" s="1">
        <v>0</v>
      </c>
      <c r="G1409" s="1">
        <v>0</v>
      </c>
      <c r="H1409" s="1">
        <v>0</v>
      </c>
      <c r="I1409" s="1">
        <v>0</v>
      </c>
      <c r="J1409" s="1">
        <v>0</v>
      </c>
      <c r="K1409" s="1">
        <v>0</v>
      </c>
      <c r="L1409" s="14"/>
    </row>
    <row r="1410" spans="2:12" ht="16.5" thickTop="1" thickBot="1" x14ac:dyDescent="0.3">
      <c r="B1410" s="7" t="s">
        <v>50</v>
      </c>
      <c r="C1410" s="32">
        <v>50</v>
      </c>
      <c r="D1410" s="1">
        <v>0</v>
      </c>
      <c r="E1410" s="1">
        <v>521837.39</v>
      </c>
      <c r="F1410" s="1">
        <v>0</v>
      </c>
      <c r="G1410" s="1">
        <v>114.8</v>
      </c>
      <c r="H1410" s="1">
        <v>221548.66</v>
      </c>
      <c r="I1410" s="1">
        <v>181065.77</v>
      </c>
      <c r="J1410" s="1">
        <v>525973.43999999994</v>
      </c>
      <c r="K1410" s="1">
        <v>192226.98</v>
      </c>
      <c r="L1410" s="14"/>
    </row>
    <row r="1411" spans="2:12" ht="16.5" thickTop="1" thickBot="1" x14ac:dyDescent="0.3">
      <c r="B1411" s="6" t="s">
        <v>593</v>
      </c>
      <c r="C1411" s="32"/>
      <c r="D1411" s="1"/>
      <c r="E1411" s="1"/>
      <c r="F1411" s="1"/>
      <c r="G1411" s="1"/>
      <c r="H1411" s="1"/>
      <c r="I1411" s="1"/>
      <c r="J1411" s="1"/>
      <c r="K1411" s="1"/>
      <c r="L1411" s="14"/>
    </row>
    <row r="1412" spans="2:12" ht="16.5" thickTop="1" thickBot="1" x14ac:dyDescent="0.3">
      <c r="B1412" s="7" t="s">
        <v>47</v>
      </c>
      <c r="C1412" s="32">
        <v>10</v>
      </c>
      <c r="D1412" s="1">
        <v>1448517</v>
      </c>
      <c r="E1412" s="1">
        <v>1650653</v>
      </c>
      <c r="F1412" s="1">
        <v>1731452</v>
      </c>
      <c r="G1412" s="1">
        <v>3027181</v>
      </c>
      <c r="H1412" s="1">
        <v>4595854</v>
      </c>
      <c r="I1412" s="1">
        <v>6748012</v>
      </c>
      <c r="J1412" s="1">
        <v>32471000</v>
      </c>
      <c r="K1412" s="1">
        <v>33969001</v>
      </c>
      <c r="L1412" s="14"/>
    </row>
    <row r="1413" spans="2:12" ht="16.5" thickTop="1" thickBot="1" x14ac:dyDescent="0.3">
      <c r="B1413" s="7" t="s">
        <v>48</v>
      </c>
      <c r="C1413" s="32">
        <v>20</v>
      </c>
      <c r="D1413" s="1">
        <v>1448517</v>
      </c>
      <c r="E1413" s="1">
        <v>1646132.61</v>
      </c>
      <c r="F1413" s="1">
        <v>1610452.41</v>
      </c>
      <c r="G1413" s="1">
        <v>2679638.19</v>
      </c>
      <c r="H1413" s="1">
        <v>3105845.73</v>
      </c>
      <c r="I1413" s="1">
        <v>6701999.8700000001</v>
      </c>
      <c r="J1413" s="1">
        <v>7469768.9900000002</v>
      </c>
      <c r="K1413" s="1">
        <v>8951696.3100000005</v>
      </c>
      <c r="L1413" s="14"/>
    </row>
    <row r="1414" spans="2:12" ht="16.5" thickTop="1" thickBot="1" x14ac:dyDescent="0.3">
      <c r="B1414" s="7" t="s">
        <v>49</v>
      </c>
      <c r="C1414" s="32">
        <v>30</v>
      </c>
      <c r="D1414" s="1">
        <v>0</v>
      </c>
      <c r="E1414" s="1">
        <v>4520.3900000000003</v>
      </c>
      <c r="F1414" s="1">
        <v>120999.59</v>
      </c>
      <c r="G1414" s="1">
        <v>347542.81</v>
      </c>
      <c r="H1414" s="1">
        <v>1490008.27</v>
      </c>
      <c r="I1414" s="1">
        <v>46012.13</v>
      </c>
      <c r="J1414" s="1">
        <v>25001231.010000002</v>
      </c>
      <c r="K1414" s="1">
        <v>25017304.690000001</v>
      </c>
      <c r="L1414" s="14"/>
    </row>
    <row r="1415" spans="2:12" ht="16.5" thickTop="1" thickBot="1" x14ac:dyDescent="0.3">
      <c r="B1415" s="7" t="s">
        <v>12</v>
      </c>
      <c r="C1415" s="32">
        <v>40</v>
      </c>
      <c r="D1415" s="1">
        <v>0</v>
      </c>
      <c r="E1415" s="1">
        <v>0</v>
      </c>
      <c r="F1415" s="1">
        <v>0</v>
      </c>
      <c r="G1415" s="1">
        <v>0</v>
      </c>
      <c r="H1415" s="1">
        <v>0</v>
      </c>
      <c r="I1415" s="1">
        <v>0</v>
      </c>
      <c r="J1415" s="1">
        <v>25000000</v>
      </c>
      <c r="K1415" s="1">
        <v>25000000</v>
      </c>
      <c r="L1415" s="14"/>
    </row>
    <row r="1416" spans="2:12" ht="16.5" thickTop="1" thickBot="1" x14ac:dyDescent="0.3">
      <c r="B1416" s="7" t="s">
        <v>50</v>
      </c>
      <c r="C1416" s="32">
        <v>50</v>
      </c>
      <c r="D1416" s="1">
        <v>0</v>
      </c>
      <c r="E1416" s="1">
        <v>4520.3900000000003</v>
      </c>
      <c r="F1416" s="1">
        <v>120999.59</v>
      </c>
      <c r="G1416" s="1">
        <v>347542.81</v>
      </c>
      <c r="H1416" s="1">
        <v>1490008.27</v>
      </c>
      <c r="I1416" s="1">
        <v>46012.13</v>
      </c>
      <c r="J1416" s="1">
        <v>1231.01</v>
      </c>
      <c r="K1416" s="1">
        <v>17304.690000001341</v>
      </c>
      <c r="L1416" s="14"/>
    </row>
    <row r="1417" spans="2:12" ht="16.5" thickTop="1" thickBot="1" x14ac:dyDescent="0.3">
      <c r="B1417" s="6" t="s">
        <v>595</v>
      </c>
      <c r="C1417" s="32"/>
      <c r="D1417" s="1"/>
      <c r="E1417" s="1"/>
      <c r="F1417" s="1"/>
      <c r="G1417" s="1"/>
      <c r="H1417" s="1"/>
      <c r="I1417" s="1"/>
      <c r="J1417" s="1"/>
      <c r="K1417" s="1"/>
      <c r="L1417" s="14"/>
    </row>
    <row r="1418" spans="2:12" ht="16.5" thickTop="1" thickBot="1" x14ac:dyDescent="0.3">
      <c r="B1418" s="7" t="s">
        <v>47</v>
      </c>
      <c r="C1418" s="32">
        <v>10</v>
      </c>
      <c r="D1418" s="1">
        <v>5999159</v>
      </c>
      <c r="E1418" s="1">
        <v>5953848</v>
      </c>
      <c r="F1418" s="1">
        <v>5994106</v>
      </c>
      <c r="G1418" s="1">
        <v>6418945</v>
      </c>
      <c r="H1418" s="1">
        <v>8285607</v>
      </c>
      <c r="I1418" s="1">
        <v>8545875</v>
      </c>
      <c r="J1418" s="1">
        <v>8864388</v>
      </c>
      <c r="K1418" s="1">
        <v>9001388</v>
      </c>
      <c r="L1418" s="14"/>
    </row>
    <row r="1419" spans="2:12" ht="16.5" thickTop="1" thickBot="1" x14ac:dyDescent="0.3">
      <c r="B1419" s="7" t="s">
        <v>48</v>
      </c>
      <c r="C1419" s="32">
        <v>20</v>
      </c>
      <c r="D1419" s="1">
        <v>5999159</v>
      </c>
      <c r="E1419" s="1">
        <v>5952535.7800000003</v>
      </c>
      <c r="F1419" s="1">
        <v>5887810.3300000001</v>
      </c>
      <c r="G1419" s="1">
        <v>5847736.9900000002</v>
      </c>
      <c r="H1419" s="1">
        <v>7365467.1799999997</v>
      </c>
      <c r="I1419" s="1">
        <v>8213302.3200000003</v>
      </c>
      <c r="J1419" s="1">
        <v>8522107.7400000002</v>
      </c>
      <c r="K1419" s="1">
        <v>8921572.9700000007</v>
      </c>
      <c r="L1419" s="14"/>
    </row>
    <row r="1420" spans="2:12" ht="16.5" thickTop="1" thickBot="1" x14ac:dyDescent="0.3">
      <c r="B1420" s="7" t="s">
        <v>49</v>
      </c>
      <c r="C1420" s="32">
        <v>30</v>
      </c>
      <c r="D1420" s="1">
        <v>0</v>
      </c>
      <c r="E1420" s="1">
        <v>1312.22</v>
      </c>
      <c r="F1420" s="1">
        <v>106295.67</v>
      </c>
      <c r="G1420" s="1">
        <v>571208.01</v>
      </c>
      <c r="H1420" s="1">
        <v>920139.82</v>
      </c>
      <c r="I1420" s="1">
        <v>332572.68</v>
      </c>
      <c r="J1420" s="1">
        <v>342280.26</v>
      </c>
      <c r="K1420" s="1">
        <v>79815.03</v>
      </c>
      <c r="L1420" s="14"/>
    </row>
    <row r="1421" spans="2:12" ht="16.5" thickTop="1" thickBot="1" x14ac:dyDescent="0.3">
      <c r="B1421" s="7" t="s">
        <v>12</v>
      </c>
      <c r="C1421" s="32">
        <v>40</v>
      </c>
      <c r="D1421" s="1">
        <v>0</v>
      </c>
      <c r="E1421" s="1">
        <v>0</v>
      </c>
      <c r="F1421" s="1">
        <v>0</v>
      </c>
      <c r="G1421" s="1">
        <v>0</v>
      </c>
      <c r="H1421" s="1">
        <v>0</v>
      </c>
      <c r="I1421" s="1">
        <v>0</v>
      </c>
      <c r="J1421" s="1">
        <v>0</v>
      </c>
      <c r="K1421" s="1">
        <v>0</v>
      </c>
      <c r="L1421" s="14"/>
    </row>
    <row r="1422" spans="2:12" ht="16.5" thickTop="1" thickBot="1" x14ac:dyDescent="0.3">
      <c r="B1422" s="7" t="s">
        <v>50</v>
      </c>
      <c r="C1422" s="32">
        <v>50</v>
      </c>
      <c r="D1422" s="1">
        <v>0</v>
      </c>
      <c r="E1422" s="1">
        <v>1312.22</v>
      </c>
      <c r="F1422" s="1">
        <v>106295.67</v>
      </c>
      <c r="G1422" s="1">
        <v>571208.01</v>
      </c>
      <c r="H1422" s="1">
        <v>920139.82</v>
      </c>
      <c r="I1422" s="1">
        <v>332572.68</v>
      </c>
      <c r="J1422" s="1">
        <v>342280.26</v>
      </c>
      <c r="K1422" s="1">
        <v>79815.03</v>
      </c>
      <c r="L1422" s="14"/>
    </row>
    <row r="1423" spans="2:12" ht="16.5" thickTop="1" thickBot="1" x14ac:dyDescent="0.3">
      <c r="B1423" s="6" t="s">
        <v>597</v>
      </c>
      <c r="C1423" s="32"/>
      <c r="D1423" s="1"/>
      <c r="E1423" s="1"/>
      <c r="F1423" s="1"/>
      <c r="G1423" s="1"/>
      <c r="H1423" s="1"/>
      <c r="I1423" s="1"/>
      <c r="J1423" s="1"/>
      <c r="K1423" s="1"/>
      <c r="L1423" s="14"/>
    </row>
    <row r="1424" spans="2:12" ht="16.5" thickTop="1" thickBot="1" x14ac:dyDescent="0.3">
      <c r="B1424" s="7" t="s">
        <v>47</v>
      </c>
      <c r="C1424" s="32">
        <v>10</v>
      </c>
      <c r="D1424" s="1">
        <v>0</v>
      </c>
      <c r="E1424" s="1">
        <v>0</v>
      </c>
      <c r="F1424" s="1">
        <v>0</v>
      </c>
      <c r="G1424" s="1">
        <v>3300000</v>
      </c>
      <c r="H1424" s="1">
        <v>0</v>
      </c>
      <c r="I1424" s="1">
        <v>0</v>
      </c>
      <c r="J1424" s="1">
        <v>0</v>
      </c>
      <c r="K1424" s="1"/>
      <c r="L1424" s="14"/>
    </row>
    <row r="1425" spans="2:12" ht="16.5" thickTop="1" thickBot="1" x14ac:dyDescent="0.3">
      <c r="B1425" s="7" t="s">
        <v>48</v>
      </c>
      <c r="C1425" s="32">
        <v>20</v>
      </c>
      <c r="D1425" s="1">
        <v>0</v>
      </c>
      <c r="E1425" s="1">
        <v>0</v>
      </c>
      <c r="F1425" s="1">
        <v>0</v>
      </c>
      <c r="G1425" s="1">
        <v>579098.81999999995</v>
      </c>
      <c r="H1425" s="1">
        <v>0</v>
      </c>
      <c r="I1425" s="1">
        <v>0</v>
      </c>
      <c r="J1425" s="1">
        <v>0</v>
      </c>
      <c r="K1425" s="1"/>
      <c r="L1425" s="14"/>
    </row>
    <row r="1426" spans="2:12" ht="16.5" thickTop="1" thickBot="1" x14ac:dyDescent="0.3">
      <c r="B1426" s="7" t="s">
        <v>49</v>
      </c>
      <c r="C1426" s="32">
        <v>30</v>
      </c>
      <c r="D1426" s="1">
        <v>0</v>
      </c>
      <c r="E1426" s="1">
        <v>0</v>
      </c>
      <c r="F1426" s="1">
        <v>0</v>
      </c>
      <c r="G1426" s="1">
        <v>2720901.18</v>
      </c>
      <c r="H1426" s="1">
        <v>0</v>
      </c>
      <c r="I1426" s="1">
        <v>0</v>
      </c>
      <c r="J1426" s="1">
        <v>0</v>
      </c>
      <c r="K1426" s="1"/>
      <c r="L1426" s="14"/>
    </row>
    <row r="1427" spans="2:12" ht="16.5" thickTop="1" thickBot="1" x14ac:dyDescent="0.3">
      <c r="B1427" s="7" t="s">
        <v>12</v>
      </c>
      <c r="C1427" s="32">
        <v>40</v>
      </c>
      <c r="D1427" s="1">
        <v>0</v>
      </c>
      <c r="E1427" s="1">
        <v>0</v>
      </c>
      <c r="F1427" s="1">
        <v>0</v>
      </c>
      <c r="G1427" s="1">
        <v>0</v>
      </c>
      <c r="H1427" s="1">
        <v>0</v>
      </c>
      <c r="I1427" s="1">
        <v>0</v>
      </c>
      <c r="J1427" s="1">
        <v>0</v>
      </c>
      <c r="K1427" s="1"/>
      <c r="L1427" s="14"/>
    </row>
    <row r="1428" spans="2:12" ht="16.5" thickTop="1" thickBot="1" x14ac:dyDescent="0.3">
      <c r="B1428" s="7" t="s">
        <v>50</v>
      </c>
      <c r="C1428" s="32">
        <v>50</v>
      </c>
      <c r="D1428" s="1">
        <v>0</v>
      </c>
      <c r="E1428" s="1">
        <v>0</v>
      </c>
      <c r="F1428" s="1">
        <v>0</v>
      </c>
      <c r="G1428" s="1">
        <v>2720901.18</v>
      </c>
      <c r="H1428" s="1">
        <v>0</v>
      </c>
      <c r="I1428" s="1">
        <v>0</v>
      </c>
      <c r="J1428" s="1">
        <v>0</v>
      </c>
      <c r="K1428" s="1"/>
      <c r="L1428" s="14"/>
    </row>
    <row r="1429" spans="2:12" ht="16.5" thickTop="1" thickBot="1" x14ac:dyDescent="0.3">
      <c r="B1429" s="6" t="s">
        <v>901</v>
      </c>
      <c r="C1429" s="32"/>
      <c r="D1429" s="1"/>
      <c r="E1429" s="1"/>
      <c r="F1429" s="1"/>
      <c r="G1429" s="1"/>
      <c r="H1429" s="1"/>
      <c r="I1429" s="1"/>
      <c r="J1429" s="1"/>
      <c r="K1429" s="1"/>
      <c r="L1429" s="14"/>
    </row>
    <row r="1430" spans="2:12" ht="16.5" thickTop="1" thickBot="1" x14ac:dyDescent="0.3">
      <c r="B1430" s="7" t="s">
        <v>47</v>
      </c>
      <c r="C1430" s="32">
        <v>10</v>
      </c>
      <c r="D1430" s="1">
        <v>0</v>
      </c>
      <c r="E1430" s="1">
        <v>0</v>
      </c>
      <c r="F1430" s="1">
        <v>0</v>
      </c>
      <c r="G1430" s="1">
        <v>0</v>
      </c>
      <c r="H1430" s="1">
        <v>0</v>
      </c>
      <c r="I1430" s="1">
        <v>8163245.5899999999</v>
      </c>
      <c r="J1430" s="1">
        <v>430000</v>
      </c>
      <c r="K1430" s="1">
        <v>626973.64</v>
      </c>
      <c r="L1430" s="14"/>
    </row>
    <row r="1431" spans="2:12" ht="16.5" thickTop="1" thickBot="1" x14ac:dyDescent="0.3">
      <c r="B1431" s="7" t="s">
        <v>48</v>
      </c>
      <c r="C1431" s="32">
        <v>20</v>
      </c>
      <c r="D1431" s="1">
        <v>0</v>
      </c>
      <c r="E1431" s="1">
        <v>0</v>
      </c>
      <c r="F1431" s="1">
        <v>0</v>
      </c>
      <c r="G1431" s="1">
        <v>0</v>
      </c>
      <c r="H1431" s="1">
        <v>0</v>
      </c>
      <c r="I1431" s="1">
        <v>8163199.7000000002</v>
      </c>
      <c r="J1431" s="1">
        <v>233026.36</v>
      </c>
      <c r="K1431" s="1">
        <v>602630.6</v>
      </c>
      <c r="L1431" s="14"/>
    </row>
    <row r="1432" spans="2:12" ht="16.5" thickTop="1" thickBot="1" x14ac:dyDescent="0.3">
      <c r="B1432" s="7" t="s">
        <v>49</v>
      </c>
      <c r="C1432" s="32">
        <v>30</v>
      </c>
      <c r="D1432" s="1">
        <v>0</v>
      </c>
      <c r="E1432" s="1">
        <v>0</v>
      </c>
      <c r="F1432" s="1">
        <v>0</v>
      </c>
      <c r="G1432" s="1">
        <v>0</v>
      </c>
      <c r="H1432" s="1">
        <v>0</v>
      </c>
      <c r="I1432" s="1">
        <v>45.89</v>
      </c>
      <c r="J1432" s="1">
        <v>196973.64</v>
      </c>
      <c r="K1432" s="1">
        <v>24343.040000000001</v>
      </c>
      <c r="L1432" s="14"/>
    </row>
    <row r="1433" spans="2:12" ht="16.5" thickTop="1" thickBot="1" x14ac:dyDescent="0.3">
      <c r="B1433" s="7" t="s">
        <v>12</v>
      </c>
      <c r="C1433" s="32">
        <v>40</v>
      </c>
      <c r="D1433" s="1">
        <v>0</v>
      </c>
      <c r="E1433" s="1">
        <v>0</v>
      </c>
      <c r="F1433" s="1">
        <v>0</v>
      </c>
      <c r="G1433" s="1">
        <v>0</v>
      </c>
      <c r="H1433" s="1">
        <v>0</v>
      </c>
      <c r="I1433" s="1">
        <v>0</v>
      </c>
      <c r="J1433" s="1">
        <v>196973.64</v>
      </c>
      <c r="K1433" s="1">
        <v>0</v>
      </c>
      <c r="L1433" s="14"/>
    </row>
    <row r="1434" spans="2:12" ht="16.5" thickTop="1" thickBot="1" x14ac:dyDescent="0.3">
      <c r="B1434" s="7" t="s">
        <v>50</v>
      </c>
      <c r="C1434" s="32">
        <v>50</v>
      </c>
      <c r="D1434" s="1">
        <v>0</v>
      </c>
      <c r="E1434" s="1">
        <v>0</v>
      </c>
      <c r="F1434" s="1">
        <v>0</v>
      </c>
      <c r="G1434" s="1">
        <v>0</v>
      </c>
      <c r="H1434" s="1">
        <v>0</v>
      </c>
      <c r="I1434" s="1">
        <v>45.89</v>
      </c>
      <c r="J1434" s="1">
        <v>0</v>
      </c>
      <c r="K1434" s="1">
        <v>24343.040000000001</v>
      </c>
      <c r="L1434" s="14"/>
    </row>
    <row r="1435" spans="2:12" ht="16.5" thickTop="1" thickBot="1" x14ac:dyDescent="0.3">
      <c r="B1435" s="5" t="s">
        <v>600</v>
      </c>
      <c r="C1435" s="32"/>
      <c r="D1435" s="1"/>
      <c r="E1435" s="1"/>
      <c r="F1435" s="1"/>
      <c r="G1435" s="1"/>
      <c r="H1435" s="1"/>
      <c r="I1435" s="1"/>
      <c r="J1435" s="1"/>
      <c r="K1435" s="1"/>
      <c r="L1435" s="14"/>
    </row>
    <row r="1436" spans="2:12" ht="16.5" thickTop="1" thickBot="1" x14ac:dyDescent="0.3">
      <c r="B1436" s="6" t="s">
        <v>168</v>
      </c>
      <c r="C1436" s="32"/>
      <c r="D1436" s="1"/>
      <c r="E1436" s="1"/>
      <c r="F1436" s="1"/>
      <c r="G1436" s="1"/>
      <c r="H1436" s="1"/>
      <c r="I1436" s="1"/>
      <c r="J1436" s="1"/>
      <c r="K1436" s="1"/>
      <c r="L1436" s="14"/>
    </row>
    <row r="1437" spans="2:12" ht="16.5" thickTop="1" thickBot="1" x14ac:dyDescent="0.3">
      <c r="B1437" s="7" t="s">
        <v>47</v>
      </c>
      <c r="C1437" s="32">
        <v>10</v>
      </c>
      <c r="D1437" s="1">
        <v>18239618</v>
      </c>
      <c r="E1437" s="1">
        <v>17991740</v>
      </c>
      <c r="F1437" s="1">
        <v>15287716</v>
      </c>
      <c r="G1437" s="1">
        <v>15654501</v>
      </c>
      <c r="H1437" s="1">
        <v>15654501</v>
      </c>
      <c r="I1437" s="1">
        <v>11755894</v>
      </c>
      <c r="J1437" s="1">
        <v>12824436</v>
      </c>
      <c r="K1437" s="1">
        <v>15678267</v>
      </c>
      <c r="L1437" s="14"/>
    </row>
    <row r="1438" spans="2:12" ht="16.5" thickTop="1" thickBot="1" x14ac:dyDescent="0.3">
      <c r="B1438" s="7" t="s">
        <v>48</v>
      </c>
      <c r="C1438" s="32">
        <v>20</v>
      </c>
      <c r="D1438" s="1">
        <v>17749930.559999999</v>
      </c>
      <c r="E1438" s="1">
        <v>11832729.6</v>
      </c>
      <c r="F1438" s="1">
        <v>13880167.66</v>
      </c>
      <c r="G1438" s="1">
        <v>11058938.32</v>
      </c>
      <c r="H1438" s="1">
        <v>10762979.6</v>
      </c>
      <c r="I1438" s="1">
        <v>11251421.949999999</v>
      </c>
      <c r="J1438" s="1">
        <v>12732269.869999999</v>
      </c>
      <c r="K1438" s="1">
        <v>15238641.699999999</v>
      </c>
      <c r="L1438" s="14"/>
    </row>
    <row r="1439" spans="2:12" ht="16.5" thickTop="1" thickBot="1" x14ac:dyDescent="0.3">
      <c r="B1439" s="7" t="s">
        <v>49</v>
      </c>
      <c r="C1439" s="32">
        <v>30</v>
      </c>
      <c r="D1439" s="1">
        <v>489687.44</v>
      </c>
      <c r="E1439" s="1">
        <v>6159010.4000000004</v>
      </c>
      <c r="F1439" s="1">
        <v>1407548.34</v>
      </c>
      <c r="G1439" s="1">
        <v>4595562.68</v>
      </c>
      <c r="H1439" s="1">
        <v>4891521.4000000004</v>
      </c>
      <c r="I1439" s="1">
        <v>504472.05</v>
      </c>
      <c r="J1439" s="1">
        <v>92166.13</v>
      </c>
      <c r="K1439" s="1">
        <v>439625.3</v>
      </c>
      <c r="L1439" s="14"/>
    </row>
    <row r="1440" spans="2:12" ht="16.5" thickTop="1" thickBot="1" x14ac:dyDescent="0.3">
      <c r="B1440" s="7" t="s">
        <v>12</v>
      </c>
      <c r="C1440" s="32">
        <v>40</v>
      </c>
      <c r="D1440" s="1">
        <v>0</v>
      </c>
      <c r="E1440" s="1">
        <v>0</v>
      </c>
      <c r="F1440" s="1">
        <v>0</v>
      </c>
      <c r="G1440" s="1">
        <v>0</v>
      </c>
      <c r="H1440" s="1">
        <v>0</v>
      </c>
      <c r="I1440" s="1">
        <v>0</v>
      </c>
      <c r="J1440" s="1">
        <v>0</v>
      </c>
      <c r="K1440" s="1">
        <v>0</v>
      </c>
      <c r="L1440" s="14"/>
    </row>
    <row r="1441" spans="2:12" ht="16.5" thickTop="1" thickBot="1" x14ac:dyDescent="0.3">
      <c r="B1441" s="7" t="s">
        <v>50</v>
      </c>
      <c r="C1441" s="32">
        <v>50</v>
      </c>
      <c r="D1441" s="1">
        <v>489687.44</v>
      </c>
      <c r="E1441" s="1">
        <v>6159010.4000000004</v>
      </c>
      <c r="F1441" s="1">
        <v>1407548.34</v>
      </c>
      <c r="G1441" s="1">
        <v>4595562.68</v>
      </c>
      <c r="H1441" s="1">
        <v>4891521.4000000004</v>
      </c>
      <c r="I1441" s="1">
        <v>504472.05</v>
      </c>
      <c r="J1441" s="1">
        <v>92166.13</v>
      </c>
      <c r="K1441" s="1">
        <v>439625.3</v>
      </c>
      <c r="L1441" s="14"/>
    </row>
    <row r="1442" spans="2:12" ht="16.5" thickTop="1" thickBot="1" x14ac:dyDescent="0.3">
      <c r="B1442" s="6" t="s">
        <v>602</v>
      </c>
      <c r="C1442" s="32"/>
      <c r="D1442" s="1"/>
      <c r="E1442" s="1"/>
      <c r="F1442" s="1"/>
      <c r="G1442" s="1"/>
      <c r="H1442" s="1"/>
      <c r="I1442" s="1"/>
      <c r="J1442" s="1"/>
      <c r="K1442" s="1"/>
      <c r="L1442" s="14"/>
    </row>
    <row r="1443" spans="2:12" ht="16.5" thickTop="1" thickBot="1" x14ac:dyDescent="0.3">
      <c r="B1443" s="7" t="s">
        <v>47</v>
      </c>
      <c r="C1443" s="32">
        <v>10</v>
      </c>
      <c r="D1443" s="1">
        <v>11387749</v>
      </c>
      <c r="E1443" s="1">
        <v>33417135</v>
      </c>
      <c r="F1443" s="1">
        <v>48582983</v>
      </c>
      <c r="G1443" s="1">
        <v>69162009</v>
      </c>
      <c r="H1443" s="1">
        <v>87215998</v>
      </c>
      <c r="I1443" s="1">
        <v>105229318</v>
      </c>
      <c r="J1443" s="1">
        <v>136850003</v>
      </c>
      <c r="K1443" s="1">
        <v>173616577</v>
      </c>
      <c r="L1443" s="14"/>
    </row>
    <row r="1444" spans="2:12" ht="16.5" thickTop="1" thickBot="1" x14ac:dyDescent="0.3">
      <c r="B1444" s="7" t="s">
        <v>48</v>
      </c>
      <c r="C1444" s="32">
        <v>20</v>
      </c>
      <c r="D1444" s="1">
        <v>9879198.5600000005</v>
      </c>
      <c r="E1444" s="1">
        <v>26233021.66</v>
      </c>
      <c r="F1444" s="1">
        <v>47871374.039999999</v>
      </c>
      <c r="G1444" s="1">
        <v>66549988.25</v>
      </c>
      <c r="H1444" s="1">
        <v>85517411.590000004</v>
      </c>
      <c r="I1444" s="1">
        <v>105146614.40000001</v>
      </c>
      <c r="J1444" s="1">
        <v>136268478.59</v>
      </c>
      <c r="K1444" s="1">
        <v>166053893.75</v>
      </c>
      <c r="L1444" s="14"/>
    </row>
    <row r="1445" spans="2:12" ht="16.5" thickTop="1" thickBot="1" x14ac:dyDescent="0.3">
      <c r="B1445" s="7" t="s">
        <v>49</v>
      </c>
      <c r="C1445" s="32">
        <v>30</v>
      </c>
      <c r="D1445" s="1">
        <v>1508550.44</v>
      </c>
      <c r="E1445" s="1">
        <v>7184113.3399999999</v>
      </c>
      <c r="F1445" s="1">
        <v>711608.96</v>
      </c>
      <c r="G1445" s="1">
        <v>2612020.75</v>
      </c>
      <c r="H1445" s="1">
        <v>1698586.41</v>
      </c>
      <c r="I1445" s="1">
        <v>82703.600000000006</v>
      </c>
      <c r="J1445" s="1">
        <v>581524.41</v>
      </c>
      <c r="K1445" s="1">
        <v>7562683.25</v>
      </c>
      <c r="L1445" s="14"/>
    </row>
    <row r="1446" spans="2:12" ht="16.5" thickTop="1" thickBot="1" x14ac:dyDescent="0.3">
      <c r="B1446" s="7" t="s">
        <v>12</v>
      </c>
      <c r="C1446" s="32">
        <v>40</v>
      </c>
      <c r="D1446" s="1">
        <v>0</v>
      </c>
      <c r="E1446" s="1">
        <v>0</v>
      </c>
      <c r="F1446" s="1">
        <v>0</v>
      </c>
      <c r="G1446" s="1">
        <v>0</v>
      </c>
      <c r="H1446" s="1">
        <v>0</v>
      </c>
      <c r="I1446" s="1">
        <v>0</v>
      </c>
      <c r="J1446" s="1">
        <v>0</v>
      </c>
      <c r="K1446" s="1">
        <v>0</v>
      </c>
      <c r="L1446" s="14"/>
    </row>
    <row r="1447" spans="2:12" ht="16.5" thickTop="1" thickBot="1" x14ac:dyDescent="0.3">
      <c r="B1447" s="7" t="s">
        <v>50</v>
      </c>
      <c r="C1447" s="32">
        <v>50</v>
      </c>
      <c r="D1447" s="1">
        <v>1508550.44</v>
      </c>
      <c r="E1447" s="1">
        <v>7184113.3399999999</v>
      </c>
      <c r="F1447" s="1">
        <v>711608.96</v>
      </c>
      <c r="G1447" s="1">
        <v>2612020.75</v>
      </c>
      <c r="H1447" s="1">
        <v>1698586.41</v>
      </c>
      <c r="I1447" s="1">
        <v>82703.600000000006</v>
      </c>
      <c r="J1447" s="1">
        <v>581524.41</v>
      </c>
      <c r="K1447" s="1">
        <v>7562683.25</v>
      </c>
      <c r="L1447" s="14"/>
    </row>
    <row r="1448" spans="2:12" ht="16.5" thickTop="1" thickBot="1" x14ac:dyDescent="0.3">
      <c r="B1448" s="6" t="s">
        <v>604</v>
      </c>
      <c r="C1448" s="32"/>
      <c r="D1448" s="1"/>
      <c r="E1448" s="1"/>
      <c r="F1448" s="1"/>
      <c r="G1448" s="1"/>
      <c r="H1448" s="1"/>
      <c r="I1448" s="1"/>
      <c r="J1448" s="1"/>
      <c r="K1448" s="1"/>
      <c r="L1448" s="14"/>
    </row>
    <row r="1449" spans="2:12" ht="16.5" thickTop="1" thickBot="1" x14ac:dyDescent="0.3">
      <c r="B1449" s="7" t="s">
        <v>47</v>
      </c>
      <c r="C1449" s="32">
        <v>10</v>
      </c>
      <c r="D1449" s="1">
        <v>4917625516</v>
      </c>
      <c r="E1449" s="1">
        <v>4766399364</v>
      </c>
      <c r="F1449" s="1">
        <v>4380976280.9099998</v>
      </c>
      <c r="G1449" s="1">
        <v>4440934227.8599997</v>
      </c>
      <c r="H1449" s="1">
        <v>5764873492</v>
      </c>
      <c r="I1449" s="1">
        <v>5432985030</v>
      </c>
      <c r="J1449" s="1">
        <v>6912437726.0699997</v>
      </c>
      <c r="K1449" s="1">
        <v>7675596716.75</v>
      </c>
      <c r="L1449" s="14"/>
    </row>
    <row r="1450" spans="2:12" ht="16.5" thickTop="1" thickBot="1" x14ac:dyDescent="0.3">
      <c r="B1450" s="7" t="s">
        <v>48</v>
      </c>
      <c r="C1450" s="32">
        <v>20</v>
      </c>
      <c r="D1450" s="1">
        <v>4880729395.7200003</v>
      </c>
      <c r="E1450" s="1">
        <v>4409800294</v>
      </c>
      <c r="F1450" s="1">
        <v>4318620205.8900003</v>
      </c>
      <c r="G1450" s="1">
        <v>4377084932.4700003</v>
      </c>
      <c r="H1450" s="1">
        <v>5636027660.6400003</v>
      </c>
      <c r="I1450" s="1">
        <v>5410251225.4499998</v>
      </c>
      <c r="J1450" s="1">
        <v>6885920780.4499998</v>
      </c>
      <c r="K1450" s="1">
        <v>7575128939.8299999</v>
      </c>
      <c r="L1450" s="14"/>
    </row>
    <row r="1451" spans="2:12" ht="16.5" thickTop="1" thickBot="1" x14ac:dyDescent="0.3">
      <c r="B1451" s="7" t="s">
        <v>49</v>
      </c>
      <c r="C1451" s="32">
        <v>30</v>
      </c>
      <c r="D1451" s="1">
        <v>36896120.280000001</v>
      </c>
      <c r="E1451" s="1">
        <v>356599069.68000001</v>
      </c>
      <c r="F1451" s="1">
        <v>62356075.020000003</v>
      </c>
      <c r="G1451" s="1">
        <v>63849295.390000001</v>
      </c>
      <c r="H1451" s="1">
        <v>128845831.36</v>
      </c>
      <c r="I1451" s="1">
        <v>22733804.550000001</v>
      </c>
      <c r="J1451" s="1">
        <v>26516945.620000001</v>
      </c>
      <c r="K1451" s="1">
        <v>100467776.92</v>
      </c>
      <c r="L1451" s="14"/>
    </row>
    <row r="1452" spans="2:12" ht="16.5" thickTop="1" thickBot="1" x14ac:dyDescent="0.3">
      <c r="B1452" s="7" t="s">
        <v>12</v>
      </c>
      <c r="C1452" s="32">
        <v>40</v>
      </c>
      <c r="D1452" s="1">
        <v>0</v>
      </c>
      <c r="E1452" s="1">
        <v>0</v>
      </c>
      <c r="F1452" s="1">
        <v>0</v>
      </c>
      <c r="G1452" s="1">
        <v>0</v>
      </c>
      <c r="H1452" s="1">
        <v>0</v>
      </c>
      <c r="I1452" s="1">
        <v>0</v>
      </c>
      <c r="J1452" s="1">
        <v>0</v>
      </c>
      <c r="K1452" s="1">
        <v>0</v>
      </c>
      <c r="L1452" s="14"/>
    </row>
    <row r="1453" spans="2:12" ht="16.5" thickTop="1" thickBot="1" x14ac:dyDescent="0.3">
      <c r="B1453" s="7" t="s">
        <v>50</v>
      </c>
      <c r="C1453" s="32">
        <v>50</v>
      </c>
      <c r="D1453" s="1">
        <v>36896120.280000001</v>
      </c>
      <c r="E1453" s="1">
        <v>356599069.68000001</v>
      </c>
      <c r="F1453" s="1">
        <v>62356075.020000003</v>
      </c>
      <c r="G1453" s="1">
        <v>63849295.390000001</v>
      </c>
      <c r="H1453" s="1">
        <v>128845831.36</v>
      </c>
      <c r="I1453" s="1">
        <v>22733804.550000001</v>
      </c>
      <c r="J1453" s="1">
        <v>26516945.620000001</v>
      </c>
      <c r="K1453" s="1">
        <v>100467776.92</v>
      </c>
      <c r="L1453" s="14"/>
    </row>
    <row r="1454" spans="2:12" ht="16.5" thickTop="1" thickBot="1" x14ac:dyDescent="0.3">
      <c r="B1454" s="6" t="s">
        <v>606</v>
      </c>
      <c r="C1454" s="32"/>
      <c r="D1454" s="1"/>
      <c r="E1454" s="1"/>
      <c r="F1454" s="1"/>
      <c r="G1454" s="1"/>
      <c r="H1454" s="1"/>
      <c r="I1454" s="1"/>
      <c r="J1454" s="1"/>
      <c r="K1454" s="1"/>
      <c r="L1454" s="14"/>
    </row>
    <row r="1455" spans="2:12" ht="16.5" thickTop="1" thickBot="1" x14ac:dyDescent="0.3">
      <c r="B1455" s="7" t="s">
        <v>47</v>
      </c>
      <c r="C1455" s="32">
        <v>10</v>
      </c>
      <c r="D1455" s="1">
        <v>556702</v>
      </c>
      <c r="E1455" s="1">
        <v>556702</v>
      </c>
      <c r="F1455" s="1">
        <v>556702</v>
      </c>
      <c r="G1455" s="1">
        <v>556702</v>
      </c>
      <c r="H1455" s="1">
        <v>556702</v>
      </c>
      <c r="I1455" s="1">
        <v>556702</v>
      </c>
      <c r="J1455" s="1">
        <v>781702</v>
      </c>
      <c r="K1455" s="1">
        <v>556702</v>
      </c>
      <c r="L1455" s="14"/>
    </row>
    <row r="1456" spans="2:12" ht="16.5" thickTop="1" thickBot="1" x14ac:dyDescent="0.3">
      <c r="B1456" s="7" t="s">
        <v>48</v>
      </c>
      <c r="C1456" s="32">
        <v>20</v>
      </c>
      <c r="D1456" s="1">
        <v>207881.89</v>
      </c>
      <c r="E1456" s="1">
        <v>194165.26</v>
      </c>
      <c r="F1456" s="1">
        <v>157400.68</v>
      </c>
      <c r="G1456" s="1">
        <v>125353.14</v>
      </c>
      <c r="H1456" s="1">
        <v>102984.51</v>
      </c>
      <c r="I1456" s="1">
        <v>78889.47</v>
      </c>
      <c r="J1456" s="1">
        <v>64226.87</v>
      </c>
      <c r="K1456" s="1">
        <v>80538.880000000005</v>
      </c>
      <c r="L1456" s="14"/>
    </row>
    <row r="1457" spans="2:12" ht="16.5" thickTop="1" thickBot="1" x14ac:dyDescent="0.3">
      <c r="B1457" s="7" t="s">
        <v>49</v>
      </c>
      <c r="C1457" s="32">
        <v>30</v>
      </c>
      <c r="D1457" s="1">
        <v>348820.11</v>
      </c>
      <c r="E1457" s="1">
        <v>362536.74</v>
      </c>
      <c r="F1457" s="1">
        <v>399301.32</v>
      </c>
      <c r="G1457" s="1">
        <v>431348.86</v>
      </c>
      <c r="H1457" s="1">
        <v>453717.49</v>
      </c>
      <c r="I1457" s="1">
        <v>477812.53</v>
      </c>
      <c r="J1457" s="1">
        <v>717475.13</v>
      </c>
      <c r="K1457" s="1">
        <v>476163.12</v>
      </c>
      <c r="L1457" s="14"/>
    </row>
    <row r="1458" spans="2:12" ht="16.5" thickTop="1" thickBot="1" x14ac:dyDescent="0.3">
      <c r="B1458" s="7" t="s">
        <v>12</v>
      </c>
      <c r="C1458" s="32">
        <v>40</v>
      </c>
      <c r="D1458" s="1">
        <v>0</v>
      </c>
      <c r="E1458" s="1">
        <v>0</v>
      </c>
      <c r="F1458" s="1">
        <v>0</v>
      </c>
      <c r="G1458" s="1">
        <v>0</v>
      </c>
      <c r="H1458" s="1">
        <v>0</v>
      </c>
      <c r="I1458" s="1">
        <v>0</v>
      </c>
      <c r="J1458" s="1">
        <v>225000</v>
      </c>
      <c r="K1458" s="1">
        <v>0</v>
      </c>
      <c r="L1458" s="14"/>
    </row>
    <row r="1459" spans="2:12" ht="16.5" thickTop="1" thickBot="1" x14ac:dyDescent="0.3">
      <c r="B1459" s="7" t="s">
        <v>50</v>
      </c>
      <c r="C1459" s="32">
        <v>50</v>
      </c>
      <c r="D1459" s="1">
        <v>348820.11</v>
      </c>
      <c r="E1459" s="1">
        <v>362536.74</v>
      </c>
      <c r="F1459" s="1">
        <v>399301.32</v>
      </c>
      <c r="G1459" s="1">
        <v>431348.86</v>
      </c>
      <c r="H1459" s="1">
        <v>453717.49</v>
      </c>
      <c r="I1459" s="1">
        <v>477812.53</v>
      </c>
      <c r="J1459" s="1">
        <v>492475.13</v>
      </c>
      <c r="K1459" s="1">
        <v>476163.12</v>
      </c>
      <c r="L1459" s="14"/>
    </row>
    <row r="1460" spans="2:12" ht="16.5" thickTop="1" thickBot="1" x14ac:dyDescent="0.3">
      <c r="B1460" s="6" t="s">
        <v>608</v>
      </c>
      <c r="C1460" s="32"/>
      <c r="D1460" s="1"/>
      <c r="E1460" s="1"/>
      <c r="F1460" s="1"/>
      <c r="G1460" s="1"/>
      <c r="H1460" s="1"/>
      <c r="I1460" s="1"/>
      <c r="J1460" s="1"/>
      <c r="K1460" s="1"/>
      <c r="L1460" s="14"/>
    </row>
    <row r="1461" spans="2:12" ht="16.5" thickTop="1" thickBot="1" x14ac:dyDescent="0.3">
      <c r="B1461" s="7" t="s">
        <v>47</v>
      </c>
      <c r="C1461" s="32">
        <v>10</v>
      </c>
      <c r="D1461" s="1">
        <v>21827581</v>
      </c>
      <c r="E1461" s="1">
        <v>40407173</v>
      </c>
      <c r="F1461" s="1">
        <v>59242911</v>
      </c>
      <c r="G1461" s="1">
        <v>68714391</v>
      </c>
      <c r="H1461" s="1">
        <v>91645119</v>
      </c>
      <c r="I1461" s="1">
        <v>87425005</v>
      </c>
      <c r="J1461" s="1">
        <v>105633632</v>
      </c>
      <c r="K1461" s="1">
        <v>113581244</v>
      </c>
      <c r="L1461" s="14"/>
    </row>
    <row r="1462" spans="2:12" ht="16.5" thickTop="1" thickBot="1" x14ac:dyDescent="0.3">
      <c r="B1462" s="7" t="s">
        <v>48</v>
      </c>
      <c r="C1462" s="32">
        <v>20</v>
      </c>
      <c r="D1462" s="1">
        <v>21758919.469999999</v>
      </c>
      <c r="E1462" s="1">
        <v>36077668.909999996</v>
      </c>
      <c r="F1462" s="1">
        <v>54615312.18</v>
      </c>
      <c r="G1462" s="1">
        <v>68255551.939999998</v>
      </c>
      <c r="H1462" s="1">
        <v>87006142.129999995</v>
      </c>
      <c r="I1462" s="1">
        <v>85904438.859999999</v>
      </c>
      <c r="J1462" s="1">
        <v>103866262.2</v>
      </c>
      <c r="K1462" s="1">
        <v>108602930.47</v>
      </c>
      <c r="L1462" s="14"/>
    </row>
    <row r="1463" spans="2:12" ht="16.5" thickTop="1" thickBot="1" x14ac:dyDescent="0.3">
      <c r="B1463" s="7" t="s">
        <v>49</v>
      </c>
      <c r="C1463" s="32">
        <v>30</v>
      </c>
      <c r="D1463" s="1">
        <v>68661.53</v>
      </c>
      <c r="E1463" s="1">
        <v>4329504.09</v>
      </c>
      <c r="F1463" s="1">
        <v>4627598.82</v>
      </c>
      <c r="G1463" s="1">
        <v>458839.06</v>
      </c>
      <c r="H1463" s="1">
        <v>4638976.87</v>
      </c>
      <c r="I1463" s="1">
        <v>1520566.14</v>
      </c>
      <c r="J1463" s="1">
        <v>1767369.8</v>
      </c>
      <c r="K1463" s="1">
        <v>4978313.53</v>
      </c>
      <c r="L1463" s="14"/>
    </row>
    <row r="1464" spans="2:12" ht="16.5" thickTop="1" thickBot="1" x14ac:dyDescent="0.3">
      <c r="B1464" s="7" t="s">
        <v>12</v>
      </c>
      <c r="C1464" s="32">
        <v>40</v>
      </c>
      <c r="D1464" s="1">
        <v>0</v>
      </c>
      <c r="E1464" s="1">
        <v>0</v>
      </c>
      <c r="F1464" s="1">
        <v>0</v>
      </c>
      <c r="G1464" s="1">
        <v>0</v>
      </c>
      <c r="H1464" s="1">
        <v>0</v>
      </c>
      <c r="I1464" s="1">
        <v>0</v>
      </c>
      <c r="J1464" s="1">
        <v>0</v>
      </c>
      <c r="K1464" s="1">
        <v>0</v>
      </c>
      <c r="L1464" s="14"/>
    </row>
    <row r="1465" spans="2:12" ht="16.5" thickTop="1" thickBot="1" x14ac:dyDescent="0.3">
      <c r="B1465" s="7" t="s">
        <v>50</v>
      </c>
      <c r="C1465" s="32">
        <v>50</v>
      </c>
      <c r="D1465" s="1">
        <v>68661.53</v>
      </c>
      <c r="E1465" s="1">
        <v>4329504.09</v>
      </c>
      <c r="F1465" s="1">
        <v>4627598.82</v>
      </c>
      <c r="G1465" s="1">
        <v>458839.06</v>
      </c>
      <c r="H1465" s="1">
        <v>4638976.87</v>
      </c>
      <c r="I1465" s="1">
        <v>1520566.14</v>
      </c>
      <c r="J1465" s="1">
        <v>1767369.8</v>
      </c>
      <c r="K1465" s="1">
        <v>4978313.53</v>
      </c>
      <c r="L1465" s="14"/>
    </row>
    <row r="1466" spans="2:12" ht="16.5" thickTop="1" thickBot="1" x14ac:dyDescent="0.3">
      <c r="B1466" s="6" t="s">
        <v>610</v>
      </c>
      <c r="C1466" s="32"/>
      <c r="D1466" s="1"/>
      <c r="E1466" s="1"/>
      <c r="F1466" s="1"/>
      <c r="G1466" s="1"/>
      <c r="H1466" s="1"/>
      <c r="I1466" s="1"/>
      <c r="J1466" s="1"/>
      <c r="K1466" s="1"/>
      <c r="L1466" s="14"/>
    </row>
    <row r="1467" spans="2:12" ht="16.5" thickTop="1" thickBot="1" x14ac:dyDescent="0.3">
      <c r="B1467" s="7" t="s">
        <v>47</v>
      </c>
      <c r="C1467" s="32">
        <v>10</v>
      </c>
      <c r="D1467" s="1">
        <v>17324168</v>
      </c>
      <c r="E1467" s="1">
        <v>14377806</v>
      </c>
      <c r="F1467" s="1">
        <v>14377806</v>
      </c>
      <c r="G1467" s="1">
        <v>14392754</v>
      </c>
      <c r="H1467" s="1">
        <v>14392754</v>
      </c>
      <c r="I1467" s="1">
        <v>14392754</v>
      </c>
      <c r="J1467" s="1">
        <v>14392754</v>
      </c>
      <c r="K1467" s="1">
        <v>14709915</v>
      </c>
      <c r="L1467" s="14"/>
    </row>
    <row r="1468" spans="2:12" ht="16.5" thickTop="1" thickBot="1" x14ac:dyDescent="0.3">
      <c r="B1468" s="7" t="s">
        <v>48</v>
      </c>
      <c r="C1468" s="32">
        <v>20</v>
      </c>
      <c r="D1468" s="1">
        <v>14376705.52</v>
      </c>
      <c r="E1468" s="1">
        <v>9149608.8200000003</v>
      </c>
      <c r="F1468" s="1">
        <v>13187867.609999999</v>
      </c>
      <c r="G1468" s="1">
        <v>13521947.92</v>
      </c>
      <c r="H1468" s="1">
        <v>13276826.640000001</v>
      </c>
      <c r="I1468" s="1">
        <v>14280064.66</v>
      </c>
      <c r="J1468" s="1">
        <v>13098839.609999999</v>
      </c>
      <c r="K1468" s="1">
        <v>14423938.140000001</v>
      </c>
      <c r="L1468" s="14"/>
    </row>
    <row r="1469" spans="2:12" ht="16.5" thickTop="1" thickBot="1" x14ac:dyDescent="0.3">
      <c r="B1469" s="7" t="s">
        <v>49</v>
      </c>
      <c r="C1469" s="32">
        <v>30</v>
      </c>
      <c r="D1469" s="1">
        <v>2947462.48</v>
      </c>
      <c r="E1469" s="1">
        <v>5228197.18</v>
      </c>
      <c r="F1469" s="1">
        <v>1189938.3899999999</v>
      </c>
      <c r="G1469" s="1">
        <v>870806.08</v>
      </c>
      <c r="H1469" s="1">
        <v>1115927.3600000001</v>
      </c>
      <c r="I1469" s="1">
        <v>112689.34</v>
      </c>
      <c r="J1469" s="1">
        <v>1293914.3899999999</v>
      </c>
      <c r="K1469" s="1">
        <v>285976.86</v>
      </c>
      <c r="L1469" s="14"/>
    </row>
    <row r="1470" spans="2:12" ht="16.5" thickTop="1" thickBot="1" x14ac:dyDescent="0.3">
      <c r="B1470" s="7" t="s">
        <v>12</v>
      </c>
      <c r="C1470" s="32">
        <v>40</v>
      </c>
      <c r="D1470" s="1">
        <v>0</v>
      </c>
      <c r="E1470" s="1">
        <v>0</v>
      </c>
      <c r="F1470" s="1">
        <v>0</v>
      </c>
      <c r="G1470" s="1">
        <v>0</v>
      </c>
      <c r="H1470" s="1">
        <v>0</v>
      </c>
      <c r="I1470" s="1">
        <v>0</v>
      </c>
      <c r="J1470" s="1">
        <v>0</v>
      </c>
      <c r="K1470" s="1">
        <v>0</v>
      </c>
      <c r="L1470" s="14"/>
    </row>
    <row r="1471" spans="2:12" ht="16.5" thickTop="1" thickBot="1" x14ac:dyDescent="0.3">
      <c r="B1471" s="7" t="s">
        <v>50</v>
      </c>
      <c r="C1471" s="32">
        <v>50</v>
      </c>
      <c r="D1471" s="1">
        <v>2947462.48</v>
      </c>
      <c r="E1471" s="1">
        <v>5228197.18</v>
      </c>
      <c r="F1471" s="1">
        <v>1189938.3899999999</v>
      </c>
      <c r="G1471" s="1">
        <v>870806.08</v>
      </c>
      <c r="H1471" s="1">
        <v>1115927.3600000001</v>
      </c>
      <c r="I1471" s="1">
        <v>112689.34</v>
      </c>
      <c r="J1471" s="1">
        <v>1293914.3899999999</v>
      </c>
      <c r="K1471" s="1">
        <v>285976.86</v>
      </c>
      <c r="L1471" s="14"/>
    </row>
    <row r="1472" spans="2:12" ht="16.5" thickTop="1" thickBot="1" x14ac:dyDescent="0.3">
      <c r="B1472" s="6" t="s">
        <v>577</v>
      </c>
      <c r="C1472" s="32"/>
      <c r="D1472" s="1"/>
      <c r="E1472" s="1"/>
      <c r="F1472" s="1"/>
      <c r="G1472" s="1"/>
      <c r="H1472" s="1"/>
      <c r="I1472" s="1"/>
      <c r="J1472" s="1"/>
      <c r="K1472" s="1"/>
      <c r="L1472" s="14"/>
    </row>
    <row r="1473" spans="2:12" ht="16.5" thickTop="1" thickBot="1" x14ac:dyDescent="0.3">
      <c r="B1473" s="7" t="s">
        <v>47</v>
      </c>
      <c r="C1473" s="32">
        <v>10</v>
      </c>
      <c r="D1473" s="1">
        <v>102264424</v>
      </c>
      <c r="E1473" s="1">
        <v>66094812</v>
      </c>
      <c r="F1473" s="1">
        <v>64126618</v>
      </c>
      <c r="G1473" s="1">
        <v>72786941</v>
      </c>
      <c r="H1473" s="1">
        <v>75212931</v>
      </c>
      <c r="I1473" s="1">
        <v>75329538</v>
      </c>
      <c r="J1473" s="1">
        <v>83061274.810000002</v>
      </c>
      <c r="K1473" s="1">
        <v>93641517</v>
      </c>
      <c r="L1473" s="14"/>
    </row>
    <row r="1474" spans="2:12" ht="16.5" thickTop="1" thickBot="1" x14ac:dyDescent="0.3">
      <c r="B1474" s="7" t="s">
        <v>48</v>
      </c>
      <c r="C1474" s="32">
        <v>20</v>
      </c>
      <c r="D1474" s="1">
        <v>98848079.310000002</v>
      </c>
      <c r="E1474" s="1">
        <v>62061979.82</v>
      </c>
      <c r="F1474" s="1">
        <v>64086520.399999999</v>
      </c>
      <c r="G1474" s="1">
        <v>72076916.439999998</v>
      </c>
      <c r="H1474" s="1">
        <v>73466160.140000001</v>
      </c>
      <c r="I1474" s="1">
        <v>75293254.950000003</v>
      </c>
      <c r="J1474" s="1">
        <v>78551565.680000007</v>
      </c>
      <c r="K1474" s="1">
        <v>87614739.489999995</v>
      </c>
      <c r="L1474" s="14"/>
    </row>
    <row r="1475" spans="2:12" ht="16.5" thickTop="1" thickBot="1" x14ac:dyDescent="0.3">
      <c r="B1475" s="7" t="s">
        <v>49</v>
      </c>
      <c r="C1475" s="32">
        <v>30</v>
      </c>
      <c r="D1475" s="1">
        <v>3416344.69</v>
      </c>
      <c r="E1475" s="1">
        <v>4032832.18</v>
      </c>
      <c r="F1475" s="1">
        <v>40097.599999999999</v>
      </c>
      <c r="G1475" s="1">
        <v>710024.56</v>
      </c>
      <c r="H1475" s="1">
        <v>1746770.86</v>
      </c>
      <c r="I1475" s="1">
        <v>36283.050000000003</v>
      </c>
      <c r="J1475" s="1">
        <v>4509709.13</v>
      </c>
      <c r="K1475" s="1">
        <v>6026777.5099999998</v>
      </c>
      <c r="L1475" s="14"/>
    </row>
    <row r="1476" spans="2:12" ht="16.5" thickTop="1" thickBot="1" x14ac:dyDescent="0.3">
      <c r="B1476" s="7" t="s">
        <v>12</v>
      </c>
      <c r="C1476" s="32">
        <v>40</v>
      </c>
      <c r="D1476" s="1">
        <v>0</v>
      </c>
      <c r="E1476" s="1">
        <v>0</v>
      </c>
      <c r="F1476" s="1">
        <v>0</v>
      </c>
      <c r="G1476" s="1">
        <v>0</v>
      </c>
      <c r="H1476" s="1">
        <v>0</v>
      </c>
      <c r="I1476" s="1">
        <v>0</v>
      </c>
      <c r="J1476" s="1">
        <v>2955461</v>
      </c>
      <c r="K1476" s="1">
        <v>0</v>
      </c>
      <c r="L1476" s="14"/>
    </row>
    <row r="1477" spans="2:12" ht="16.5" thickTop="1" thickBot="1" x14ac:dyDescent="0.3">
      <c r="B1477" s="7" t="s">
        <v>50</v>
      </c>
      <c r="C1477" s="32">
        <v>50</v>
      </c>
      <c r="D1477" s="1">
        <v>3416344.69</v>
      </c>
      <c r="E1477" s="1">
        <v>4032832.18</v>
      </c>
      <c r="F1477" s="1">
        <v>40097.599999999999</v>
      </c>
      <c r="G1477" s="1">
        <v>710024.56</v>
      </c>
      <c r="H1477" s="1">
        <v>1746770.86</v>
      </c>
      <c r="I1477" s="1">
        <v>36283.050000000003</v>
      </c>
      <c r="J1477" s="1">
        <v>1554248.13</v>
      </c>
      <c r="K1477" s="1">
        <v>6026777.5099999998</v>
      </c>
      <c r="L1477" s="14"/>
    </row>
    <row r="1478" spans="2:12" ht="16.5" thickTop="1" thickBot="1" x14ac:dyDescent="0.3">
      <c r="B1478" s="5" t="s">
        <v>674</v>
      </c>
      <c r="C1478" s="32"/>
      <c r="D1478" s="1"/>
      <c r="E1478" s="1"/>
      <c r="F1478" s="1"/>
      <c r="G1478" s="1"/>
      <c r="H1478" s="1"/>
      <c r="I1478" s="1"/>
      <c r="J1478" s="1"/>
      <c r="K1478" s="1"/>
      <c r="L1478" s="14"/>
    </row>
    <row r="1479" spans="2:12" ht="16.5" thickTop="1" thickBot="1" x14ac:dyDescent="0.3">
      <c r="B1479" s="6" t="s">
        <v>77</v>
      </c>
      <c r="C1479" s="32"/>
      <c r="D1479" s="1"/>
      <c r="E1479" s="1"/>
      <c r="F1479" s="1"/>
      <c r="G1479" s="1"/>
      <c r="H1479" s="1"/>
      <c r="I1479" s="1"/>
      <c r="J1479" s="1"/>
      <c r="K1479" s="1"/>
      <c r="L1479" s="14"/>
    </row>
    <row r="1480" spans="2:12" ht="16.5" thickTop="1" thickBot="1" x14ac:dyDescent="0.3">
      <c r="B1480" s="7" t="s">
        <v>47</v>
      </c>
      <c r="C1480" s="32">
        <v>10</v>
      </c>
      <c r="D1480" s="1">
        <v>224675</v>
      </c>
      <c r="E1480" s="1">
        <v>226201</v>
      </c>
      <c r="F1480" s="1">
        <v>225582</v>
      </c>
      <c r="G1480" s="1">
        <v>233745</v>
      </c>
      <c r="H1480" s="1">
        <v>243131</v>
      </c>
      <c r="I1480" s="1">
        <v>248036</v>
      </c>
      <c r="J1480" s="1">
        <v>251051</v>
      </c>
      <c r="K1480" s="1">
        <v>286682</v>
      </c>
      <c r="L1480" s="14"/>
    </row>
    <row r="1481" spans="2:12" ht="16.5" thickTop="1" thickBot="1" x14ac:dyDescent="0.3">
      <c r="B1481" s="7" t="s">
        <v>48</v>
      </c>
      <c r="C1481" s="32">
        <v>20</v>
      </c>
      <c r="D1481" s="1">
        <v>224258.5</v>
      </c>
      <c r="E1481" s="1">
        <v>220858</v>
      </c>
      <c r="F1481" s="1">
        <v>225582</v>
      </c>
      <c r="G1481" s="1">
        <v>233745</v>
      </c>
      <c r="H1481" s="1">
        <v>242666</v>
      </c>
      <c r="I1481" s="1">
        <v>248036</v>
      </c>
      <c r="J1481" s="1">
        <v>250869.91</v>
      </c>
      <c r="K1481" s="1">
        <v>286682</v>
      </c>
      <c r="L1481" s="14"/>
    </row>
    <row r="1482" spans="2:12" ht="16.5" thickTop="1" thickBot="1" x14ac:dyDescent="0.3">
      <c r="B1482" s="7" t="s">
        <v>49</v>
      </c>
      <c r="C1482" s="32">
        <v>30</v>
      </c>
      <c r="D1482" s="1">
        <v>416.5</v>
      </c>
      <c r="E1482" s="1">
        <v>5343</v>
      </c>
      <c r="F1482" s="1">
        <v>0</v>
      </c>
      <c r="G1482" s="1">
        <v>0</v>
      </c>
      <c r="H1482" s="1">
        <v>465</v>
      </c>
      <c r="I1482" s="1">
        <v>0</v>
      </c>
      <c r="J1482" s="1">
        <v>181.09</v>
      </c>
      <c r="K1482" s="1">
        <v>0</v>
      </c>
      <c r="L1482" s="14"/>
    </row>
    <row r="1483" spans="2:12" ht="16.5" thickTop="1" thickBot="1" x14ac:dyDescent="0.3">
      <c r="B1483" s="7" t="s">
        <v>12</v>
      </c>
      <c r="C1483" s="32">
        <v>40</v>
      </c>
      <c r="D1483" s="1">
        <v>0</v>
      </c>
      <c r="E1483" s="1">
        <v>0</v>
      </c>
      <c r="F1483" s="1">
        <v>0</v>
      </c>
      <c r="G1483" s="1">
        <v>0</v>
      </c>
      <c r="H1483" s="1">
        <v>0</v>
      </c>
      <c r="I1483" s="1">
        <v>0</v>
      </c>
      <c r="J1483" s="1">
        <v>0</v>
      </c>
      <c r="K1483" s="1">
        <v>0</v>
      </c>
      <c r="L1483" s="14"/>
    </row>
    <row r="1484" spans="2:12" ht="16.5" thickTop="1" thickBot="1" x14ac:dyDescent="0.3">
      <c r="B1484" s="7" t="s">
        <v>50</v>
      </c>
      <c r="C1484" s="32">
        <v>50</v>
      </c>
      <c r="D1484" s="1">
        <v>416.5</v>
      </c>
      <c r="E1484" s="1">
        <v>5343</v>
      </c>
      <c r="F1484" s="1">
        <v>0</v>
      </c>
      <c r="G1484" s="1">
        <v>0</v>
      </c>
      <c r="H1484" s="1">
        <v>465</v>
      </c>
      <c r="I1484" s="1">
        <v>0</v>
      </c>
      <c r="J1484" s="1">
        <v>181.09</v>
      </c>
      <c r="K1484" s="1">
        <v>0</v>
      </c>
      <c r="L1484" s="14"/>
    </row>
    <row r="1485" spans="2:12" ht="16.5" thickTop="1" thickBot="1" x14ac:dyDescent="0.3">
      <c r="B1485" s="6" t="s">
        <v>676</v>
      </c>
      <c r="C1485" s="32"/>
      <c r="D1485" s="1"/>
      <c r="E1485" s="1"/>
      <c r="F1485" s="1"/>
      <c r="G1485" s="1"/>
      <c r="H1485" s="1"/>
      <c r="I1485" s="1"/>
      <c r="J1485" s="1"/>
      <c r="K1485" s="1"/>
      <c r="L1485" s="14"/>
    </row>
    <row r="1486" spans="2:12" ht="16.5" thickTop="1" thickBot="1" x14ac:dyDescent="0.3">
      <c r="B1486" s="7" t="s">
        <v>47</v>
      </c>
      <c r="C1486" s="32">
        <v>10</v>
      </c>
      <c r="D1486" s="1">
        <v>0</v>
      </c>
      <c r="E1486" s="1">
        <v>0</v>
      </c>
      <c r="F1486" s="1">
        <v>0</v>
      </c>
      <c r="G1486" s="1">
        <v>0</v>
      </c>
      <c r="H1486" s="1">
        <v>0</v>
      </c>
      <c r="I1486" s="1">
        <v>0</v>
      </c>
      <c r="J1486" s="1">
        <v>60000</v>
      </c>
      <c r="K1486" s="1">
        <v>300000</v>
      </c>
      <c r="L1486" s="14"/>
    </row>
    <row r="1487" spans="2:12" ht="16.5" thickTop="1" thickBot="1" x14ac:dyDescent="0.3">
      <c r="B1487" s="7" t="s">
        <v>48</v>
      </c>
      <c r="C1487" s="32">
        <v>20</v>
      </c>
      <c r="D1487" s="1">
        <v>0</v>
      </c>
      <c r="E1487" s="1">
        <v>0</v>
      </c>
      <c r="F1487" s="1">
        <v>0</v>
      </c>
      <c r="G1487" s="1">
        <v>0</v>
      </c>
      <c r="H1487" s="1">
        <v>0</v>
      </c>
      <c r="I1487" s="1">
        <v>0</v>
      </c>
      <c r="J1487" s="1">
        <v>60000</v>
      </c>
      <c r="K1487" s="1">
        <v>150000</v>
      </c>
      <c r="L1487" s="14"/>
    </row>
    <row r="1488" spans="2:12" ht="16.5" thickTop="1" thickBot="1" x14ac:dyDescent="0.3">
      <c r="B1488" s="7" t="s">
        <v>49</v>
      </c>
      <c r="C1488" s="32">
        <v>30</v>
      </c>
      <c r="D1488" s="1">
        <v>0</v>
      </c>
      <c r="E1488" s="1">
        <v>0</v>
      </c>
      <c r="F1488" s="1">
        <v>0</v>
      </c>
      <c r="G1488" s="1">
        <v>0</v>
      </c>
      <c r="H1488" s="1">
        <v>0</v>
      </c>
      <c r="I1488" s="1">
        <v>0</v>
      </c>
      <c r="J1488" s="1">
        <v>0</v>
      </c>
      <c r="K1488" s="1">
        <v>150000</v>
      </c>
      <c r="L1488" s="14"/>
    </row>
    <row r="1489" spans="2:12" ht="16.5" thickTop="1" thickBot="1" x14ac:dyDescent="0.3">
      <c r="B1489" s="7" t="s">
        <v>12</v>
      </c>
      <c r="C1489" s="32">
        <v>40</v>
      </c>
      <c r="D1489" s="1">
        <v>0</v>
      </c>
      <c r="E1489" s="1">
        <v>0</v>
      </c>
      <c r="F1489" s="1">
        <v>0</v>
      </c>
      <c r="G1489" s="1">
        <v>0</v>
      </c>
      <c r="H1489" s="1">
        <v>0</v>
      </c>
      <c r="I1489" s="1">
        <v>0</v>
      </c>
      <c r="J1489" s="1">
        <v>0</v>
      </c>
      <c r="K1489" s="1">
        <v>0</v>
      </c>
      <c r="L1489" s="14"/>
    </row>
    <row r="1490" spans="2:12" ht="16.5" thickTop="1" thickBot="1" x14ac:dyDescent="0.3">
      <c r="B1490" s="7" t="s">
        <v>50</v>
      </c>
      <c r="C1490" s="32">
        <v>50</v>
      </c>
      <c r="D1490" s="1">
        <v>0</v>
      </c>
      <c r="E1490" s="1">
        <v>0</v>
      </c>
      <c r="F1490" s="1">
        <v>0</v>
      </c>
      <c r="G1490" s="1">
        <v>0</v>
      </c>
      <c r="H1490" s="1">
        <v>0</v>
      </c>
      <c r="I1490" s="1">
        <v>0</v>
      </c>
      <c r="J1490" s="1">
        <v>0</v>
      </c>
      <c r="K1490" s="1">
        <v>150000</v>
      </c>
      <c r="L1490" s="14"/>
    </row>
    <row r="1491" spans="2:12" ht="16.5" thickTop="1" thickBot="1" x14ac:dyDescent="0.3">
      <c r="B1491" s="5" t="s">
        <v>679</v>
      </c>
      <c r="C1491" s="32"/>
      <c r="D1491" s="1"/>
      <c r="E1491" s="1"/>
      <c r="F1491" s="1"/>
      <c r="G1491" s="1"/>
      <c r="H1491" s="1"/>
      <c r="I1491" s="1"/>
      <c r="J1491" s="1"/>
      <c r="K1491" s="1"/>
      <c r="L1491" s="14"/>
    </row>
    <row r="1492" spans="2:12" ht="16.5" thickTop="1" thickBot="1" x14ac:dyDescent="0.3">
      <c r="B1492" s="6" t="s">
        <v>492</v>
      </c>
      <c r="C1492" s="32"/>
      <c r="D1492" s="1"/>
      <c r="E1492" s="1"/>
      <c r="F1492" s="1"/>
      <c r="G1492" s="1"/>
      <c r="H1492" s="1"/>
      <c r="I1492" s="1"/>
      <c r="J1492" s="1"/>
      <c r="K1492" s="1"/>
      <c r="L1492" s="14"/>
    </row>
    <row r="1493" spans="2:12" ht="16.5" thickTop="1" thickBot="1" x14ac:dyDescent="0.3">
      <c r="B1493" s="7" t="s">
        <v>47</v>
      </c>
      <c r="C1493" s="32">
        <v>10</v>
      </c>
      <c r="D1493" s="1">
        <v>1170781</v>
      </c>
      <c r="E1493" s="1">
        <v>1170781</v>
      </c>
      <c r="F1493" s="1">
        <v>1200674</v>
      </c>
      <c r="G1493" s="1">
        <v>1231040.01</v>
      </c>
      <c r="H1493" s="1">
        <v>1325674</v>
      </c>
      <c r="I1493" s="1">
        <v>1325674</v>
      </c>
      <c r="J1493" s="1">
        <v>1345674</v>
      </c>
      <c r="K1493" s="1">
        <v>1325674</v>
      </c>
      <c r="L1493" s="14"/>
    </row>
    <row r="1494" spans="2:12" ht="16.5" thickTop="1" thickBot="1" x14ac:dyDescent="0.3">
      <c r="B1494" s="7" t="s">
        <v>48</v>
      </c>
      <c r="C1494" s="32">
        <v>20</v>
      </c>
      <c r="D1494" s="1">
        <v>1170781</v>
      </c>
      <c r="E1494" s="1">
        <v>1170438.6100000001</v>
      </c>
      <c r="F1494" s="1">
        <v>1200674</v>
      </c>
      <c r="G1494" s="1">
        <v>1231040.01</v>
      </c>
      <c r="H1494" s="1">
        <v>1325674</v>
      </c>
      <c r="I1494" s="1">
        <v>1325616.1599999999</v>
      </c>
      <c r="J1494" s="1">
        <v>1345672.99</v>
      </c>
      <c r="K1494" s="1">
        <v>1325673.5900000001</v>
      </c>
      <c r="L1494" s="14"/>
    </row>
    <row r="1495" spans="2:12" ht="16.5" thickTop="1" thickBot="1" x14ac:dyDescent="0.3">
      <c r="B1495" s="7" t="s">
        <v>49</v>
      </c>
      <c r="C1495" s="32">
        <v>30</v>
      </c>
      <c r="D1495" s="1">
        <v>0</v>
      </c>
      <c r="E1495" s="1">
        <v>342.39</v>
      </c>
      <c r="F1495" s="1">
        <v>0</v>
      </c>
      <c r="G1495" s="1">
        <v>0</v>
      </c>
      <c r="H1495" s="1">
        <v>0</v>
      </c>
      <c r="I1495" s="1">
        <v>57.84</v>
      </c>
      <c r="J1495" s="1">
        <v>1.01</v>
      </c>
      <c r="K1495" s="1">
        <v>0.41</v>
      </c>
      <c r="L1495" s="14"/>
    </row>
    <row r="1496" spans="2:12" ht="16.5" thickTop="1" thickBot="1" x14ac:dyDescent="0.3">
      <c r="B1496" s="7" t="s">
        <v>12</v>
      </c>
      <c r="C1496" s="32">
        <v>40</v>
      </c>
      <c r="D1496" s="1">
        <v>0</v>
      </c>
      <c r="E1496" s="1">
        <v>0</v>
      </c>
      <c r="F1496" s="1">
        <v>0</v>
      </c>
      <c r="G1496" s="1">
        <v>0</v>
      </c>
      <c r="H1496" s="1">
        <v>0</v>
      </c>
      <c r="I1496" s="1">
        <v>0</v>
      </c>
      <c r="J1496" s="1">
        <v>0</v>
      </c>
      <c r="K1496" s="1">
        <v>0</v>
      </c>
      <c r="L1496" s="14"/>
    </row>
    <row r="1497" spans="2:12" ht="16.5" thickTop="1" thickBot="1" x14ac:dyDescent="0.3">
      <c r="B1497" s="7" t="s">
        <v>50</v>
      </c>
      <c r="C1497" s="32">
        <v>50</v>
      </c>
      <c r="D1497" s="1">
        <v>0</v>
      </c>
      <c r="E1497" s="1">
        <v>342.39</v>
      </c>
      <c r="F1497" s="1">
        <v>0</v>
      </c>
      <c r="G1497" s="1">
        <v>0</v>
      </c>
      <c r="H1497" s="1">
        <v>0</v>
      </c>
      <c r="I1497" s="1">
        <v>57.84</v>
      </c>
      <c r="J1497" s="1">
        <v>1.01</v>
      </c>
      <c r="K1497" s="1">
        <v>0.41</v>
      </c>
      <c r="L1497" s="14"/>
    </row>
    <row r="1498" spans="2:12" ht="16.5" thickTop="1" thickBot="1" x14ac:dyDescent="0.3">
      <c r="B1498" s="6" t="s">
        <v>681</v>
      </c>
      <c r="C1498" s="32"/>
      <c r="D1498" s="1"/>
      <c r="E1498" s="1"/>
      <c r="F1498" s="1"/>
      <c r="G1498" s="1"/>
      <c r="H1498" s="1"/>
      <c r="I1498" s="1"/>
      <c r="J1498" s="1"/>
      <c r="K1498" s="1"/>
      <c r="L1498" s="14"/>
    </row>
    <row r="1499" spans="2:12" ht="16.5" thickTop="1" thickBot="1" x14ac:dyDescent="0.3">
      <c r="B1499" s="7" t="s">
        <v>47</v>
      </c>
      <c r="C1499" s="32">
        <v>10</v>
      </c>
      <c r="D1499" s="1">
        <v>857094</v>
      </c>
      <c r="E1499" s="1">
        <v>857094</v>
      </c>
      <c r="F1499" s="1">
        <v>883811</v>
      </c>
      <c r="G1499" s="1">
        <v>909664.82</v>
      </c>
      <c r="H1499" s="1">
        <v>1103679</v>
      </c>
      <c r="I1499" s="1">
        <v>1103679</v>
      </c>
      <c r="J1499" s="1">
        <v>1103679</v>
      </c>
      <c r="K1499" s="1">
        <v>1101679</v>
      </c>
      <c r="L1499" s="14"/>
    </row>
    <row r="1500" spans="2:12" ht="16.5" thickTop="1" thickBot="1" x14ac:dyDescent="0.3">
      <c r="B1500" s="7" t="s">
        <v>48</v>
      </c>
      <c r="C1500" s="32">
        <v>20</v>
      </c>
      <c r="D1500" s="1">
        <v>857094</v>
      </c>
      <c r="E1500" s="1">
        <v>857094</v>
      </c>
      <c r="F1500" s="1">
        <v>883811</v>
      </c>
      <c r="G1500" s="1">
        <v>909661.38</v>
      </c>
      <c r="H1500" s="1">
        <v>1103679</v>
      </c>
      <c r="I1500" s="1">
        <v>1103678.1100000001</v>
      </c>
      <c r="J1500" s="1">
        <v>1103679</v>
      </c>
      <c r="K1500" s="1">
        <v>1101677.54</v>
      </c>
      <c r="L1500" s="14"/>
    </row>
    <row r="1501" spans="2:12" ht="16.5" thickTop="1" thickBot="1" x14ac:dyDescent="0.3">
      <c r="B1501" s="7" t="s">
        <v>49</v>
      </c>
      <c r="C1501" s="32">
        <v>30</v>
      </c>
      <c r="D1501" s="1">
        <v>0</v>
      </c>
      <c r="E1501" s="1">
        <v>0</v>
      </c>
      <c r="F1501" s="1">
        <v>0</v>
      </c>
      <c r="G1501" s="1">
        <v>3.44</v>
      </c>
      <c r="H1501" s="1">
        <v>0</v>
      </c>
      <c r="I1501" s="1">
        <v>0.89</v>
      </c>
      <c r="J1501" s="1">
        <v>0</v>
      </c>
      <c r="K1501" s="1">
        <v>1.46</v>
      </c>
      <c r="L1501" s="14"/>
    </row>
    <row r="1502" spans="2:12" ht="16.5" thickTop="1" thickBot="1" x14ac:dyDescent="0.3">
      <c r="B1502" s="7" t="s">
        <v>12</v>
      </c>
      <c r="C1502" s="32">
        <v>40</v>
      </c>
      <c r="D1502" s="1">
        <v>0</v>
      </c>
      <c r="E1502" s="1">
        <v>0</v>
      </c>
      <c r="F1502" s="1">
        <v>0</v>
      </c>
      <c r="G1502" s="1">
        <v>0</v>
      </c>
      <c r="H1502" s="1">
        <v>0</v>
      </c>
      <c r="I1502" s="1">
        <v>0</v>
      </c>
      <c r="J1502" s="1">
        <v>0</v>
      </c>
      <c r="K1502" s="1">
        <v>0</v>
      </c>
      <c r="L1502" s="14"/>
    </row>
    <row r="1503" spans="2:12" ht="16.5" thickTop="1" thickBot="1" x14ac:dyDescent="0.3">
      <c r="B1503" s="7" t="s">
        <v>50</v>
      </c>
      <c r="C1503" s="32">
        <v>50</v>
      </c>
      <c r="D1503" s="1">
        <v>0</v>
      </c>
      <c r="E1503" s="1">
        <v>0</v>
      </c>
      <c r="F1503" s="1">
        <v>0</v>
      </c>
      <c r="G1503" s="1">
        <v>3.44</v>
      </c>
      <c r="H1503" s="1">
        <v>0</v>
      </c>
      <c r="I1503" s="1">
        <v>0.89</v>
      </c>
      <c r="J1503" s="1">
        <v>0</v>
      </c>
      <c r="K1503" s="1">
        <v>1.46</v>
      </c>
      <c r="L1503" s="14"/>
    </row>
    <row r="1504" spans="2:12" ht="16.5" thickTop="1" thickBot="1" x14ac:dyDescent="0.3">
      <c r="B1504" s="6" t="s">
        <v>642</v>
      </c>
      <c r="C1504" s="32"/>
      <c r="D1504" s="1"/>
      <c r="E1504" s="1"/>
      <c r="F1504" s="1"/>
      <c r="G1504" s="1"/>
      <c r="H1504" s="1"/>
      <c r="I1504" s="1"/>
      <c r="J1504" s="1"/>
      <c r="K1504" s="1"/>
      <c r="L1504" s="14"/>
    </row>
    <row r="1505" spans="2:12" ht="16.5" thickTop="1" thickBot="1" x14ac:dyDescent="0.3">
      <c r="B1505" s="7" t="s">
        <v>47</v>
      </c>
      <c r="C1505" s="32">
        <v>10</v>
      </c>
      <c r="D1505" s="1">
        <v>1981012</v>
      </c>
      <c r="E1505" s="1">
        <v>2375621</v>
      </c>
      <c r="F1505" s="1">
        <v>2510700</v>
      </c>
      <c r="G1505" s="1">
        <v>2866949.69</v>
      </c>
      <c r="H1505" s="1">
        <v>3642238</v>
      </c>
      <c r="I1505" s="1">
        <v>3642238</v>
      </c>
      <c r="J1505" s="1">
        <v>3642238</v>
      </c>
      <c r="K1505" s="1">
        <v>4019238</v>
      </c>
      <c r="L1505" s="14"/>
    </row>
    <row r="1506" spans="2:12" ht="16.5" thickTop="1" thickBot="1" x14ac:dyDescent="0.3">
      <c r="B1506" s="7" t="s">
        <v>48</v>
      </c>
      <c r="C1506" s="32">
        <v>20</v>
      </c>
      <c r="D1506" s="1">
        <v>1981012</v>
      </c>
      <c r="E1506" s="1">
        <v>2375621</v>
      </c>
      <c r="F1506" s="1">
        <v>2510700</v>
      </c>
      <c r="G1506" s="1">
        <v>2866949.14</v>
      </c>
      <c r="H1506" s="1">
        <v>3642238</v>
      </c>
      <c r="I1506" s="1">
        <v>3642237.32</v>
      </c>
      <c r="J1506" s="1">
        <v>3642238</v>
      </c>
      <c r="K1506" s="1">
        <v>4019233.74</v>
      </c>
      <c r="L1506" s="14"/>
    </row>
    <row r="1507" spans="2:12" ht="16.5" thickTop="1" thickBot="1" x14ac:dyDescent="0.3">
      <c r="B1507" s="7" t="s">
        <v>49</v>
      </c>
      <c r="C1507" s="32">
        <v>30</v>
      </c>
      <c r="D1507" s="1">
        <v>0</v>
      </c>
      <c r="E1507" s="1">
        <v>0</v>
      </c>
      <c r="F1507" s="1">
        <v>0</v>
      </c>
      <c r="G1507" s="1">
        <v>0.55000000000000004</v>
      </c>
      <c r="H1507" s="1">
        <v>0</v>
      </c>
      <c r="I1507" s="1">
        <v>0.68</v>
      </c>
      <c r="J1507" s="1">
        <v>0</v>
      </c>
      <c r="K1507" s="1">
        <v>4.26</v>
      </c>
      <c r="L1507" s="14"/>
    </row>
    <row r="1508" spans="2:12" ht="16.5" thickTop="1" thickBot="1" x14ac:dyDescent="0.3">
      <c r="B1508" s="7" t="s">
        <v>12</v>
      </c>
      <c r="C1508" s="32">
        <v>40</v>
      </c>
      <c r="D1508" s="1">
        <v>0</v>
      </c>
      <c r="E1508" s="1">
        <v>0</v>
      </c>
      <c r="F1508" s="1">
        <v>0</v>
      </c>
      <c r="G1508" s="1">
        <v>0</v>
      </c>
      <c r="H1508" s="1">
        <v>0</v>
      </c>
      <c r="I1508" s="1">
        <v>0</v>
      </c>
      <c r="J1508" s="1">
        <v>0</v>
      </c>
      <c r="K1508" s="1">
        <v>0</v>
      </c>
      <c r="L1508" s="14"/>
    </row>
    <row r="1509" spans="2:12" ht="16.5" thickTop="1" thickBot="1" x14ac:dyDescent="0.3">
      <c r="B1509" s="7" t="s">
        <v>50</v>
      </c>
      <c r="C1509" s="32">
        <v>50</v>
      </c>
      <c r="D1509" s="1">
        <v>0</v>
      </c>
      <c r="E1509" s="1">
        <v>0</v>
      </c>
      <c r="F1509" s="1">
        <v>0</v>
      </c>
      <c r="G1509" s="1">
        <v>0.55000000000000004</v>
      </c>
      <c r="H1509" s="1">
        <v>0</v>
      </c>
      <c r="I1509" s="1">
        <v>0.68</v>
      </c>
      <c r="J1509" s="1">
        <v>0</v>
      </c>
      <c r="K1509" s="1">
        <v>4.26</v>
      </c>
      <c r="L1509" s="14"/>
    </row>
    <row r="1510" spans="2:12" ht="16.5" thickTop="1" thickBot="1" x14ac:dyDescent="0.3">
      <c r="B1510" s="6" t="s">
        <v>683</v>
      </c>
      <c r="C1510" s="32"/>
      <c r="D1510" s="1"/>
      <c r="E1510" s="1"/>
      <c r="F1510" s="1"/>
      <c r="G1510" s="1"/>
      <c r="H1510" s="1"/>
      <c r="I1510" s="1"/>
      <c r="J1510" s="1"/>
      <c r="K1510" s="1"/>
      <c r="L1510" s="14"/>
    </row>
    <row r="1511" spans="2:12" ht="16.5" thickTop="1" thickBot="1" x14ac:dyDescent="0.3">
      <c r="B1511" s="7" t="s">
        <v>47</v>
      </c>
      <c r="C1511" s="32">
        <v>10</v>
      </c>
      <c r="D1511" s="1">
        <v>1366526</v>
      </c>
      <c r="E1511" s="1">
        <v>1366526</v>
      </c>
      <c r="F1511" s="1">
        <v>1395586</v>
      </c>
      <c r="G1511" s="1">
        <v>1412205.98</v>
      </c>
      <c r="H1511" s="1">
        <v>1567029</v>
      </c>
      <c r="I1511" s="1">
        <v>1567029</v>
      </c>
      <c r="J1511" s="1">
        <v>1567029</v>
      </c>
      <c r="K1511" s="1">
        <v>1755896</v>
      </c>
      <c r="L1511" s="14"/>
    </row>
    <row r="1512" spans="2:12" ht="16.5" thickTop="1" thickBot="1" x14ac:dyDescent="0.3">
      <c r="B1512" s="7" t="s">
        <v>48</v>
      </c>
      <c r="C1512" s="32">
        <v>20</v>
      </c>
      <c r="D1512" s="1">
        <v>1366526</v>
      </c>
      <c r="E1512" s="1">
        <v>1362525.5</v>
      </c>
      <c r="F1512" s="1">
        <v>1395586</v>
      </c>
      <c r="G1512" s="1">
        <v>1412204.77</v>
      </c>
      <c r="H1512" s="1">
        <v>1567029</v>
      </c>
      <c r="I1512" s="1">
        <v>1567028.63</v>
      </c>
      <c r="J1512" s="1">
        <v>1567028.03</v>
      </c>
      <c r="K1512" s="1">
        <v>1755896</v>
      </c>
      <c r="L1512" s="14"/>
    </row>
    <row r="1513" spans="2:12" ht="16.5" thickTop="1" thickBot="1" x14ac:dyDescent="0.3">
      <c r="B1513" s="7" t="s">
        <v>49</v>
      </c>
      <c r="C1513" s="32">
        <v>30</v>
      </c>
      <c r="D1513" s="1">
        <v>0</v>
      </c>
      <c r="E1513" s="1">
        <v>4000.5</v>
      </c>
      <c r="F1513" s="1">
        <v>0</v>
      </c>
      <c r="G1513" s="1">
        <v>1.21</v>
      </c>
      <c r="H1513" s="1">
        <v>0</v>
      </c>
      <c r="I1513" s="1">
        <v>0.37</v>
      </c>
      <c r="J1513" s="1">
        <v>0.97</v>
      </c>
      <c r="K1513" s="1">
        <v>0</v>
      </c>
      <c r="L1513" s="14"/>
    </row>
    <row r="1514" spans="2:12" ht="16.5" thickTop="1" thickBot="1" x14ac:dyDescent="0.3">
      <c r="B1514" s="7" t="s">
        <v>12</v>
      </c>
      <c r="C1514" s="32">
        <v>40</v>
      </c>
      <c r="D1514" s="1">
        <v>0</v>
      </c>
      <c r="E1514" s="1">
        <v>0</v>
      </c>
      <c r="F1514" s="1">
        <v>0</v>
      </c>
      <c r="G1514" s="1">
        <v>0</v>
      </c>
      <c r="H1514" s="1">
        <v>0</v>
      </c>
      <c r="I1514" s="1">
        <v>0</v>
      </c>
      <c r="J1514" s="1">
        <v>0</v>
      </c>
      <c r="K1514" s="1">
        <v>0</v>
      </c>
      <c r="L1514" s="14"/>
    </row>
    <row r="1515" spans="2:12" ht="16.5" thickTop="1" thickBot="1" x14ac:dyDescent="0.3">
      <c r="B1515" s="7" t="s">
        <v>50</v>
      </c>
      <c r="C1515" s="32">
        <v>50</v>
      </c>
      <c r="D1515" s="1">
        <v>0</v>
      </c>
      <c r="E1515" s="1">
        <v>4000.5</v>
      </c>
      <c r="F1515" s="1">
        <v>0</v>
      </c>
      <c r="G1515" s="1">
        <v>1.21</v>
      </c>
      <c r="H1515" s="1">
        <v>0</v>
      </c>
      <c r="I1515" s="1">
        <v>0.37</v>
      </c>
      <c r="J1515" s="1">
        <v>0.97</v>
      </c>
      <c r="K1515" s="1">
        <v>0</v>
      </c>
      <c r="L1515" s="14"/>
    </row>
    <row r="1516" spans="2:12" ht="16.5" thickTop="1" thickBot="1" x14ac:dyDescent="0.3">
      <c r="B1516" s="6" t="s">
        <v>577</v>
      </c>
      <c r="C1516" s="32"/>
      <c r="D1516" s="1"/>
      <c r="E1516" s="1"/>
      <c r="F1516" s="1"/>
      <c r="G1516" s="1"/>
      <c r="H1516" s="1"/>
      <c r="I1516" s="1"/>
      <c r="J1516" s="1"/>
      <c r="K1516" s="1"/>
      <c r="L1516" s="14"/>
    </row>
    <row r="1517" spans="2:12" ht="16.5" thickTop="1" thickBot="1" x14ac:dyDescent="0.3">
      <c r="B1517" s="7" t="s">
        <v>47</v>
      </c>
      <c r="C1517" s="32">
        <v>10</v>
      </c>
      <c r="D1517" s="1">
        <v>946050</v>
      </c>
      <c r="E1517" s="1">
        <v>1155231</v>
      </c>
      <c r="F1517" s="1">
        <v>1270311</v>
      </c>
      <c r="G1517" s="1">
        <v>1381812.5</v>
      </c>
      <c r="H1517" s="1">
        <v>1869217</v>
      </c>
      <c r="I1517" s="1">
        <v>2142574</v>
      </c>
      <c r="J1517" s="1">
        <v>2398501.62</v>
      </c>
      <c r="K1517" s="1">
        <v>3515831</v>
      </c>
      <c r="L1517" s="14"/>
    </row>
    <row r="1518" spans="2:12" ht="16.5" thickTop="1" thickBot="1" x14ac:dyDescent="0.3">
      <c r="B1518" s="7" t="s">
        <v>48</v>
      </c>
      <c r="C1518" s="32">
        <v>20</v>
      </c>
      <c r="D1518" s="1">
        <v>942175.15</v>
      </c>
      <c r="E1518" s="1">
        <v>1153530.6200000001</v>
      </c>
      <c r="F1518" s="1">
        <v>1270311</v>
      </c>
      <c r="G1518" s="1">
        <v>1381812.5</v>
      </c>
      <c r="H1518" s="1">
        <v>1869217</v>
      </c>
      <c r="I1518" s="1">
        <v>2142573.4900000002</v>
      </c>
      <c r="J1518" s="1">
        <v>2398501.62</v>
      </c>
      <c r="K1518" s="1">
        <v>3515830.75</v>
      </c>
      <c r="L1518" s="14"/>
    </row>
    <row r="1519" spans="2:12" ht="16.5" thickTop="1" thickBot="1" x14ac:dyDescent="0.3">
      <c r="B1519" s="7" t="s">
        <v>49</v>
      </c>
      <c r="C1519" s="32">
        <v>30</v>
      </c>
      <c r="D1519" s="1">
        <v>3874.85</v>
      </c>
      <c r="E1519" s="1">
        <v>1700.38</v>
      </c>
      <c r="F1519" s="1">
        <v>0</v>
      </c>
      <c r="G1519" s="1">
        <v>0</v>
      </c>
      <c r="H1519" s="1">
        <v>0</v>
      </c>
      <c r="I1519" s="1">
        <v>0.51</v>
      </c>
      <c r="J1519" s="1">
        <v>0</v>
      </c>
      <c r="K1519" s="1">
        <v>0.25</v>
      </c>
      <c r="L1519" s="14"/>
    </row>
    <row r="1520" spans="2:12" ht="16.5" thickTop="1" thickBot="1" x14ac:dyDescent="0.3">
      <c r="B1520" s="7" t="s">
        <v>12</v>
      </c>
      <c r="C1520" s="32">
        <v>40</v>
      </c>
      <c r="D1520" s="1">
        <v>0</v>
      </c>
      <c r="E1520" s="1">
        <v>0</v>
      </c>
      <c r="F1520" s="1">
        <v>0</v>
      </c>
      <c r="G1520" s="1">
        <v>0</v>
      </c>
      <c r="H1520" s="1">
        <v>0</v>
      </c>
      <c r="I1520" s="1">
        <v>0</v>
      </c>
      <c r="J1520" s="1">
        <v>0</v>
      </c>
      <c r="K1520" s="1">
        <v>0</v>
      </c>
      <c r="L1520" s="14"/>
    </row>
    <row r="1521" spans="2:12" ht="16.5" thickTop="1" thickBot="1" x14ac:dyDescent="0.3">
      <c r="B1521" s="7" t="s">
        <v>50</v>
      </c>
      <c r="C1521" s="32">
        <v>50</v>
      </c>
      <c r="D1521" s="1">
        <v>3874.85</v>
      </c>
      <c r="E1521" s="1">
        <v>1700.38</v>
      </c>
      <c r="F1521" s="1">
        <v>0</v>
      </c>
      <c r="G1521" s="1">
        <v>0</v>
      </c>
      <c r="H1521" s="1">
        <v>0</v>
      </c>
      <c r="I1521" s="1">
        <v>0.51</v>
      </c>
      <c r="J1521" s="1">
        <v>0</v>
      </c>
      <c r="K1521" s="1">
        <v>0.25</v>
      </c>
      <c r="L1521" s="14"/>
    </row>
    <row r="1522" spans="2:12" ht="16.5" thickTop="1" thickBot="1" x14ac:dyDescent="0.3">
      <c r="B1522" s="5" t="s">
        <v>613</v>
      </c>
      <c r="C1522" s="32"/>
      <c r="D1522" s="1"/>
      <c r="E1522" s="1"/>
      <c r="F1522" s="1"/>
      <c r="G1522" s="1"/>
      <c r="H1522" s="1"/>
      <c r="I1522" s="1"/>
      <c r="J1522" s="1"/>
      <c r="K1522" s="1"/>
      <c r="L1522" s="14"/>
    </row>
    <row r="1523" spans="2:12" ht="16.5" thickTop="1" thickBot="1" x14ac:dyDescent="0.3">
      <c r="B1523" s="6" t="s">
        <v>615</v>
      </c>
      <c r="C1523" s="32"/>
      <c r="D1523" s="1"/>
      <c r="E1523" s="1"/>
      <c r="F1523" s="1"/>
      <c r="G1523" s="1"/>
      <c r="H1523" s="1"/>
      <c r="I1523" s="1"/>
      <c r="J1523" s="1"/>
      <c r="K1523" s="1"/>
      <c r="L1523" s="14"/>
    </row>
    <row r="1524" spans="2:12" ht="16.5" thickTop="1" thickBot="1" x14ac:dyDescent="0.3">
      <c r="B1524" s="7" t="s">
        <v>47</v>
      </c>
      <c r="C1524" s="32">
        <v>10</v>
      </c>
      <c r="D1524" s="1">
        <v>13013679</v>
      </c>
      <c r="E1524" s="1">
        <v>21055993</v>
      </c>
      <c r="F1524" s="1">
        <v>42615126</v>
      </c>
      <c r="G1524" s="1">
        <v>67907094.609999999</v>
      </c>
      <c r="H1524" s="1">
        <v>82352776</v>
      </c>
      <c r="I1524" s="1">
        <v>163117192</v>
      </c>
      <c r="J1524" s="1">
        <v>254234939</v>
      </c>
      <c r="K1524" s="1">
        <v>215957302</v>
      </c>
      <c r="L1524" s="14"/>
    </row>
    <row r="1525" spans="2:12" ht="16.5" thickTop="1" thickBot="1" x14ac:dyDescent="0.3">
      <c r="B1525" s="7" t="s">
        <v>48</v>
      </c>
      <c r="C1525" s="32">
        <v>20</v>
      </c>
      <c r="D1525" s="1">
        <v>11113074.810000001</v>
      </c>
      <c r="E1525" s="1">
        <v>14429752.09</v>
      </c>
      <c r="F1525" s="1">
        <v>34450260.219999999</v>
      </c>
      <c r="G1525" s="1">
        <v>54759866.619999997</v>
      </c>
      <c r="H1525" s="1">
        <v>53800071.299999997</v>
      </c>
      <c r="I1525" s="1">
        <v>82133388.280000001</v>
      </c>
      <c r="J1525" s="1">
        <v>126344225.23999999</v>
      </c>
      <c r="K1525" s="1">
        <v>139865631.09999999</v>
      </c>
      <c r="L1525" s="14"/>
    </row>
    <row r="1526" spans="2:12" ht="16.5" thickTop="1" thickBot="1" x14ac:dyDescent="0.3">
      <c r="B1526" s="7" t="s">
        <v>49</v>
      </c>
      <c r="C1526" s="32">
        <v>30</v>
      </c>
      <c r="D1526" s="1">
        <v>1900604.19</v>
      </c>
      <c r="E1526" s="1">
        <v>6626240.9100000001</v>
      </c>
      <c r="F1526" s="1">
        <v>8164865.7800000003</v>
      </c>
      <c r="G1526" s="1">
        <v>13147227.99</v>
      </c>
      <c r="H1526" s="1">
        <v>28552704.699999999</v>
      </c>
      <c r="I1526" s="1">
        <v>80983803.719999999</v>
      </c>
      <c r="J1526" s="1">
        <v>127890713.76000001</v>
      </c>
      <c r="K1526" s="1">
        <v>76091670.900000006</v>
      </c>
      <c r="L1526" s="14"/>
    </row>
    <row r="1527" spans="2:12" ht="16.5" thickTop="1" thickBot="1" x14ac:dyDescent="0.3">
      <c r="B1527" s="7" t="s">
        <v>12</v>
      </c>
      <c r="C1527" s="32">
        <v>40</v>
      </c>
      <c r="D1527" s="1">
        <v>0</v>
      </c>
      <c r="E1527" s="1">
        <v>0</v>
      </c>
      <c r="F1527" s="1">
        <v>3750000</v>
      </c>
      <c r="G1527" s="1">
        <v>0</v>
      </c>
      <c r="H1527" s="1">
        <v>0</v>
      </c>
      <c r="I1527" s="1">
        <v>52881100</v>
      </c>
      <c r="J1527" s="1">
        <v>84633370</v>
      </c>
      <c r="K1527" s="1">
        <v>53494743.710000001</v>
      </c>
      <c r="L1527" s="14"/>
    </row>
    <row r="1528" spans="2:12" ht="16.5" thickTop="1" thickBot="1" x14ac:dyDescent="0.3">
      <c r="B1528" s="7" t="s">
        <v>50</v>
      </c>
      <c r="C1528" s="32">
        <v>50</v>
      </c>
      <c r="D1528" s="1">
        <v>1900604.19</v>
      </c>
      <c r="E1528" s="1">
        <v>6626240.9100000001</v>
      </c>
      <c r="F1528" s="1">
        <v>4414865.78</v>
      </c>
      <c r="G1528" s="1">
        <v>13147227.99</v>
      </c>
      <c r="H1528" s="1">
        <v>28552704.699999999</v>
      </c>
      <c r="I1528" s="1">
        <v>28102703.719999999</v>
      </c>
      <c r="J1528" s="1">
        <v>43257343.759999998</v>
      </c>
      <c r="K1528" s="1">
        <v>22596927.190000005</v>
      </c>
      <c r="L1528" s="14"/>
    </row>
    <row r="1529" spans="2:12" ht="16.5" thickTop="1" thickBot="1" x14ac:dyDescent="0.3">
      <c r="B1529" s="6" t="s">
        <v>577</v>
      </c>
      <c r="C1529" s="32"/>
      <c r="D1529" s="1"/>
      <c r="E1529" s="1"/>
      <c r="F1529" s="1"/>
      <c r="G1529" s="1"/>
      <c r="H1529" s="1"/>
      <c r="I1529" s="1"/>
      <c r="J1529" s="1"/>
      <c r="K1529" s="1"/>
      <c r="L1529" s="14"/>
    </row>
    <row r="1530" spans="2:12" ht="16.5" thickTop="1" thickBot="1" x14ac:dyDescent="0.3">
      <c r="B1530" s="7" t="s">
        <v>47</v>
      </c>
      <c r="C1530" s="32">
        <v>10</v>
      </c>
      <c r="D1530" s="1">
        <v>61584688</v>
      </c>
      <c r="E1530" s="1">
        <v>65283630</v>
      </c>
      <c r="F1530" s="1">
        <v>64512620</v>
      </c>
      <c r="G1530" s="1">
        <v>75133258.719999999</v>
      </c>
      <c r="H1530" s="1">
        <v>89116129</v>
      </c>
      <c r="I1530" s="1">
        <v>107400346</v>
      </c>
      <c r="J1530" s="1">
        <v>129212367</v>
      </c>
      <c r="K1530" s="1">
        <v>124790841.22</v>
      </c>
      <c r="L1530" s="14"/>
    </row>
    <row r="1531" spans="2:12" ht="16.5" thickTop="1" thickBot="1" x14ac:dyDescent="0.3">
      <c r="B1531" s="7" t="s">
        <v>48</v>
      </c>
      <c r="C1531" s="32">
        <v>20</v>
      </c>
      <c r="D1531" s="1">
        <v>57990766.420000002</v>
      </c>
      <c r="E1531" s="1">
        <v>61252717.07</v>
      </c>
      <c r="F1531" s="1">
        <v>59885275.280000001</v>
      </c>
      <c r="G1531" s="1">
        <v>62646943.770000003</v>
      </c>
      <c r="H1531" s="1">
        <v>75308019.450000003</v>
      </c>
      <c r="I1531" s="1">
        <v>86635450.760000005</v>
      </c>
      <c r="J1531" s="1">
        <v>93937038.810000002</v>
      </c>
      <c r="K1531" s="1">
        <v>104687377.52</v>
      </c>
      <c r="L1531" s="14"/>
    </row>
    <row r="1532" spans="2:12" ht="16.5" thickTop="1" thickBot="1" x14ac:dyDescent="0.3">
      <c r="B1532" s="7" t="s">
        <v>49</v>
      </c>
      <c r="C1532" s="32">
        <v>30</v>
      </c>
      <c r="D1532" s="1">
        <v>3593921.58</v>
      </c>
      <c r="E1532" s="1">
        <v>4030912.93</v>
      </c>
      <c r="F1532" s="1">
        <v>4627344.72</v>
      </c>
      <c r="G1532" s="1">
        <v>12486314.949999999</v>
      </c>
      <c r="H1532" s="1">
        <v>13808109.550000001</v>
      </c>
      <c r="I1532" s="1">
        <v>20764895.239999998</v>
      </c>
      <c r="J1532" s="1">
        <v>35275328.189999998</v>
      </c>
      <c r="K1532" s="1">
        <v>20103463.699999999</v>
      </c>
      <c r="L1532" s="14"/>
    </row>
    <row r="1533" spans="2:12" ht="16.5" thickTop="1" thickBot="1" x14ac:dyDescent="0.3">
      <c r="B1533" s="7" t="s">
        <v>12</v>
      </c>
      <c r="C1533" s="32">
        <v>40</v>
      </c>
      <c r="D1533" s="1">
        <v>0</v>
      </c>
      <c r="E1533" s="1">
        <v>75000</v>
      </c>
      <c r="F1533" s="1">
        <v>50500</v>
      </c>
      <c r="G1533" s="1">
        <v>125000</v>
      </c>
      <c r="H1533" s="1">
        <v>125000</v>
      </c>
      <c r="I1533" s="1">
        <v>150000</v>
      </c>
      <c r="J1533" s="1">
        <v>275000</v>
      </c>
      <c r="K1533" s="1">
        <v>350000</v>
      </c>
      <c r="L1533" s="14"/>
    </row>
    <row r="1534" spans="2:12" ht="16.5" thickTop="1" thickBot="1" x14ac:dyDescent="0.3">
      <c r="B1534" s="7" t="s">
        <v>50</v>
      </c>
      <c r="C1534" s="32">
        <v>50</v>
      </c>
      <c r="D1534" s="1">
        <v>3593921.58</v>
      </c>
      <c r="E1534" s="1">
        <v>3955912.93</v>
      </c>
      <c r="F1534" s="1">
        <v>4576844.72</v>
      </c>
      <c r="G1534" s="1">
        <v>12361314.949999999</v>
      </c>
      <c r="H1534" s="1">
        <v>13683109.550000001</v>
      </c>
      <c r="I1534" s="1">
        <v>20614895.239999998</v>
      </c>
      <c r="J1534" s="1">
        <v>35000328.189999998</v>
      </c>
      <c r="K1534" s="1">
        <v>19753463.699999999</v>
      </c>
      <c r="L1534" s="14"/>
    </row>
    <row r="1535" spans="2:12" ht="16.5" thickTop="1" thickBot="1" x14ac:dyDescent="0.3">
      <c r="B1535" s="6" t="s">
        <v>617</v>
      </c>
      <c r="C1535" s="32"/>
      <c r="D1535" s="1"/>
      <c r="E1535" s="1"/>
      <c r="F1535" s="1"/>
      <c r="G1535" s="1"/>
      <c r="H1535" s="1"/>
      <c r="I1535" s="1"/>
      <c r="J1535" s="1"/>
      <c r="K1535" s="1"/>
      <c r="L1535" s="14"/>
    </row>
    <row r="1536" spans="2:12" ht="16.5" thickTop="1" thickBot="1" x14ac:dyDescent="0.3">
      <c r="B1536" s="7" t="s">
        <v>47</v>
      </c>
      <c r="C1536" s="32">
        <v>10</v>
      </c>
      <c r="D1536" s="1">
        <v>3977895</v>
      </c>
      <c r="E1536" s="1">
        <v>4598497</v>
      </c>
      <c r="F1536" s="1">
        <v>7765180</v>
      </c>
      <c r="G1536" s="1">
        <v>6442376.7599999998</v>
      </c>
      <c r="H1536" s="1">
        <v>7420610</v>
      </c>
      <c r="I1536" s="1">
        <v>7420610</v>
      </c>
      <c r="J1536" s="1">
        <v>8345639</v>
      </c>
      <c r="K1536" s="1">
        <v>9142137</v>
      </c>
      <c r="L1536" s="14"/>
    </row>
    <row r="1537" spans="2:12" ht="16.5" thickTop="1" thickBot="1" x14ac:dyDescent="0.3">
      <c r="B1537" s="7" t="s">
        <v>48</v>
      </c>
      <c r="C1537" s="32">
        <v>20</v>
      </c>
      <c r="D1537" s="1">
        <v>3967721.57</v>
      </c>
      <c r="E1537" s="1">
        <v>4598497</v>
      </c>
      <c r="F1537" s="1">
        <v>7560312.2400000002</v>
      </c>
      <c r="G1537" s="1">
        <v>5628477.1200000001</v>
      </c>
      <c r="H1537" s="1">
        <v>6689958.0899999999</v>
      </c>
      <c r="I1537" s="1">
        <v>6924778.6699999999</v>
      </c>
      <c r="J1537" s="1">
        <v>7350750.0899999999</v>
      </c>
      <c r="K1537" s="1">
        <v>8311837.96</v>
      </c>
      <c r="L1537" s="14"/>
    </row>
    <row r="1538" spans="2:12" ht="16.5" thickTop="1" thickBot="1" x14ac:dyDescent="0.3">
      <c r="B1538" s="7" t="s">
        <v>49</v>
      </c>
      <c r="C1538" s="32">
        <v>30</v>
      </c>
      <c r="D1538" s="1">
        <v>10173.43</v>
      </c>
      <c r="E1538" s="1">
        <v>0</v>
      </c>
      <c r="F1538" s="1">
        <v>204867.76</v>
      </c>
      <c r="G1538" s="1">
        <v>813899.64</v>
      </c>
      <c r="H1538" s="1">
        <v>730651.91</v>
      </c>
      <c r="I1538" s="1">
        <v>495831.33</v>
      </c>
      <c r="J1538" s="1">
        <v>994888.91</v>
      </c>
      <c r="K1538" s="1">
        <v>830299.04</v>
      </c>
      <c r="L1538" s="14"/>
    </row>
    <row r="1539" spans="2:12" ht="16.5" thickTop="1" thickBot="1" x14ac:dyDescent="0.3">
      <c r="B1539" s="7" t="s">
        <v>12</v>
      </c>
      <c r="C1539" s="32">
        <v>40</v>
      </c>
      <c r="D1539" s="1">
        <v>0</v>
      </c>
      <c r="E1539" s="1">
        <v>0</v>
      </c>
      <c r="F1539" s="1">
        <v>0</v>
      </c>
      <c r="G1539" s="1">
        <v>0</v>
      </c>
      <c r="H1539" s="1">
        <v>0</v>
      </c>
      <c r="I1539" s="1">
        <v>0</v>
      </c>
      <c r="J1539" s="1">
        <v>0</v>
      </c>
      <c r="K1539" s="1">
        <v>0</v>
      </c>
      <c r="L1539" s="14"/>
    </row>
    <row r="1540" spans="2:12" ht="16.5" thickTop="1" thickBot="1" x14ac:dyDescent="0.3">
      <c r="B1540" s="7" t="s">
        <v>50</v>
      </c>
      <c r="C1540" s="32">
        <v>50</v>
      </c>
      <c r="D1540" s="1">
        <v>10173.43</v>
      </c>
      <c r="E1540" s="1">
        <v>0</v>
      </c>
      <c r="F1540" s="1">
        <v>204867.76</v>
      </c>
      <c r="G1540" s="1">
        <v>813899.64</v>
      </c>
      <c r="H1540" s="1">
        <v>730651.91</v>
      </c>
      <c r="I1540" s="1">
        <v>495831.33</v>
      </c>
      <c r="J1540" s="1">
        <v>994888.91</v>
      </c>
      <c r="K1540" s="1">
        <v>830299.04</v>
      </c>
      <c r="L1540" s="14"/>
    </row>
    <row r="1541" spans="2:12" ht="16.5" thickTop="1" thickBot="1" x14ac:dyDescent="0.3">
      <c r="B1541" s="5" t="s">
        <v>580</v>
      </c>
      <c r="C1541" s="32"/>
      <c r="D1541" s="1"/>
      <c r="E1541" s="1"/>
      <c r="F1541" s="1"/>
      <c r="G1541" s="1"/>
      <c r="H1541" s="1"/>
      <c r="I1541" s="1"/>
      <c r="J1541" s="1"/>
      <c r="K1541" s="1"/>
      <c r="L1541" s="14"/>
    </row>
    <row r="1542" spans="2:12" ht="16.5" thickTop="1" thickBot="1" x14ac:dyDescent="0.3">
      <c r="B1542" s="6" t="s">
        <v>77</v>
      </c>
      <c r="C1542" s="32"/>
      <c r="D1542" s="1"/>
      <c r="E1542" s="1"/>
      <c r="F1542" s="1"/>
      <c r="G1542" s="1"/>
      <c r="H1542" s="1"/>
      <c r="I1542" s="1"/>
      <c r="J1542" s="1"/>
      <c r="K1542" s="1"/>
      <c r="L1542" s="14"/>
    </row>
    <row r="1543" spans="2:12" ht="16.5" thickTop="1" thickBot="1" x14ac:dyDescent="0.3">
      <c r="B1543" s="7" t="s">
        <v>47</v>
      </c>
      <c r="C1543" s="32">
        <v>10</v>
      </c>
      <c r="D1543" s="1">
        <v>1018367</v>
      </c>
      <c r="E1543" s="1">
        <v>1033320</v>
      </c>
      <c r="F1543" s="1">
        <v>1044387</v>
      </c>
      <c r="G1543" s="1">
        <v>1080422</v>
      </c>
      <c r="H1543" s="1">
        <v>1376186</v>
      </c>
      <c r="I1543" s="1">
        <v>1407673</v>
      </c>
      <c r="J1543" s="1">
        <v>1484534</v>
      </c>
      <c r="K1543" s="1">
        <v>1768758.6</v>
      </c>
      <c r="L1543" s="14"/>
    </row>
    <row r="1544" spans="2:12" ht="16.5" thickTop="1" thickBot="1" x14ac:dyDescent="0.3">
      <c r="B1544" s="7" t="s">
        <v>48</v>
      </c>
      <c r="C1544" s="32">
        <v>20</v>
      </c>
      <c r="D1544" s="1">
        <v>1018367</v>
      </c>
      <c r="E1544" s="1">
        <v>927547.01</v>
      </c>
      <c r="F1544" s="1">
        <v>970384.98</v>
      </c>
      <c r="G1544" s="1">
        <v>958080.97</v>
      </c>
      <c r="H1544" s="1">
        <v>1116530.6100000001</v>
      </c>
      <c r="I1544" s="1">
        <v>1126736.8700000001</v>
      </c>
      <c r="J1544" s="1">
        <v>1013815.05</v>
      </c>
      <c r="K1544" s="1">
        <v>1534924</v>
      </c>
      <c r="L1544" s="14"/>
    </row>
    <row r="1545" spans="2:12" ht="16.5" thickTop="1" thickBot="1" x14ac:dyDescent="0.3">
      <c r="B1545" s="7" t="s">
        <v>49</v>
      </c>
      <c r="C1545" s="32">
        <v>30</v>
      </c>
      <c r="D1545" s="1">
        <v>0</v>
      </c>
      <c r="E1545" s="1">
        <v>105772.99</v>
      </c>
      <c r="F1545" s="1">
        <v>74002.02</v>
      </c>
      <c r="G1545" s="1">
        <v>122341.03</v>
      </c>
      <c r="H1545" s="1">
        <v>259655.39</v>
      </c>
      <c r="I1545" s="1">
        <v>280936.13</v>
      </c>
      <c r="J1545" s="1">
        <v>470718.95</v>
      </c>
      <c r="K1545" s="1">
        <v>233834.6</v>
      </c>
      <c r="L1545" s="14"/>
    </row>
    <row r="1546" spans="2:12" ht="16.5" thickTop="1" thickBot="1" x14ac:dyDescent="0.3">
      <c r="B1546" s="7" t="s">
        <v>12</v>
      </c>
      <c r="C1546" s="32">
        <v>40</v>
      </c>
      <c r="D1546" s="1">
        <v>0</v>
      </c>
      <c r="E1546" s="1">
        <v>0</v>
      </c>
      <c r="F1546" s="1">
        <v>0</v>
      </c>
      <c r="G1546" s="1">
        <v>0</v>
      </c>
      <c r="H1546" s="1">
        <v>0</v>
      </c>
      <c r="I1546" s="1">
        <v>0</v>
      </c>
      <c r="J1546" s="1">
        <v>50000</v>
      </c>
      <c r="K1546" s="1">
        <v>0</v>
      </c>
      <c r="L1546" s="14"/>
    </row>
    <row r="1547" spans="2:12" ht="16.5" thickTop="1" thickBot="1" x14ac:dyDescent="0.3">
      <c r="B1547" s="7" t="s">
        <v>50</v>
      </c>
      <c r="C1547" s="32">
        <v>50</v>
      </c>
      <c r="D1547" s="1">
        <v>0</v>
      </c>
      <c r="E1547" s="1">
        <v>105772.99</v>
      </c>
      <c r="F1547" s="1">
        <v>74002.02</v>
      </c>
      <c r="G1547" s="1">
        <v>122341.03</v>
      </c>
      <c r="H1547" s="1">
        <v>259655.39</v>
      </c>
      <c r="I1547" s="1">
        <v>280936.13</v>
      </c>
      <c r="J1547" s="1">
        <v>420718.95</v>
      </c>
      <c r="K1547" s="1">
        <v>233834.6</v>
      </c>
      <c r="L1547" s="14"/>
    </row>
    <row r="1548" spans="2:12" ht="16.5" thickTop="1" thickBot="1" x14ac:dyDescent="0.3">
      <c r="B1548" s="5" t="s">
        <v>654</v>
      </c>
      <c r="C1548" s="32"/>
      <c r="D1548" s="1"/>
      <c r="E1548" s="1"/>
      <c r="F1548" s="1"/>
      <c r="G1548" s="1"/>
      <c r="H1548" s="1"/>
      <c r="I1548" s="1"/>
      <c r="J1548" s="1"/>
      <c r="K1548" s="1"/>
      <c r="L1548" s="14"/>
    </row>
    <row r="1549" spans="2:12" ht="16.5" thickTop="1" thickBot="1" x14ac:dyDescent="0.3">
      <c r="B1549" s="6" t="s">
        <v>656</v>
      </c>
      <c r="C1549" s="32"/>
      <c r="D1549" s="1"/>
      <c r="E1549" s="1"/>
      <c r="F1549" s="1"/>
      <c r="G1549" s="1"/>
      <c r="H1549" s="1"/>
      <c r="I1549" s="1"/>
      <c r="J1549" s="1"/>
      <c r="K1549" s="1"/>
      <c r="L1549" s="14"/>
    </row>
    <row r="1550" spans="2:12" ht="16.5" thickTop="1" thickBot="1" x14ac:dyDescent="0.3">
      <c r="B1550" s="7" t="s">
        <v>47</v>
      </c>
      <c r="C1550" s="32">
        <v>10</v>
      </c>
      <c r="D1550" s="1">
        <v>16701948</v>
      </c>
      <c r="E1550" s="1">
        <v>15637290</v>
      </c>
      <c r="F1550" s="1">
        <v>18954168</v>
      </c>
      <c r="G1550" s="1">
        <v>20565155.16</v>
      </c>
      <c r="H1550" s="1">
        <v>29874259</v>
      </c>
      <c r="I1550" s="1">
        <v>26126991.100000001</v>
      </c>
      <c r="J1550" s="1">
        <v>30305201</v>
      </c>
      <c r="K1550" s="1">
        <v>39245852.100000001</v>
      </c>
      <c r="L1550" s="14"/>
    </row>
    <row r="1551" spans="2:12" ht="16.5" thickTop="1" thickBot="1" x14ac:dyDescent="0.3">
      <c r="B1551" s="7" t="s">
        <v>48</v>
      </c>
      <c r="C1551" s="32">
        <v>20</v>
      </c>
      <c r="D1551" s="1">
        <v>16701947.560000001</v>
      </c>
      <c r="E1551" s="1">
        <v>14939545.9</v>
      </c>
      <c r="F1551" s="1">
        <v>18913820.43</v>
      </c>
      <c r="G1551" s="1">
        <v>18299724.640000001</v>
      </c>
      <c r="H1551" s="1">
        <v>21365427.890000001</v>
      </c>
      <c r="I1551" s="1">
        <v>22938235.100000001</v>
      </c>
      <c r="J1551" s="1">
        <v>26244145.899999999</v>
      </c>
      <c r="K1551" s="1">
        <v>36143049.560000002</v>
      </c>
      <c r="L1551" s="14"/>
    </row>
    <row r="1552" spans="2:12" ht="16.5" thickTop="1" thickBot="1" x14ac:dyDescent="0.3">
      <c r="B1552" s="7" t="s">
        <v>49</v>
      </c>
      <c r="C1552" s="32">
        <v>30</v>
      </c>
      <c r="D1552" s="1">
        <v>0.44</v>
      </c>
      <c r="E1552" s="1">
        <v>697744.1</v>
      </c>
      <c r="F1552" s="1">
        <v>40347.57</v>
      </c>
      <c r="G1552" s="1">
        <v>2265430.52</v>
      </c>
      <c r="H1552" s="1">
        <v>8508831.1099999994</v>
      </c>
      <c r="I1552" s="1">
        <v>3188756</v>
      </c>
      <c r="J1552" s="1">
        <v>4061055.1</v>
      </c>
      <c r="K1552" s="1">
        <v>3102802.54</v>
      </c>
      <c r="L1552" s="14"/>
    </row>
    <row r="1553" spans="2:12" ht="16.5" thickTop="1" thickBot="1" x14ac:dyDescent="0.3">
      <c r="B1553" s="7" t="s">
        <v>12</v>
      </c>
      <c r="C1553" s="32">
        <v>40</v>
      </c>
      <c r="D1553" s="1">
        <v>0</v>
      </c>
      <c r="E1553" s="1">
        <v>0</v>
      </c>
      <c r="F1553" s="1">
        <v>0</v>
      </c>
      <c r="G1553" s="1">
        <v>0</v>
      </c>
      <c r="H1553" s="1">
        <v>0</v>
      </c>
      <c r="I1553" s="1">
        <v>1223377</v>
      </c>
      <c r="J1553" s="1">
        <v>2111008</v>
      </c>
      <c r="K1553" s="1">
        <v>0</v>
      </c>
      <c r="L1553" s="14"/>
    </row>
    <row r="1554" spans="2:12" ht="16.5" thickTop="1" thickBot="1" x14ac:dyDescent="0.3">
      <c r="B1554" s="7" t="s">
        <v>50</v>
      </c>
      <c r="C1554" s="32">
        <v>50</v>
      </c>
      <c r="D1554" s="1">
        <v>0.44</v>
      </c>
      <c r="E1554" s="1">
        <v>697744.1</v>
      </c>
      <c r="F1554" s="1">
        <v>40347.57</v>
      </c>
      <c r="G1554" s="1">
        <v>2265430.52</v>
      </c>
      <c r="H1554" s="1">
        <v>8508831.1099999994</v>
      </c>
      <c r="I1554" s="1">
        <v>1965379</v>
      </c>
      <c r="J1554" s="1">
        <v>1950047.1</v>
      </c>
      <c r="K1554" s="1">
        <v>3102802.54</v>
      </c>
      <c r="L1554" s="14"/>
    </row>
    <row r="1555" spans="2:12" ht="16.5" thickTop="1" thickBot="1" x14ac:dyDescent="0.3">
      <c r="B1555" s="6" t="s">
        <v>658</v>
      </c>
      <c r="C1555" s="32"/>
      <c r="D1555" s="1"/>
      <c r="E1555" s="1"/>
      <c r="F1555" s="1"/>
      <c r="G1555" s="1"/>
      <c r="H1555" s="1"/>
      <c r="I1555" s="1"/>
      <c r="J1555" s="1"/>
      <c r="K1555" s="1"/>
      <c r="L1555" s="14"/>
    </row>
    <row r="1556" spans="2:12" ht="16.5" thickTop="1" thickBot="1" x14ac:dyDescent="0.3">
      <c r="B1556" s="7" t="s">
        <v>47</v>
      </c>
      <c r="C1556" s="32">
        <v>10</v>
      </c>
      <c r="D1556" s="1">
        <v>81518741</v>
      </c>
      <c r="E1556" s="1">
        <v>78290516</v>
      </c>
      <c r="F1556" s="1">
        <v>80654719</v>
      </c>
      <c r="G1556" s="1">
        <v>85018853</v>
      </c>
      <c r="H1556" s="1">
        <v>91730258</v>
      </c>
      <c r="I1556" s="1">
        <v>88728465</v>
      </c>
      <c r="J1556" s="1">
        <v>262651668.55000001</v>
      </c>
      <c r="K1556" s="1">
        <v>359606193</v>
      </c>
      <c r="L1556" s="14"/>
    </row>
    <row r="1557" spans="2:12" ht="16.5" thickTop="1" thickBot="1" x14ac:dyDescent="0.3">
      <c r="B1557" s="7" t="s">
        <v>48</v>
      </c>
      <c r="C1557" s="32">
        <v>20</v>
      </c>
      <c r="D1557" s="1">
        <v>81518740.900000006</v>
      </c>
      <c r="E1557" s="1">
        <v>78246437.109999999</v>
      </c>
      <c r="F1557" s="1">
        <v>80654718.829999998</v>
      </c>
      <c r="G1557" s="1">
        <v>85018853</v>
      </c>
      <c r="H1557" s="1">
        <v>91730167.819999993</v>
      </c>
      <c r="I1557" s="1">
        <v>88728465</v>
      </c>
      <c r="J1557" s="1">
        <v>262629204.74000001</v>
      </c>
      <c r="K1557" s="1">
        <v>359558038.20999998</v>
      </c>
      <c r="L1557" s="14"/>
    </row>
    <row r="1558" spans="2:12" ht="16.5" thickTop="1" thickBot="1" x14ac:dyDescent="0.3">
      <c r="B1558" s="7" t="s">
        <v>49</v>
      </c>
      <c r="C1558" s="32">
        <v>30</v>
      </c>
      <c r="D1558" s="1">
        <v>0.1</v>
      </c>
      <c r="E1558" s="1">
        <v>44078.89</v>
      </c>
      <c r="F1558" s="1">
        <v>0.17</v>
      </c>
      <c r="G1558" s="1">
        <v>0</v>
      </c>
      <c r="H1558" s="1">
        <v>90.18</v>
      </c>
      <c r="I1558" s="1">
        <v>0</v>
      </c>
      <c r="J1558" s="1">
        <v>22463.81</v>
      </c>
      <c r="K1558" s="1">
        <v>48154.79</v>
      </c>
      <c r="L1558" s="14"/>
    </row>
    <row r="1559" spans="2:12" ht="16.5" thickTop="1" thickBot="1" x14ac:dyDescent="0.3">
      <c r="B1559" s="7" t="s">
        <v>12</v>
      </c>
      <c r="C1559" s="32">
        <v>40</v>
      </c>
      <c r="D1559" s="1">
        <v>0</v>
      </c>
      <c r="E1559" s="1">
        <v>0</v>
      </c>
      <c r="F1559" s="1">
        <v>0</v>
      </c>
      <c r="G1559" s="1">
        <v>0</v>
      </c>
      <c r="H1559" s="1">
        <v>0</v>
      </c>
      <c r="I1559" s="1">
        <v>0</v>
      </c>
      <c r="J1559" s="1">
        <v>0</v>
      </c>
      <c r="K1559" s="1">
        <v>0</v>
      </c>
      <c r="L1559" s="14"/>
    </row>
    <row r="1560" spans="2:12" ht="16.5" thickTop="1" thickBot="1" x14ac:dyDescent="0.3">
      <c r="B1560" s="7" t="s">
        <v>50</v>
      </c>
      <c r="C1560" s="32">
        <v>50</v>
      </c>
      <c r="D1560" s="1">
        <v>0.1</v>
      </c>
      <c r="E1560" s="1">
        <v>44078.89</v>
      </c>
      <c r="F1560" s="1">
        <v>0.17</v>
      </c>
      <c r="G1560" s="1">
        <v>0</v>
      </c>
      <c r="H1560" s="1">
        <v>90.18</v>
      </c>
      <c r="I1560" s="1">
        <v>0</v>
      </c>
      <c r="J1560" s="1">
        <v>22463.81</v>
      </c>
      <c r="K1560" s="1">
        <v>48154.79</v>
      </c>
      <c r="L1560" s="14"/>
    </row>
    <row r="1561" spans="2:12" ht="16.5" thickTop="1" thickBot="1" x14ac:dyDescent="0.3">
      <c r="B1561" s="6" t="s">
        <v>660</v>
      </c>
      <c r="C1561" s="32"/>
      <c r="D1561" s="1"/>
      <c r="E1561" s="1"/>
      <c r="F1561" s="1"/>
      <c r="G1561" s="1"/>
      <c r="H1561" s="1"/>
      <c r="I1561" s="1"/>
      <c r="J1561" s="1"/>
      <c r="K1561" s="1"/>
      <c r="L1561" s="14"/>
    </row>
    <row r="1562" spans="2:12" ht="16.5" thickTop="1" thickBot="1" x14ac:dyDescent="0.3">
      <c r="B1562" s="7" t="s">
        <v>47</v>
      </c>
      <c r="C1562" s="32">
        <v>10</v>
      </c>
      <c r="D1562" s="1">
        <v>124596629</v>
      </c>
      <c r="E1562" s="1">
        <v>127039604</v>
      </c>
      <c r="F1562" s="1">
        <v>131744226</v>
      </c>
      <c r="G1562" s="1">
        <v>147073685</v>
      </c>
      <c r="H1562" s="1">
        <v>154964143</v>
      </c>
      <c r="I1562" s="1">
        <v>167370947</v>
      </c>
      <c r="J1562" s="1">
        <v>184400682.03999999</v>
      </c>
      <c r="K1562" s="1">
        <v>199450116</v>
      </c>
      <c r="L1562" s="14"/>
    </row>
    <row r="1563" spans="2:12" ht="16.5" thickTop="1" thickBot="1" x14ac:dyDescent="0.3">
      <c r="B1563" s="7" t="s">
        <v>48</v>
      </c>
      <c r="C1563" s="32">
        <v>20</v>
      </c>
      <c r="D1563" s="1">
        <v>124596208.5</v>
      </c>
      <c r="E1563" s="1">
        <v>127039603.2</v>
      </c>
      <c r="F1563" s="1">
        <v>131744225.33</v>
      </c>
      <c r="G1563" s="1">
        <v>147073645.68000001</v>
      </c>
      <c r="H1563" s="1">
        <v>154964143</v>
      </c>
      <c r="I1563" s="1">
        <v>167264378</v>
      </c>
      <c r="J1563" s="1">
        <v>183403136.53999999</v>
      </c>
      <c r="K1563" s="1">
        <v>198564557</v>
      </c>
      <c r="L1563" s="14"/>
    </row>
    <row r="1564" spans="2:12" ht="16.5" thickTop="1" thickBot="1" x14ac:dyDescent="0.3">
      <c r="B1564" s="7" t="s">
        <v>49</v>
      </c>
      <c r="C1564" s="32">
        <v>30</v>
      </c>
      <c r="D1564" s="1">
        <v>420.5</v>
      </c>
      <c r="E1564" s="1">
        <v>0.83</v>
      </c>
      <c r="F1564" s="1">
        <v>0.67</v>
      </c>
      <c r="G1564" s="1">
        <v>39.32</v>
      </c>
      <c r="H1564" s="1">
        <v>0</v>
      </c>
      <c r="I1564" s="1">
        <v>106569</v>
      </c>
      <c r="J1564" s="1">
        <v>997545.5</v>
      </c>
      <c r="K1564" s="1">
        <v>885559</v>
      </c>
      <c r="L1564" s="14"/>
    </row>
    <row r="1565" spans="2:12" ht="16.5" thickTop="1" thickBot="1" x14ac:dyDescent="0.3">
      <c r="B1565" s="7" t="s">
        <v>12</v>
      </c>
      <c r="C1565" s="32">
        <v>40</v>
      </c>
      <c r="D1565" s="1">
        <v>0</v>
      </c>
      <c r="E1565" s="1">
        <v>0</v>
      </c>
      <c r="F1565" s="1">
        <v>0</v>
      </c>
      <c r="G1565" s="1">
        <v>0</v>
      </c>
      <c r="H1565" s="1">
        <v>0</v>
      </c>
      <c r="I1565" s="1">
        <v>0</v>
      </c>
      <c r="J1565" s="1">
        <v>0</v>
      </c>
      <c r="K1565" s="1">
        <v>0</v>
      </c>
      <c r="L1565" s="14"/>
    </row>
    <row r="1566" spans="2:12" ht="16.5" thickTop="1" thickBot="1" x14ac:dyDescent="0.3">
      <c r="B1566" s="7" t="s">
        <v>50</v>
      </c>
      <c r="C1566" s="32">
        <v>50</v>
      </c>
      <c r="D1566" s="1">
        <v>420.5</v>
      </c>
      <c r="E1566" s="1">
        <v>0.83</v>
      </c>
      <c r="F1566" s="1">
        <v>0.67</v>
      </c>
      <c r="G1566" s="1">
        <v>39.32</v>
      </c>
      <c r="H1566" s="1">
        <v>0</v>
      </c>
      <c r="I1566" s="1">
        <v>106569</v>
      </c>
      <c r="J1566" s="1">
        <v>997545.5</v>
      </c>
      <c r="K1566" s="1">
        <v>885559</v>
      </c>
      <c r="L1566" s="14"/>
    </row>
    <row r="1567" spans="2:12" ht="16.5" thickTop="1" thickBot="1" x14ac:dyDescent="0.3">
      <c r="B1567" s="6" t="s">
        <v>662</v>
      </c>
      <c r="C1567" s="32"/>
      <c r="D1567" s="1"/>
      <c r="E1567" s="1"/>
      <c r="F1567" s="1"/>
      <c r="G1567" s="1"/>
      <c r="H1567" s="1"/>
      <c r="I1567" s="1"/>
      <c r="J1567" s="1"/>
      <c r="K1567" s="1"/>
      <c r="L1567" s="14"/>
    </row>
    <row r="1568" spans="2:12" ht="16.5" thickTop="1" thickBot="1" x14ac:dyDescent="0.3">
      <c r="B1568" s="7" t="s">
        <v>47</v>
      </c>
      <c r="C1568" s="32">
        <v>10</v>
      </c>
      <c r="D1568" s="1">
        <v>17157242</v>
      </c>
      <c r="E1568" s="1">
        <v>15444157</v>
      </c>
      <c r="F1568" s="1">
        <v>13603288</v>
      </c>
      <c r="G1568" s="1">
        <v>12814383</v>
      </c>
      <c r="H1568" s="1">
        <v>13478085</v>
      </c>
      <c r="I1568" s="1">
        <v>13699520</v>
      </c>
      <c r="J1568" s="1">
        <v>14889543</v>
      </c>
      <c r="K1568" s="1">
        <v>15169874</v>
      </c>
      <c r="L1568" s="14"/>
    </row>
    <row r="1569" spans="2:12" ht="16.5" thickTop="1" thickBot="1" x14ac:dyDescent="0.3">
      <c r="B1569" s="7" t="s">
        <v>48</v>
      </c>
      <c r="C1569" s="32">
        <v>20</v>
      </c>
      <c r="D1569" s="1">
        <v>17157242</v>
      </c>
      <c r="E1569" s="1">
        <v>15318668.74</v>
      </c>
      <c r="F1569" s="1">
        <v>13603288</v>
      </c>
      <c r="G1569" s="1">
        <v>12814336.49</v>
      </c>
      <c r="H1569" s="1">
        <v>13478085</v>
      </c>
      <c r="I1569" s="1">
        <v>13699520</v>
      </c>
      <c r="J1569" s="1">
        <v>14889543</v>
      </c>
      <c r="K1569" s="1">
        <v>15169874</v>
      </c>
      <c r="L1569" s="14"/>
    </row>
    <row r="1570" spans="2:12" ht="16.5" thickTop="1" thickBot="1" x14ac:dyDescent="0.3">
      <c r="B1570" s="7" t="s">
        <v>49</v>
      </c>
      <c r="C1570" s="32">
        <v>30</v>
      </c>
      <c r="D1570" s="1">
        <v>0</v>
      </c>
      <c r="E1570" s="1">
        <v>125488.26</v>
      </c>
      <c r="F1570" s="1">
        <v>0</v>
      </c>
      <c r="G1570" s="1">
        <v>46.51</v>
      </c>
      <c r="H1570" s="1">
        <v>0</v>
      </c>
      <c r="I1570" s="1">
        <v>0</v>
      </c>
      <c r="J1570" s="1">
        <v>0</v>
      </c>
      <c r="K1570" s="1">
        <v>0</v>
      </c>
      <c r="L1570" s="14"/>
    </row>
    <row r="1571" spans="2:12" ht="16.5" thickTop="1" thickBot="1" x14ac:dyDescent="0.3">
      <c r="B1571" s="7" t="s">
        <v>12</v>
      </c>
      <c r="C1571" s="32">
        <v>40</v>
      </c>
      <c r="D1571" s="1">
        <v>0</v>
      </c>
      <c r="E1571" s="1">
        <v>0</v>
      </c>
      <c r="F1571" s="1">
        <v>0</v>
      </c>
      <c r="G1571" s="1">
        <v>0</v>
      </c>
      <c r="H1571" s="1">
        <v>0</v>
      </c>
      <c r="I1571" s="1">
        <v>0</v>
      </c>
      <c r="J1571" s="1">
        <v>0</v>
      </c>
      <c r="K1571" s="1">
        <v>0</v>
      </c>
      <c r="L1571" s="14"/>
    </row>
    <row r="1572" spans="2:12" ht="16.5" thickTop="1" thickBot="1" x14ac:dyDescent="0.3">
      <c r="B1572" s="7" t="s">
        <v>50</v>
      </c>
      <c r="C1572" s="32">
        <v>50</v>
      </c>
      <c r="D1572" s="1">
        <v>0</v>
      </c>
      <c r="E1572" s="1">
        <v>125488.26</v>
      </c>
      <c r="F1572" s="1">
        <v>0</v>
      </c>
      <c r="G1572" s="1">
        <v>46.51</v>
      </c>
      <c r="H1572" s="1">
        <v>0</v>
      </c>
      <c r="I1572" s="1">
        <v>0</v>
      </c>
      <c r="J1572" s="1">
        <v>0</v>
      </c>
      <c r="K1572" s="1">
        <v>0</v>
      </c>
      <c r="L1572" s="14"/>
    </row>
    <row r="1573" spans="2:12" ht="16.5" thickTop="1" thickBot="1" x14ac:dyDescent="0.3">
      <c r="B1573" s="6" t="s">
        <v>648</v>
      </c>
      <c r="C1573" s="32"/>
      <c r="D1573" s="1"/>
      <c r="E1573" s="1"/>
      <c r="F1573" s="1"/>
      <c r="G1573" s="1"/>
      <c r="H1573" s="1"/>
      <c r="I1573" s="1"/>
      <c r="J1573" s="1"/>
      <c r="K1573" s="1"/>
      <c r="L1573" s="14"/>
    </row>
    <row r="1574" spans="2:12" ht="16.5" thickTop="1" thickBot="1" x14ac:dyDescent="0.3">
      <c r="B1574" s="7" t="s">
        <v>47</v>
      </c>
      <c r="C1574" s="32">
        <v>10</v>
      </c>
      <c r="D1574" s="1">
        <v>20456141</v>
      </c>
      <c r="E1574" s="1">
        <v>23455181</v>
      </c>
      <c r="F1574" s="1">
        <v>23530181</v>
      </c>
      <c r="G1574" s="1">
        <v>26372734</v>
      </c>
      <c r="H1574" s="1">
        <v>28372734</v>
      </c>
      <c r="I1574" s="1">
        <v>28622734</v>
      </c>
      <c r="J1574" s="1">
        <v>41872734</v>
      </c>
      <c r="K1574" s="1">
        <v>42874460</v>
      </c>
      <c r="L1574" s="14"/>
    </row>
    <row r="1575" spans="2:12" ht="16.5" thickTop="1" thickBot="1" x14ac:dyDescent="0.3">
      <c r="B1575" s="7" t="s">
        <v>48</v>
      </c>
      <c r="C1575" s="32">
        <v>20</v>
      </c>
      <c r="D1575" s="1">
        <v>19523021.120000001</v>
      </c>
      <c r="E1575" s="1">
        <v>19414748.030000001</v>
      </c>
      <c r="F1575" s="1">
        <v>20835237.399999999</v>
      </c>
      <c r="G1575" s="1">
        <v>24383720.280000001</v>
      </c>
      <c r="H1575" s="1">
        <v>22790614.27</v>
      </c>
      <c r="I1575" s="1">
        <v>25863378.600000001</v>
      </c>
      <c r="J1575" s="1">
        <v>32283044.699999999</v>
      </c>
      <c r="K1575" s="1">
        <v>31270348.309999999</v>
      </c>
      <c r="L1575" s="14"/>
    </row>
    <row r="1576" spans="2:12" ht="16.5" thickTop="1" thickBot="1" x14ac:dyDescent="0.3">
      <c r="B1576" s="7" t="s">
        <v>49</v>
      </c>
      <c r="C1576" s="32">
        <v>30</v>
      </c>
      <c r="D1576" s="1">
        <v>933119.88</v>
      </c>
      <c r="E1576" s="1">
        <v>4040432.97</v>
      </c>
      <c r="F1576" s="1">
        <v>2694943.6</v>
      </c>
      <c r="G1576" s="1">
        <v>1989013.72</v>
      </c>
      <c r="H1576" s="1">
        <v>5582119.7300000004</v>
      </c>
      <c r="I1576" s="1">
        <v>2759355.4</v>
      </c>
      <c r="J1576" s="1">
        <v>9589689.3000000007</v>
      </c>
      <c r="K1576" s="1">
        <v>11604111.689999999</v>
      </c>
      <c r="L1576" s="14"/>
    </row>
    <row r="1577" spans="2:12" ht="16.5" thickTop="1" thickBot="1" x14ac:dyDescent="0.3">
      <c r="B1577" s="7" t="s">
        <v>12</v>
      </c>
      <c r="C1577" s="32">
        <v>40</v>
      </c>
      <c r="D1577" s="1">
        <v>0</v>
      </c>
      <c r="E1577" s="1">
        <v>0</v>
      </c>
      <c r="F1577" s="1">
        <v>0</v>
      </c>
      <c r="G1577" s="1">
        <v>0</v>
      </c>
      <c r="H1577" s="1">
        <v>0</v>
      </c>
      <c r="I1577" s="1">
        <v>0</v>
      </c>
      <c r="J1577" s="1">
        <v>0</v>
      </c>
      <c r="K1577" s="1">
        <v>0</v>
      </c>
      <c r="L1577" s="14"/>
    </row>
    <row r="1578" spans="2:12" ht="16.5" thickTop="1" thickBot="1" x14ac:dyDescent="0.3">
      <c r="B1578" s="7" t="s">
        <v>50</v>
      </c>
      <c r="C1578" s="32">
        <v>50</v>
      </c>
      <c r="D1578" s="1">
        <v>933119.88</v>
      </c>
      <c r="E1578" s="1">
        <v>4040432.97</v>
      </c>
      <c r="F1578" s="1">
        <v>2694943.6</v>
      </c>
      <c r="G1578" s="1">
        <v>1989013.72</v>
      </c>
      <c r="H1578" s="1">
        <v>5582119.7300000004</v>
      </c>
      <c r="I1578" s="1">
        <v>2759355.4</v>
      </c>
      <c r="J1578" s="1">
        <v>9589689.3000000007</v>
      </c>
      <c r="K1578" s="1">
        <v>11604111.689999999</v>
      </c>
      <c r="L1578" s="14"/>
    </row>
    <row r="1579" spans="2:12" ht="16.5" thickTop="1" thickBot="1" x14ac:dyDescent="0.3">
      <c r="B1579" s="6" t="s">
        <v>664</v>
      </c>
      <c r="C1579" s="32"/>
      <c r="D1579" s="1"/>
      <c r="E1579" s="1"/>
      <c r="F1579" s="1"/>
      <c r="G1579" s="1"/>
      <c r="H1579" s="1"/>
      <c r="I1579" s="1"/>
      <c r="J1579" s="1"/>
      <c r="K1579" s="1"/>
      <c r="L1579" s="14"/>
    </row>
    <row r="1580" spans="2:12" ht="16.5" thickTop="1" thickBot="1" x14ac:dyDescent="0.3">
      <c r="B1580" s="7" t="s">
        <v>47</v>
      </c>
      <c r="C1580" s="32">
        <v>10</v>
      </c>
      <c r="D1580" s="1">
        <v>118060119</v>
      </c>
      <c r="E1580" s="1">
        <v>120134515</v>
      </c>
      <c r="F1580" s="1">
        <v>106880332</v>
      </c>
      <c r="G1580" s="1">
        <v>114339163</v>
      </c>
      <c r="H1580" s="1">
        <v>143143135</v>
      </c>
      <c r="I1580" s="1">
        <v>147357256</v>
      </c>
      <c r="J1580" s="1">
        <v>157405447</v>
      </c>
      <c r="K1580" s="1">
        <v>145205167</v>
      </c>
      <c r="L1580" s="14"/>
    </row>
    <row r="1581" spans="2:12" ht="16.5" thickTop="1" thickBot="1" x14ac:dyDescent="0.3">
      <c r="B1581" s="7" t="s">
        <v>48</v>
      </c>
      <c r="C1581" s="32">
        <v>20</v>
      </c>
      <c r="D1581" s="1">
        <v>118060119</v>
      </c>
      <c r="E1581" s="1">
        <v>114565162.40000001</v>
      </c>
      <c r="F1581" s="1">
        <v>106877397.59</v>
      </c>
      <c r="G1581" s="1">
        <v>103180108.52</v>
      </c>
      <c r="H1581" s="1">
        <v>109286382.83</v>
      </c>
      <c r="I1581" s="1">
        <v>120228982.66</v>
      </c>
      <c r="J1581" s="1">
        <v>129142570.25</v>
      </c>
      <c r="K1581" s="1">
        <v>132824392</v>
      </c>
      <c r="L1581" s="14"/>
    </row>
    <row r="1582" spans="2:12" ht="16.5" thickTop="1" thickBot="1" x14ac:dyDescent="0.3">
      <c r="B1582" s="7" t="s">
        <v>49</v>
      </c>
      <c r="C1582" s="32">
        <v>30</v>
      </c>
      <c r="D1582" s="1">
        <v>0</v>
      </c>
      <c r="E1582" s="1">
        <v>5569352.6500000004</v>
      </c>
      <c r="F1582" s="1">
        <v>2934.41</v>
      </c>
      <c r="G1582" s="1">
        <v>11159054.48</v>
      </c>
      <c r="H1582" s="1">
        <v>33856752.170000002</v>
      </c>
      <c r="I1582" s="1">
        <v>27128273.34</v>
      </c>
      <c r="J1582" s="1">
        <v>28262876.75</v>
      </c>
      <c r="K1582" s="1">
        <v>12380775</v>
      </c>
      <c r="L1582" s="14"/>
    </row>
    <row r="1583" spans="2:12" ht="16.5" thickTop="1" thickBot="1" x14ac:dyDescent="0.3">
      <c r="B1583" s="7" t="s">
        <v>12</v>
      </c>
      <c r="C1583" s="32">
        <v>40</v>
      </c>
      <c r="D1583" s="1">
        <v>0</v>
      </c>
      <c r="E1583" s="1">
        <v>0</v>
      </c>
      <c r="F1583" s="1">
        <v>0</v>
      </c>
      <c r="G1583" s="1">
        <v>0</v>
      </c>
      <c r="H1583" s="1">
        <v>0</v>
      </c>
      <c r="I1583" s="1">
        <v>7121181</v>
      </c>
      <c r="J1583" s="1">
        <v>7621181</v>
      </c>
      <c r="K1583" s="1">
        <v>6949236.2199999997</v>
      </c>
      <c r="L1583" s="14"/>
    </row>
    <row r="1584" spans="2:12" ht="16.5" thickTop="1" thickBot="1" x14ac:dyDescent="0.3">
      <c r="B1584" s="7" t="s">
        <v>50</v>
      </c>
      <c r="C1584" s="32">
        <v>50</v>
      </c>
      <c r="D1584" s="1">
        <v>0</v>
      </c>
      <c r="E1584" s="1">
        <v>5569352.6500000004</v>
      </c>
      <c r="F1584" s="1">
        <v>2934.41</v>
      </c>
      <c r="G1584" s="1">
        <v>11159054.48</v>
      </c>
      <c r="H1584" s="1">
        <v>33856752.170000002</v>
      </c>
      <c r="I1584" s="1">
        <v>20007092.34</v>
      </c>
      <c r="J1584" s="1">
        <v>20641695.75</v>
      </c>
      <c r="K1584" s="1">
        <v>5431538.7800000003</v>
      </c>
      <c r="L1584" s="14"/>
    </row>
    <row r="1585" spans="2:12" ht="16.5" thickTop="1" thickBot="1" x14ac:dyDescent="0.3">
      <c r="B1585" s="6" t="s">
        <v>666</v>
      </c>
      <c r="C1585" s="32"/>
      <c r="D1585" s="1"/>
      <c r="E1585" s="1"/>
      <c r="F1585" s="1"/>
      <c r="G1585" s="1"/>
      <c r="H1585" s="1"/>
      <c r="I1585" s="1"/>
      <c r="J1585" s="1"/>
      <c r="K1585" s="1"/>
      <c r="L1585" s="14"/>
    </row>
    <row r="1586" spans="2:12" ht="16.5" thickTop="1" thickBot="1" x14ac:dyDescent="0.3">
      <c r="B1586" s="7" t="s">
        <v>47</v>
      </c>
      <c r="C1586" s="32">
        <v>10</v>
      </c>
      <c r="D1586" s="1">
        <v>500000</v>
      </c>
      <c r="E1586" s="1">
        <v>500000</v>
      </c>
      <c r="F1586" s="1">
        <v>500000</v>
      </c>
      <c r="G1586" s="1">
        <v>500000</v>
      </c>
      <c r="H1586" s="1">
        <v>500000</v>
      </c>
      <c r="I1586" s="1">
        <v>500000</v>
      </c>
      <c r="J1586" s="1">
        <v>500000</v>
      </c>
      <c r="K1586" s="1">
        <v>500000</v>
      </c>
      <c r="L1586" s="14"/>
    </row>
    <row r="1587" spans="2:12" ht="16.5" thickTop="1" thickBot="1" x14ac:dyDescent="0.3">
      <c r="B1587" s="7" t="s">
        <v>48</v>
      </c>
      <c r="C1587" s="32">
        <v>20</v>
      </c>
      <c r="D1587" s="1">
        <v>336678.48</v>
      </c>
      <c r="E1587" s="1">
        <v>321929.14</v>
      </c>
      <c r="F1587" s="1">
        <v>286134.96000000002</v>
      </c>
      <c r="G1587" s="1">
        <v>298167.15999999997</v>
      </c>
      <c r="H1587" s="1">
        <v>286526.88</v>
      </c>
      <c r="I1587" s="1">
        <v>258150.65</v>
      </c>
      <c r="J1587" s="1">
        <v>224727.09</v>
      </c>
      <c r="K1587" s="1">
        <v>195481.38</v>
      </c>
      <c r="L1587" s="14"/>
    </row>
    <row r="1588" spans="2:12" ht="16.5" thickTop="1" thickBot="1" x14ac:dyDescent="0.3">
      <c r="B1588" s="7" t="s">
        <v>49</v>
      </c>
      <c r="C1588" s="32">
        <v>30</v>
      </c>
      <c r="D1588" s="1">
        <v>163321.51999999999</v>
      </c>
      <c r="E1588" s="1">
        <v>178070.86</v>
      </c>
      <c r="F1588" s="1">
        <v>213865.04</v>
      </c>
      <c r="G1588" s="1">
        <v>201832.84</v>
      </c>
      <c r="H1588" s="1">
        <v>213473.12</v>
      </c>
      <c r="I1588" s="1">
        <v>241849.35</v>
      </c>
      <c r="J1588" s="1">
        <v>275272.90999999997</v>
      </c>
      <c r="K1588" s="1">
        <v>304518.62</v>
      </c>
      <c r="L1588" s="14"/>
    </row>
    <row r="1589" spans="2:12" ht="16.5" thickTop="1" thickBot="1" x14ac:dyDescent="0.3">
      <c r="B1589" s="7" t="s">
        <v>12</v>
      </c>
      <c r="C1589" s="32">
        <v>40</v>
      </c>
      <c r="D1589" s="1">
        <v>0</v>
      </c>
      <c r="E1589" s="1">
        <v>0</v>
      </c>
      <c r="F1589" s="1">
        <v>0</v>
      </c>
      <c r="G1589" s="1">
        <v>0</v>
      </c>
      <c r="H1589" s="1">
        <v>0</v>
      </c>
      <c r="I1589" s="1">
        <v>0</v>
      </c>
      <c r="J1589" s="1">
        <v>0</v>
      </c>
      <c r="K1589" s="1">
        <v>0</v>
      </c>
      <c r="L1589" s="14"/>
    </row>
    <row r="1590" spans="2:12" ht="16.5" thickTop="1" thickBot="1" x14ac:dyDescent="0.3">
      <c r="B1590" s="7" t="s">
        <v>50</v>
      </c>
      <c r="C1590" s="32">
        <v>50</v>
      </c>
      <c r="D1590" s="1">
        <v>163321.51999999999</v>
      </c>
      <c r="E1590" s="1">
        <v>178070.86</v>
      </c>
      <c r="F1590" s="1">
        <v>213865.04</v>
      </c>
      <c r="G1590" s="1">
        <v>201832.84</v>
      </c>
      <c r="H1590" s="1">
        <v>213473.12</v>
      </c>
      <c r="I1590" s="1">
        <v>241849.35</v>
      </c>
      <c r="J1590" s="1">
        <v>275272.90999999997</v>
      </c>
      <c r="K1590" s="1">
        <v>304518.62</v>
      </c>
      <c r="L1590" s="14"/>
    </row>
    <row r="1591" spans="2:12" ht="16.5" thickTop="1" thickBot="1" x14ac:dyDescent="0.3">
      <c r="B1591" s="6" t="s">
        <v>591</v>
      </c>
      <c r="C1591" s="32"/>
      <c r="D1591" s="1"/>
      <c r="E1591" s="1"/>
      <c r="F1591" s="1"/>
      <c r="G1591" s="1"/>
      <c r="H1591" s="1"/>
      <c r="I1591" s="1"/>
      <c r="J1591" s="1"/>
      <c r="K1591" s="1"/>
      <c r="L1591" s="14"/>
    </row>
    <row r="1592" spans="2:12" ht="16.5" thickTop="1" thickBot="1" x14ac:dyDescent="0.3">
      <c r="B1592" s="7" t="s">
        <v>47</v>
      </c>
      <c r="C1592" s="32">
        <v>10</v>
      </c>
      <c r="D1592" s="1">
        <v>674500</v>
      </c>
      <c r="E1592" s="1">
        <v>674500</v>
      </c>
      <c r="F1592" s="1">
        <v>1424500</v>
      </c>
      <c r="G1592" s="1">
        <v>8174500</v>
      </c>
      <c r="H1592" s="1">
        <v>6288500</v>
      </c>
      <c r="I1592" s="1">
        <v>3388500</v>
      </c>
      <c r="J1592" s="1">
        <v>8512736.5299999993</v>
      </c>
      <c r="K1592" s="1">
        <v>17453155.77</v>
      </c>
      <c r="L1592" s="14"/>
    </row>
    <row r="1593" spans="2:12" ht="16.5" thickTop="1" thickBot="1" x14ac:dyDescent="0.3">
      <c r="B1593" s="7" t="s">
        <v>48</v>
      </c>
      <c r="C1593" s="32">
        <v>20</v>
      </c>
      <c r="D1593" s="1">
        <v>620555.46</v>
      </c>
      <c r="E1593" s="1">
        <v>614014.51</v>
      </c>
      <c r="F1593" s="1">
        <v>808148.45</v>
      </c>
      <c r="G1593" s="1">
        <v>8066652.6600000001</v>
      </c>
      <c r="H1593" s="1">
        <v>6094950.9400000004</v>
      </c>
      <c r="I1593" s="1">
        <v>3112577.81</v>
      </c>
      <c r="J1593" s="1">
        <v>6211646.3200000003</v>
      </c>
      <c r="K1593" s="1">
        <v>11300237.07</v>
      </c>
      <c r="L1593" s="14"/>
    </row>
    <row r="1594" spans="2:12" ht="16.5" thickTop="1" thickBot="1" x14ac:dyDescent="0.3">
      <c r="B1594" s="7" t="s">
        <v>49</v>
      </c>
      <c r="C1594" s="32">
        <v>30</v>
      </c>
      <c r="D1594" s="1">
        <v>53944.54</v>
      </c>
      <c r="E1594" s="1">
        <v>60485.49</v>
      </c>
      <c r="F1594" s="1">
        <v>616351.55000000005</v>
      </c>
      <c r="G1594" s="1">
        <v>107847.34</v>
      </c>
      <c r="H1594" s="1">
        <v>193549.06</v>
      </c>
      <c r="I1594" s="1">
        <v>275922.19</v>
      </c>
      <c r="J1594" s="1">
        <v>2301090.21</v>
      </c>
      <c r="K1594" s="1">
        <v>6152918.7000000002</v>
      </c>
      <c r="L1594" s="14"/>
    </row>
    <row r="1595" spans="2:12" ht="16.5" thickTop="1" thickBot="1" x14ac:dyDescent="0.3">
      <c r="B1595" s="7" t="s">
        <v>12</v>
      </c>
      <c r="C1595" s="32">
        <v>40</v>
      </c>
      <c r="D1595" s="1">
        <v>0</v>
      </c>
      <c r="E1595" s="1">
        <v>0</v>
      </c>
      <c r="F1595" s="1">
        <v>500000</v>
      </c>
      <c r="G1595" s="1">
        <v>0</v>
      </c>
      <c r="H1595" s="1">
        <v>0</v>
      </c>
      <c r="I1595" s="1">
        <v>0</v>
      </c>
      <c r="J1595" s="1">
        <v>300000</v>
      </c>
      <c r="K1595" s="1">
        <v>0</v>
      </c>
      <c r="L1595" s="14"/>
    </row>
    <row r="1596" spans="2:12" ht="16.5" thickTop="1" thickBot="1" x14ac:dyDescent="0.3">
      <c r="B1596" s="7" t="s">
        <v>50</v>
      </c>
      <c r="C1596" s="32">
        <v>50</v>
      </c>
      <c r="D1596" s="1">
        <v>53944.54</v>
      </c>
      <c r="E1596" s="1">
        <v>60485.49</v>
      </c>
      <c r="F1596" s="1">
        <v>116351.55</v>
      </c>
      <c r="G1596" s="1">
        <v>107847.34</v>
      </c>
      <c r="H1596" s="1">
        <v>193549.06</v>
      </c>
      <c r="I1596" s="1">
        <v>275922.19</v>
      </c>
      <c r="J1596" s="1">
        <v>2001090.21</v>
      </c>
      <c r="K1596" s="1">
        <v>6152918.7000000002</v>
      </c>
      <c r="L1596" s="14"/>
    </row>
    <row r="1597" spans="2:12" ht="16.5" thickTop="1" thickBot="1" x14ac:dyDescent="0.3">
      <c r="B1597" s="6" t="s">
        <v>577</v>
      </c>
      <c r="C1597" s="32"/>
      <c r="D1597" s="1"/>
      <c r="E1597" s="1"/>
      <c r="F1597" s="1"/>
      <c r="G1597" s="1"/>
      <c r="H1597" s="1"/>
      <c r="I1597" s="1"/>
      <c r="J1597" s="1"/>
      <c r="K1597" s="1"/>
      <c r="L1597" s="14"/>
    </row>
    <row r="1598" spans="2:12" ht="16.5" thickTop="1" thickBot="1" x14ac:dyDescent="0.3">
      <c r="B1598" s="7" t="s">
        <v>47</v>
      </c>
      <c r="C1598" s="32">
        <v>10</v>
      </c>
      <c r="D1598" s="1">
        <v>45414215</v>
      </c>
      <c r="E1598" s="1">
        <v>50598175</v>
      </c>
      <c r="F1598" s="1">
        <v>45876728</v>
      </c>
      <c r="G1598" s="1">
        <v>52865384</v>
      </c>
      <c r="H1598" s="1">
        <v>56219696</v>
      </c>
      <c r="I1598" s="1">
        <v>61650421</v>
      </c>
      <c r="J1598" s="1">
        <v>65546518</v>
      </c>
      <c r="K1598" s="1">
        <v>69781647</v>
      </c>
      <c r="L1598" s="14"/>
    </row>
    <row r="1599" spans="2:12" ht="16.5" thickTop="1" thickBot="1" x14ac:dyDescent="0.3">
      <c r="B1599" s="7" t="s">
        <v>48</v>
      </c>
      <c r="C1599" s="32">
        <v>20</v>
      </c>
      <c r="D1599" s="1">
        <v>45414141.060000002</v>
      </c>
      <c r="E1599" s="1">
        <v>50598174.390000001</v>
      </c>
      <c r="F1599" s="1">
        <v>45751727.829999998</v>
      </c>
      <c r="G1599" s="1">
        <v>52865384</v>
      </c>
      <c r="H1599" s="1">
        <v>56219696</v>
      </c>
      <c r="I1599" s="1">
        <v>61350664.960000001</v>
      </c>
      <c r="J1599" s="1">
        <v>61796518</v>
      </c>
      <c r="K1599" s="1">
        <v>65131213.090000004</v>
      </c>
      <c r="L1599" s="14"/>
    </row>
    <row r="1600" spans="2:12" ht="16.5" thickTop="1" thickBot="1" x14ac:dyDescent="0.3">
      <c r="B1600" s="7" t="s">
        <v>49</v>
      </c>
      <c r="C1600" s="32">
        <v>30</v>
      </c>
      <c r="D1600" s="1">
        <v>73.94</v>
      </c>
      <c r="E1600" s="1">
        <v>0.61</v>
      </c>
      <c r="F1600" s="1">
        <v>125000.17</v>
      </c>
      <c r="G1600" s="1">
        <v>0</v>
      </c>
      <c r="H1600" s="1">
        <v>0</v>
      </c>
      <c r="I1600" s="1">
        <v>299756.03999999998</v>
      </c>
      <c r="J1600" s="1">
        <v>3750000</v>
      </c>
      <c r="K1600" s="1">
        <v>4650433.91</v>
      </c>
      <c r="L1600" s="14"/>
    </row>
    <row r="1601" spans="2:12" ht="16.5" thickTop="1" thickBot="1" x14ac:dyDescent="0.3">
      <c r="B1601" s="7" t="s">
        <v>12</v>
      </c>
      <c r="C1601" s="32">
        <v>40</v>
      </c>
      <c r="D1601" s="1">
        <v>0</v>
      </c>
      <c r="E1601" s="1">
        <v>0</v>
      </c>
      <c r="F1601" s="1">
        <v>125000</v>
      </c>
      <c r="G1601" s="1">
        <v>0</v>
      </c>
      <c r="H1601" s="1">
        <v>0</v>
      </c>
      <c r="I1601" s="1">
        <v>0</v>
      </c>
      <c r="J1601" s="1">
        <v>3500000</v>
      </c>
      <c r="K1601" s="1">
        <v>3850000</v>
      </c>
      <c r="L1601" s="14"/>
    </row>
    <row r="1602" spans="2:12" ht="16.5" thickTop="1" thickBot="1" x14ac:dyDescent="0.3">
      <c r="B1602" s="7" t="s">
        <v>50</v>
      </c>
      <c r="C1602" s="32">
        <v>50</v>
      </c>
      <c r="D1602" s="1">
        <v>73.94</v>
      </c>
      <c r="E1602" s="1">
        <v>0.61</v>
      </c>
      <c r="F1602" s="1">
        <v>0.17</v>
      </c>
      <c r="G1602" s="1">
        <v>0</v>
      </c>
      <c r="H1602" s="1">
        <v>0</v>
      </c>
      <c r="I1602" s="1">
        <v>299756.03999999998</v>
      </c>
      <c r="J1602" s="1">
        <v>250000</v>
      </c>
      <c r="K1602" s="1">
        <v>800433.91000000015</v>
      </c>
      <c r="L1602" s="14"/>
    </row>
    <row r="1603" spans="2:12" ht="16.5" thickTop="1" thickBot="1" x14ac:dyDescent="0.3">
      <c r="B1603" s="6" t="s">
        <v>617</v>
      </c>
      <c r="C1603" s="32"/>
      <c r="D1603" s="1"/>
      <c r="E1603" s="1"/>
      <c r="F1603" s="1"/>
      <c r="G1603" s="1"/>
      <c r="H1603" s="1"/>
      <c r="I1603" s="1"/>
      <c r="J1603" s="1"/>
      <c r="K1603" s="1"/>
      <c r="L1603" s="14"/>
    </row>
    <row r="1604" spans="2:12" ht="16.5" thickTop="1" thickBot="1" x14ac:dyDescent="0.3">
      <c r="B1604" s="7" t="s">
        <v>47</v>
      </c>
      <c r="C1604" s="32">
        <v>10</v>
      </c>
      <c r="D1604" s="1">
        <v>3880473</v>
      </c>
      <c r="E1604" s="1">
        <v>3958596</v>
      </c>
      <c r="F1604" s="1">
        <v>6554217</v>
      </c>
      <c r="G1604" s="1">
        <v>9728878</v>
      </c>
      <c r="H1604" s="1">
        <v>10323025.02</v>
      </c>
      <c r="I1604" s="1">
        <v>9637255.6699999999</v>
      </c>
      <c r="J1604" s="1">
        <v>9352488</v>
      </c>
      <c r="K1604" s="1">
        <v>8502486</v>
      </c>
      <c r="L1604" s="14"/>
    </row>
    <row r="1605" spans="2:12" ht="16.5" thickTop="1" thickBot="1" x14ac:dyDescent="0.3">
      <c r="B1605" s="7" t="s">
        <v>48</v>
      </c>
      <c r="C1605" s="32">
        <v>20</v>
      </c>
      <c r="D1605" s="1">
        <v>3880224.24</v>
      </c>
      <c r="E1605" s="1">
        <v>3608286.12</v>
      </c>
      <c r="F1605" s="1">
        <v>4026012.89</v>
      </c>
      <c r="G1605" s="1">
        <v>7679190.9800000004</v>
      </c>
      <c r="H1605" s="1">
        <v>7416005.3499999996</v>
      </c>
      <c r="I1605" s="1">
        <v>6730604.6699999999</v>
      </c>
      <c r="J1605" s="1">
        <v>8404516.8000000007</v>
      </c>
      <c r="K1605" s="1">
        <v>8202164.7699999996</v>
      </c>
      <c r="L1605" s="14"/>
    </row>
    <row r="1606" spans="2:12" ht="16.5" thickTop="1" thickBot="1" x14ac:dyDescent="0.3">
      <c r="B1606" s="7" t="s">
        <v>49</v>
      </c>
      <c r="C1606" s="32">
        <v>30</v>
      </c>
      <c r="D1606" s="1">
        <v>248.76</v>
      </c>
      <c r="E1606" s="1">
        <v>350309.88</v>
      </c>
      <c r="F1606" s="1">
        <v>2528204.11</v>
      </c>
      <c r="G1606" s="1">
        <v>2049687.02</v>
      </c>
      <c r="H1606" s="1">
        <v>2907019.67</v>
      </c>
      <c r="I1606" s="1">
        <v>2906651</v>
      </c>
      <c r="J1606" s="1">
        <v>947971.2</v>
      </c>
      <c r="K1606" s="1">
        <v>300321.23</v>
      </c>
      <c r="L1606" s="14"/>
    </row>
    <row r="1607" spans="2:12" ht="16.5" thickTop="1" thickBot="1" x14ac:dyDescent="0.3">
      <c r="B1607" s="7" t="s">
        <v>12</v>
      </c>
      <c r="C1607" s="32">
        <v>40</v>
      </c>
      <c r="D1607" s="1">
        <v>0</v>
      </c>
      <c r="E1607" s="1">
        <v>0</v>
      </c>
      <c r="F1607" s="1">
        <v>2528124</v>
      </c>
      <c r="G1607" s="1">
        <v>0</v>
      </c>
      <c r="H1607" s="1">
        <v>0</v>
      </c>
      <c r="I1607" s="1">
        <v>0</v>
      </c>
      <c r="J1607" s="1">
        <v>0</v>
      </c>
      <c r="K1607" s="1">
        <v>0</v>
      </c>
      <c r="L1607" s="14"/>
    </row>
    <row r="1608" spans="2:12" ht="16.5" thickTop="1" thickBot="1" x14ac:dyDescent="0.3">
      <c r="B1608" s="7" t="s">
        <v>50</v>
      </c>
      <c r="C1608" s="32">
        <v>50</v>
      </c>
      <c r="D1608" s="1">
        <v>248.76</v>
      </c>
      <c r="E1608" s="1">
        <v>350309.88</v>
      </c>
      <c r="F1608" s="1">
        <v>80.11</v>
      </c>
      <c r="G1608" s="1">
        <v>2049687.02</v>
      </c>
      <c r="H1608" s="1">
        <v>2907019.67</v>
      </c>
      <c r="I1608" s="1">
        <v>2906651</v>
      </c>
      <c r="J1608" s="1">
        <v>947971.2</v>
      </c>
      <c r="K1608" s="1">
        <v>300321.23</v>
      </c>
      <c r="L1608" s="14"/>
    </row>
    <row r="1609" spans="2:12" ht="16.5" thickTop="1" thickBot="1" x14ac:dyDescent="0.3">
      <c r="B1609" s="6" t="s">
        <v>597</v>
      </c>
      <c r="C1609" s="32"/>
      <c r="D1609" s="1"/>
      <c r="E1609" s="1"/>
      <c r="F1609" s="1"/>
      <c r="G1609" s="1"/>
      <c r="H1609" s="1"/>
      <c r="I1609" s="1"/>
      <c r="J1609" s="1"/>
      <c r="K1609" s="1"/>
      <c r="L1609" s="14"/>
    </row>
    <row r="1610" spans="2:12" ht="16.5" thickTop="1" thickBot="1" x14ac:dyDescent="0.3">
      <c r="B1610" s="7" t="s">
        <v>47</v>
      </c>
      <c r="C1610" s="32">
        <v>10</v>
      </c>
      <c r="D1610" s="1">
        <v>0</v>
      </c>
      <c r="E1610" s="1">
        <v>0</v>
      </c>
      <c r="F1610" s="1">
        <v>115600</v>
      </c>
      <c r="G1610" s="1">
        <v>115600</v>
      </c>
      <c r="H1610" s="1">
        <v>308851</v>
      </c>
      <c r="I1610" s="1">
        <v>308851</v>
      </c>
      <c r="J1610" s="1">
        <v>308851</v>
      </c>
      <c r="K1610" s="1">
        <v>308851</v>
      </c>
      <c r="L1610" s="14"/>
    </row>
    <row r="1611" spans="2:12" ht="16.5" thickTop="1" thickBot="1" x14ac:dyDescent="0.3">
      <c r="B1611" s="7" t="s">
        <v>48</v>
      </c>
      <c r="C1611" s="32">
        <v>20</v>
      </c>
      <c r="D1611" s="1">
        <v>0</v>
      </c>
      <c r="E1611" s="1">
        <v>0</v>
      </c>
      <c r="F1611" s="1">
        <v>68914.559999999998</v>
      </c>
      <c r="G1611" s="1">
        <v>49407.9</v>
      </c>
      <c r="H1611" s="1">
        <v>156019.12</v>
      </c>
      <c r="I1611" s="1">
        <v>163224.04</v>
      </c>
      <c r="J1611" s="1">
        <v>256557.88</v>
      </c>
      <c r="K1611" s="1">
        <v>202576.45</v>
      </c>
      <c r="L1611" s="14"/>
    </row>
    <row r="1612" spans="2:12" ht="16.5" thickTop="1" thickBot="1" x14ac:dyDescent="0.3">
      <c r="B1612" s="7" t="s">
        <v>49</v>
      </c>
      <c r="C1612" s="32">
        <v>30</v>
      </c>
      <c r="D1612" s="1">
        <v>0</v>
      </c>
      <c r="E1612" s="1">
        <v>0</v>
      </c>
      <c r="F1612" s="1">
        <v>46685.440000000002</v>
      </c>
      <c r="G1612" s="1">
        <v>66192.100000000006</v>
      </c>
      <c r="H1612" s="1">
        <v>152831.88</v>
      </c>
      <c r="I1612" s="1">
        <v>145626.96</v>
      </c>
      <c r="J1612" s="1">
        <v>52293.120000000003</v>
      </c>
      <c r="K1612" s="1">
        <v>106274.55</v>
      </c>
      <c r="L1612" s="14"/>
    </row>
    <row r="1613" spans="2:12" ht="16.5" thickTop="1" thickBot="1" x14ac:dyDescent="0.3">
      <c r="B1613" s="7" t="s">
        <v>12</v>
      </c>
      <c r="C1613" s="32">
        <v>40</v>
      </c>
      <c r="D1613" s="1">
        <v>0</v>
      </c>
      <c r="E1613" s="1">
        <v>0</v>
      </c>
      <c r="F1613" s="1">
        <v>0</v>
      </c>
      <c r="G1613" s="1">
        <v>0</v>
      </c>
      <c r="H1613" s="1">
        <v>0</v>
      </c>
      <c r="I1613" s="1">
        <v>0</v>
      </c>
      <c r="J1613" s="1">
        <v>0</v>
      </c>
      <c r="K1613" s="1">
        <v>0</v>
      </c>
      <c r="L1613" s="14"/>
    </row>
    <row r="1614" spans="2:12" ht="16.5" thickTop="1" thickBot="1" x14ac:dyDescent="0.3">
      <c r="B1614" s="7" t="s">
        <v>50</v>
      </c>
      <c r="C1614" s="32">
        <v>50</v>
      </c>
      <c r="D1614" s="1">
        <v>0</v>
      </c>
      <c r="E1614" s="1">
        <v>0</v>
      </c>
      <c r="F1614" s="1">
        <v>46685.440000000002</v>
      </c>
      <c r="G1614" s="1">
        <v>66192.100000000006</v>
      </c>
      <c r="H1614" s="1">
        <v>152831.88</v>
      </c>
      <c r="I1614" s="1">
        <v>145626.96</v>
      </c>
      <c r="J1614" s="1">
        <v>52293.120000000003</v>
      </c>
      <c r="K1614" s="1">
        <v>106274.55</v>
      </c>
      <c r="L1614" s="14"/>
    </row>
    <row r="1615" spans="2:12" ht="16.5" thickTop="1" thickBot="1" x14ac:dyDescent="0.3">
      <c r="B1615" s="5" t="s">
        <v>620</v>
      </c>
      <c r="C1615" s="32"/>
      <c r="D1615" s="1"/>
      <c r="E1615" s="1"/>
      <c r="F1615" s="1"/>
      <c r="G1615" s="1"/>
      <c r="H1615" s="1"/>
      <c r="I1615" s="1"/>
      <c r="J1615" s="1"/>
      <c r="K1615" s="1"/>
      <c r="L1615" s="14"/>
    </row>
    <row r="1616" spans="2:12" ht="16.5" thickTop="1" thickBot="1" x14ac:dyDescent="0.3">
      <c r="B1616" s="6" t="s">
        <v>622</v>
      </c>
      <c r="C1616" s="32"/>
      <c r="D1616" s="1"/>
      <c r="E1616" s="1"/>
      <c r="F1616" s="1"/>
      <c r="G1616" s="1"/>
      <c r="H1616" s="1"/>
      <c r="I1616" s="1"/>
      <c r="J1616" s="1"/>
      <c r="K1616" s="1"/>
      <c r="L1616" s="14"/>
    </row>
    <row r="1617" spans="2:12" ht="16.5" thickTop="1" thickBot="1" x14ac:dyDescent="0.3">
      <c r="B1617" s="7" t="s">
        <v>47</v>
      </c>
      <c r="C1617" s="32">
        <v>10</v>
      </c>
      <c r="D1617" s="1">
        <v>371821133</v>
      </c>
      <c r="E1617" s="1">
        <v>415483748</v>
      </c>
      <c r="F1617" s="1">
        <v>420536729</v>
      </c>
      <c r="G1617" s="1">
        <v>480051931</v>
      </c>
      <c r="H1617" s="1">
        <v>507561676</v>
      </c>
      <c r="I1617" s="1">
        <v>629891728</v>
      </c>
      <c r="J1617" s="1">
        <v>688800736</v>
      </c>
      <c r="K1617" s="1">
        <v>720031724</v>
      </c>
      <c r="L1617" s="14"/>
    </row>
    <row r="1618" spans="2:12" ht="16.5" thickTop="1" thickBot="1" x14ac:dyDescent="0.3">
      <c r="B1618" s="7" t="s">
        <v>48</v>
      </c>
      <c r="C1618" s="32">
        <v>20</v>
      </c>
      <c r="D1618" s="1">
        <v>370607836</v>
      </c>
      <c r="E1618" s="1">
        <v>413382091.10000002</v>
      </c>
      <c r="F1618" s="1">
        <v>415611890.58999997</v>
      </c>
      <c r="G1618" s="1">
        <v>475317592.79000002</v>
      </c>
      <c r="H1618" s="1">
        <v>505012673.38999999</v>
      </c>
      <c r="I1618" s="1">
        <v>620666904.63</v>
      </c>
      <c r="J1618" s="1">
        <v>685543682.84000003</v>
      </c>
      <c r="K1618" s="1">
        <v>700201754.62</v>
      </c>
      <c r="L1618" s="14"/>
    </row>
    <row r="1619" spans="2:12" ht="16.5" thickTop="1" thickBot="1" x14ac:dyDescent="0.3">
      <c r="B1619" s="7" t="s">
        <v>49</v>
      </c>
      <c r="C1619" s="32">
        <v>30</v>
      </c>
      <c r="D1619" s="1">
        <v>1213297</v>
      </c>
      <c r="E1619" s="1">
        <v>2101656.9</v>
      </c>
      <c r="F1619" s="1">
        <v>4924838.41</v>
      </c>
      <c r="G1619" s="1">
        <v>4734338.21</v>
      </c>
      <c r="H1619" s="1">
        <v>2549002.61</v>
      </c>
      <c r="I1619" s="1">
        <v>9224823.3699999992</v>
      </c>
      <c r="J1619" s="1">
        <v>3257053.16</v>
      </c>
      <c r="K1619" s="1">
        <v>19829969.379999999</v>
      </c>
      <c r="L1619" s="14"/>
    </row>
    <row r="1620" spans="2:12" ht="16.5" thickTop="1" thickBot="1" x14ac:dyDescent="0.3">
      <c r="B1620" s="7" t="s">
        <v>12</v>
      </c>
      <c r="C1620" s="32">
        <v>40</v>
      </c>
      <c r="D1620" s="1">
        <v>550000</v>
      </c>
      <c r="E1620" s="1">
        <v>550000</v>
      </c>
      <c r="F1620" s="1">
        <v>1100000</v>
      </c>
      <c r="G1620" s="1">
        <v>550000</v>
      </c>
      <c r="H1620" s="1">
        <v>1100000</v>
      </c>
      <c r="I1620" s="1">
        <v>275000</v>
      </c>
      <c r="J1620" s="1">
        <v>0</v>
      </c>
      <c r="K1620" s="1">
        <v>275000</v>
      </c>
      <c r="L1620" s="14"/>
    </row>
    <row r="1621" spans="2:12" ht="16.5" thickTop="1" thickBot="1" x14ac:dyDescent="0.3">
      <c r="B1621" s="7" t="s">
        <v>50</v>
      </c>
      <c r="C1621" s="32">
        <v>50</v>
      </c>
      <c r="D1621" s="1">
        <v>663297</v>
      </c>
      <c r="E1621" s="1">
        <v>1551656.9</v>
      </c>
      <c r="F1621" s="1">
        <v>3824838.41</v>
      </c>
      <c r="G1621" s="1">
        <v>4184338.21</v>
      </c>
      <c r="H1621" s="1">
        <v>1449002.61</v>
      </c>
      <c r="I1621" s="1">
        <v>8949823.3699999992</v>
      </c>
      <c r="J1621" s="1">
        <v>3257053.16</v>
      </c>
      <c r="K1621" s="1">
        <v>19554969.379999999</v>
      </c>
      <c r="L1621" s="14"/>
    </row>
    <row r="1622" spans="2:12" ht="16.5" thickTop="1" thickBot="1" x14ac:dyDescent="0.3">
      <c r="B1622" s="5" t="s">
        <v>625</v>
      </c>
      <c r="C1622" s="32"/>
      <c r="D1622" s="1"/>
      <c r="E1622" s="1"/>
      <c r="F1622" s="1"/>
      <c r="G1622" s="1"/>
      <c r="H1622" s="1"/>
      <c r="I1622" s="1"/>
      <c r="J1622" s="1"/>
      <c r="K1622" s="1"/>
      <c r="L1622" s="14"/>
    </row>
    <row r="1623" spans="2:12" ht="16.5" thickTop="1" thickBot="1" x14ac:dyDescent="0.3">
      <c r="B1623" s="6" t="s">
        <v>397</v>
      </c>
      <c r="C1623" s="32"/>
      <c r="D1623" s="1"/>
      <c r="E1623" s="1"/>
      <c r="F1623" s="1"/>
      <c r="G1623" s="1"/>
      <c r="H1623" s="1"/>
      <c r="I1623" s="1"/>
      <c r="J1623" s="1"/>
      <c r="K1623" s="1"/>
      <c r="L1623" s="14"/>
    </row>
    <row r="1624" spans="2:12" ht="16.5" thickTop="1" thickBot="1" x14ac:dyDescent="0.3">
      <c r="B1624" s="7" t="s">
        <v>47</v>
      </c>
      <c r="C1624" s="32">
        <v>10</v>
      </c>
      <c r="D1624" s="1">
        <v>34569</v>
      </c>
      <c r="E1624" s="1">
        <v>34569</v>
      </c>
      <c r="F1624" s="1">
        <v>34569</v>
      </c>
      <c r="G1624" s="1">
        <v>69138</v>
      </c>
      <c r="H1624" s="1">
        <v>102236</v>
      </c>
      <c r="I1624" s="1">
        <v>34569</v>
      </c>
      <c r="J1624" s="1">
        <v>34569</v>
      </c>
      <c r="K1624" s="1">
        <v>4569</v>
      </c>
      <c r="L1624" s="14"/>
    </row>
    <row r="1625" spans="2:12" ht="16.5" thickTop="1" thickBot="1" x14ac:dyDescent="0.3">
      <c r="B1625" s="7" t="s">
        <v>48</v>
      </c>
      <c r="C1625" s="32">
        <v>20</v>
      </c>
      <c r="D1625" s="1">
        <v>0</v>
      </c>
      <c r="E1625" s="1">
        <v>0</v>
      </c>
      <c r="F1625" s="1">
        <v>0</v>
      </c>
      <c r="G1625" s="1">
        <v>0</v>
      </c>
      <c r="H1625" s="1">
        <v>0</v>
      </c>
      <c r="I1625" s="1">
        <v>0</v>
      </c>
      <c r="J1625" s="1">
        <v>0</v>
      </c>
      <c r="K1625" s="1">
        <v>0</v>
      </c>
      <c r="L1625" s="14"/>
    </row>
    <row r="1626" spans="2:12" ht="16.5" thickTop="1" thickBot="1" x14ac:dyDescent="0.3">
      <c r="B1626" s="7" t="s">
        <v>49</v>
      </c>
      <c r="C1626" s="32">
        <v>30</v>
      </c>
      <c r="D1626" s="1">
        <v>34569</v>
      </c>
      <c r="E1626" s="1">
        <v>34569</v>
      </c>
      <c r="F1626" s="1">
        <v>34569</v>
      </c>
      <c r="G1626" s="1">
        <v>69138</v>
      </c>
      <c r="H1626" s="1">
        <v>102236</v>
      </c>
      <c r="I1626" s="1">
        <v>34569</v>
      </c>
      <c r="J1626" s="1">
        <v>34569</v>
      </c>
      <c r="K1626" s="1">
        <v>4569</v>
      </c>
      <c r="L1626" s="14"/>
    </row>
    <row r="1627" spans="2:12" ht="16.5" thickTop="1" thickBot="1" x14ac:dyDescent="0.3">
      <c r="B1627" s="7" t="s">
        <v>12</v>
      </c>
      <c r="C1627" s="32">
        <v>40</v>
      </c>
      <c r="D1627" s="1">
        <v>0</v>
      </c>
      <c r="E1627" s="1">
        <v>0</v>
      </c>
      <c r="F1627" s="1">
        <v>0</v>
      </c>
      <c r="G1627" s="1">
        <v>0</v>
      </c>
      <c r="H1627" s="1">
        <v>0</v>
      </c>
      <c r="I1627" s="1">
        <v>0</v>
      </c>
      <c r="J1627" s="1">
        <v>0</v>
      </c>
      <c r="K1627" s="1">
        <v>0</v>
      </c>
      <c r="L1627" s="14"/>
    </row>
    <row r="1628" spans="2:12" ht="16.5" thickTop="1" thickBot="1" x14ac:dyDescent="0.3">
      <c r="B1628" s="7" t="s">
        <v>50</v>
      </c>
      <c r="C1628" s="32">
        <v>50</v>
      </c>
      <c r="D1628" s="1">
        <v>34569</v>
      </c>
      <c r="E1628" s="1">
        <v>34569</v>
      </c>
      <c r="F1628" s="1">
        <v>34569</v>
      </c>
      <c r="G1628" s="1">
        <v>69138</v>
      </c>
      <c r="H1628" s="1">
        <v>102236</v>
      </c>
      <c r="I1628" s="1">
        <v>34569</v>
      </c>
      <c r="J1628" s="1">
        <v>34569</v>
      </c>
      <c r="K1628" s="1">
        <v>4569</v>
      </c>
      <c r="L1628" s="14"/>
    </row>
    <row r="1629" spans="2:12" ht="16.5" thickTop="1" thickBot="1" x14ac:dyDescent="0.3">
      <c r="B1629" s="6" t="s">
        <v>627</v>
      </c>
      <c r="C1629" s="32"/>
      <c r="D1629" s="1"/>
      <c r="E1629" s="1"/>
      <c r="F1629" s="1"/>
      <c r="G1629" s="1"/>
      <c r="H1629" s="1"/>
      <c r="I1629" s="1"/>
      <c r="J1629" s="1"/>
      <c r="K1629" s="1"/>
      <c r="L1629" s="14"/>
    </row>
    <row r="1630" spans="2:12" ht="16.5" thickTop="1" thickBot="1" x14ac:dyDescent="0.3">
      <c r="B1630" s="7" t="s">
        <v>47</v>
      </c>
      <c r="C1630" s="32">
        <v>10</v>
      </c>
      <c r="D1630" s="1">
        <v>20057403</v>
      </c>
      <c r="E1630" s="1">
        <v>17857403</v>
      </c>
      <c r="F1630" s="1">
        <v>17114229</v>
      </c>
      <c r="G1630" s="1">
        <v>20114353.969999999</v>
      </c>
      <c r="H1630" s="1">
        <v>21686086</v>
      </c>
      <c r="I1630" s="1">
        <v>25357975</v>
      </c>
      <c r="J1630" s="1">
        <v>24508391</v>
      </c>
      <c r="K1630" s="1">
        <v>22769242</v>
      </c>
      <c r="L1630" s="14"/>
    </row>
    <row r="1631" spans="2:12" ht="16.5" thickTop="1" thickBot="1" x14ac:dyDescent="0.3">
      <c r="B1631" s="7" t="s">
        <v>48</v>
      </c>
      <c r="C1631" s="32">
        <v>20</v>
      </c>
      <c r="D1631" s="1">
        <v>20055400.120000001</v>
      </c>
      <c r="E1631" s="1">
        <v>17855098.079999998</v>
      </c>
      <c r="F1631" s="1">
        <v>17114104.030000001</v>
      </c>
      <c r="G1631" s="1">
        <v>20113824.489999998</v>
      </c>
      <c r="H1631" s="1">
        <v>21684453.010000002</v>
      </c>
      <c r="I1631" s="1">
        <v>25353567</v>
      </c>
      <c r="J1631" s="1">
        <v>24053947.350000001</v>
      </c>
      <c r="K1631" s="1">
        <v>22559040.98</v>
      </c>
      <c r="L1631" s="14"/>
    </row>
    <row r="1632" spans="2:12" ht="16.5" thickTop="1" thickBot="1" x14ac:dyDescent="0.3">
      <c r="B1632" s="7" t="s">
        <v>49</v>
      </c>
      <c r="C1632" s="32">
        <v>30</v>
      </c>
      <c r="D1632" s="1">
        <v>2002.88</v>
      </c>
      <c r="E1632" s="1">
        <v>2304.92</v>
      </c>
      <c r="F1632" s="1">
        <v>124.97</v>
      </c>
      <c r="G1632" s="1">
        <v>529.48</v>
      </c>
      <c r="H1632" s="1">
        <v>1632.99</v>
      </c>
      <c r="I1632" s="1">
        <v>4408</v>
      </c>
      <c r="J1632" s="1">
        <v>454443.65</v>
      </c>
      <c r="K1632" s="1">
        <v>210201.02</v>
      </c>
      <c r="L1632" s="14"/>
    </row>
    <row r="1633" spans="2:12" ht="16.5" thickTop="1" thickBot="1" x14ac:dyDescent="0.3">
      <c r="B1633" s="7" t="s">
        <v>12</v>
      </c>
      <c r="C1633" s="32">
        <v>40</v>
      </c>
      <c r="D1633" s="1">
        <v>0</v>
      </c>
      <c r="E1633" s="1">
        <v>0</v>
      </c>
      <c r="F1633" s="1">
        <v>0</v>
      </c>
      <c r="G1633" s="1">
        <v>0</v>
      </c>
      <c r="H1633" s="1">
        <v>0</v>
      </c>
      <c r="I1633" s="1">
        <v>0</v>
      </c>
      <c r="J1633" s="1">
        <v>0</v>
      </c>
      <c r="K1633" s="1">
        <v>0</v>
      </c>
      <c r="L1633" s="14"/>
    </row>
    <row r="1634" spans="2:12" ht="16.5" thickTop="1" thickBot="1" x14ac:dyDescent="0.3">
      <c r="B1634" s="7" t="s">
        <v>50</v>
      </c>
      <c r="C1634" s="32">
        <v>50</v>
      </c>
      <c r="D1634" s="1">
        <v>2002.88</v>
      </c>
      <c r="E1634" s="1">
        <v>2304.92</v>
      </c>
      <c r="F1634" s="1">
        <v>124.97</v>
      </c>
      <c r="G1634" s="1">
        <v>529.48</v>
      </c>
      <c r="H1634" s="1">
        <v>1632.99</v>
      </c>
      <c r="I1634" s="1">
        <v>4408</v>
      </c>
      <c r="J1634" s="1">
        <v>454443.65</v>
      </c>
      <c r="K1634" s="1">
        <v>210201.02</v>
      </c>
      <c r="L1634" s="14"/>
    </row>
    <row r="1635" spans="2:12" ht="16.5" thickTop="1" thickBot="1" x14ac:dyDescent="0.3">
      <c r="B1635" s="6" t="s">
        <v>629</v>
      </c>
      <c r="C1635" s="32"/>
      <c r="D1635" s="1"/>
      <c r="E1635" s="1"/>
      <c r="F1635" s="1"/>
      <c r="G1635" s="1"/>
      <c r="H1635" s="1"/>
      <c r="I1635" s="1"/>
      <c r="J1635" s="1"/>
      <c r="K1635" s="1"/>
      <c r="L1635" s="14"/>
    </row>
    <row r="1636" spans="2:12" ht="16.5" thickTop="1" thickBot="1" x14ac:dyDescent="0.3">
      <c r="B1636" s="7" t="s">
        <v>47</v>
      </c>
      <c r="C1636" s="32">
        <v>10</v>
      </c>
      <c r="D1636" s="1">
        <v>6567870</v>
      </c>
      <c r="E1636" s="1">
        <v>7243788</v>
      </c>
      <c r="F1636" s="1">
        <v>9043318</v>
      </c>
      <c r="G1636" s="1">
        <v>9358104</v>
      </c>
      <c r="H1636" s="1">
        <v>11488769</v>
      </c>
      <c r="I1636" s="1">
        <v>13268052</v>
      </c>
      <c r="J1636" s="1">
        <v>15284548</v>
      </c>
      <c r="K1636" s="1">
        <v>14322979</v>
      </c>
      <c r="L1636" s="14"/>
    </row>
    <row r="1637" spans="2:12" ht="16.5" thickTop="1" thickBot="1" x14ac:dyDescent="0.3">
      <c r="B1637" s="7" t="s">
        <v>48</v>
      </c>
      <c r="C1637" s="32">
        <v>20</v>
      </c>
      <c r="D1637" s="1">
        <v>6563721.8900000006</v>
      </c>
      <c r="E1637" s="1">
        <v>7237565</v>
      </c>
      <c r="F1637" s="1">
        <v>9043318</v>
      </c>
      <c r="G1637" s="1">
        <v>9358104</v>
      </c>
      <c r="H1637" s="1">
        <v>11387353</v>
      </c>
      <c r="I1637" s="1">
        <v>13246547</v>
      </c>
      <c r="J1637" s="1">
        <v>14450336.4</v>
      </c>
      <c r="K1637" s="1">
        <v>12822267.77</v>
      </c>
      <c r="L1637" s="14"/>
    </row>
    <row r="1638" spans="2:12" ht="16.5" thickTop="1" thickBot="1" x14ac:dyDescent="0.3">
      <c r="B1638" s="7" t="s">
        <v>49</v>
      </c>
      <c r="C1638" s="32">
        <v>30</v>
      </c>
      <c r="D1638" s="1">
        <v>4148.1099999999997</v>
      </c>
      <c r="E1638" s="1">
        <v>6223</v>
      </c>
      <c r="F1638" s="1">
        <v>0</v>
      </c>
      <c r="G1638" s="1">
        <v>0</v>
      </c>
      <c r="H1638" s="1">
        <v>101416</v>
      </c>
      <c r="I1638" s="1">
        <v>21505</v>
      </c>
      <c r="J1638" s="1">
        <v>834211.6</v>
      </c>
      <c r="K1638" s="1">
        <v>1500711.23</v>
      </c>
      <c r="L1638" s="14"/>
    </row>
    <row r="1639" spans="2:12" ht="16.5" thickTop="1" thickBot="1" x14ac:dyDescent="0.3">
      <c r="B1639" s="7" t="s">
        <v>12</v>
      </c>
      <c r="C1639" s="32">
        <v>40</v>
      </c>
      <c r="D1639" s="1">
        <v>0</v>
      </c>
      <c r="E1639" s="1">
        <v>0</v>
      </c>
      <c r="F1639" s="1">
        <v>0</v>
      </c>
      <c r="G1639" s="1">
        <v>0</v>
      </c>
      <c r="H1639" s="1">
        <v>0</v>
      </c>
      <c r="I1639" s="1">
        <v>0</v>
      </c>
      <c r="J1639" s="1">
        <v>0</v>
      </c>
      <c r="K1639" s="1">
        <v>0</v>
      </c>
      <c r="L1639" s="14"/>
    </row>
    <row r="1640" spans="2:12" ht="16.5" thickTop="1" thickBot="1" x14ac:dyDescent="0.3">
      <c r="B1640" s="7" t="s">
        <v>50</v>
      </c>
      <c r="C1640" s="32">
        <v>50</v>
      </c>
      <c r="D1640" s="1">
        <v>4148.1099999999997</v>
      </c>
      <c r="E1640" s="1">
        <v>6223</v>
      </c>
      <c r="F1640" s="1">
        <v>0</v>
      </c>
      <c r="G1640" s="1">
        <v>0</v>
      </c>
      <c r="H1640" s="1">
        <v>101416</v>
      </c>
      <c r="I1640" s="1">
        <v>21505</v>
      </c>
      <c r="J1640" s="1">
        <v>834211.6</v>
      </c>
      <c r="K1640" s="1">
        <v>1500711.23</v>
      </c>
      <c r="L1640" s="14"/>
    </row>
    <row r="1641" spans="2:12" ht="16.5" thickTop="1" thickBot="1" x14ac:dyDescent="0.3">
      <c r="B1641" s="6" t="s">
        <v>450</v>
      </c>
      <c r="C1641" s="32"/>
      <c r="D1641" s="1"/>
      <c r="E1641" s="1"/>
      <c r="F1641" s="1"/>
      <c r="G1641" s="1"/>
      <c r="H1641" s="1"/>
      <c r="I1641" s="1"/>
      <c r="J1641" s="1"/>
      <c r="K1641" s="1"/>
      <c r="L1641" s="14"/>
    </row>
    <row r="1642" spans="2:12" ht="16.5" thickTop="1" thickBot="1" x14ac:dyDescent="0.3">
      <c r="B1642" s="7" t="s">
        <v>47</v>
      </c>
      <c r="C1642" s="32">
        <v>10</v>
      </c>
      <c r="D1642" s="1">
        <v>199255758</v>
      </c>
      <c r="E1642" s="1">
        <v>243028970</v>
      </c>
      <c r="F1642" s="1">
        <v>257471376</v>
      </c>
      <c r="G1642" s="1">
        <v>276682336.33000004</v>
      </c>
      <c r="H1642" s="1">
        <v>289657192.24000001</v>
      </c>
      <c r="I1642" s="1">
        <v>304273464</v>
      </c>
      <c r="J1642" s="1">
        <v>336528240</v>
      </c>
      <c r="K1642" s="1">
        <v>335561545</v>
      </c>
      <c r="L1642" s="14"/>
    </row>
    <row r="1643" spans="2:12" ht="16.5" thickTop="1" thickBot="1" x14ac:dyDescent="0.3">
      <c r="B1643" s="7" t="s">
        <v>48</v>
      </c>
      <c r="C1643" s="32">
        <v>20</v>
      </c>
      <c r="D1643" s="1">
        <v>199099847.49000001</v>
      </c>
      <c r="E1643" s="1">
        <v>242393604.55000001</v>
      </c>
      <c r="F1643" s="1">
        <v>253213214.66999999</v>
      </c>
      <c r="G1643" s="1">
        <v>272420539.38</v>
      </c>
      <c r="H1643" s="1">
        <v>287818782.80000001</v>
      </c>
      <c r="I1643" s="1">
        <v>304207293.08999997</v>
      </c>
      <c r="J1643" s="1">
        <v>330622170.80000001</v>
      </c>
      <c r="K1643" s="1">
        <v>333322010.26999998</v>
      </c>
      <c r="L1643" s="14"/>
    </row>
    <row r="1644" spans="2:12" ht="16.5" thickTop="1" thickBot="1" x14ac:dyDescent="0.3">
      <c r="B1644" s="7" t="s">
        <v>49</v>
      </c>
      <c r="C1644" s="32">
        <v>30</v>
      </c>
      <c r="D1644" s="1">
        <v>155910.50999999998</v>
      </c>
      <c r="E1644" s="1">
        <v>635365.44999999995</v>
      </c>
      <c r="F1644" s="1">
        <v>4258161.33</v>
      </c>
      <c r="G1644" s="1">
        <v>4261796.95</v>
      </c>
      <c r="H1644" s="1">
        <v>1838409.44</v>
      </c>
      <c r="I1644" s="1">
        <v>66170.91</v>
      </c>
      <c r="J1644" s="1">
        <v>5906069.2000000002</v>
      </c>
      <c r="K1644" s="1">
        <v>2239534.73</v>
      </c>
      <c r="L1644" s="14"/>
    </row>
    <row r="1645" spans="2:12" ht="16.5" thickTop="1" thickBot="1" x14ac:dyDescent="0.3">
      <c r="B1645" s="7" t="s">
        <v>12</v>
      </c>
      <c r="C1645" s="32">
        <v>40</v>
      </c>
      <c r="D1645" s="1">
        <v>0</v>
      </c>
      <c r="E1645" s="1">
        <v>0</v>
      </c>
      <c r="F1645" s="1">
        <v>0</v>
      </c>
      <c r="G1645" s="1">
        <v>0</v>
      </c>
      <c r="H1645" s="1">
        <v>0</v>
      </c>
      <c r="I1645" s="1">
        <v>0</v>
      </c>
      <c r="J1645" s="1">
        <v>0</v>
      </c>
      <c r="K1645" s="1">
        <v>0</v>
      </c>
      <c r="L1645" s="14"/>
    </row>
    <row r="1646" spans="2:12" ht="16.5" thickTop="1" thickBot="1" x14ac:dyDescent="0.3">
      <c r="B1646" s="7" t="s">
        <v>50</v>
      </c>
      <c r="C1646" s="32">
        <v>50</v>
      </c>
      <c r="D1646" s="1">
        <v>155910.50999999998</v>
      </c>
      <c r="E1646" s="1">
        <v>635365.44999999995</v>
      </c>
      <c r="F1646" s="1">
        <v>4258161.33</v>
      </c>
      <c r="G1646" s="1">
        <v>4261796.95</v>
      </c>
      <c r="H1646" s="1">
        <v>1838409.44</v>
      </c>
      <c r="I1646" s="1">
        <v>66170.91</v>
      </c>
      <c r="J1646" s="1">
        <v>5906069.2000000002</v>
      </c>
      <c r="K1646" s="1">
        <v>2239534.73</v>
      </c>
      <c r="L1646" s="14"/>
    </row>
    <row r="1647" spans="2:12" ht="16.5" thickTop="1" thickBot="1" x14ac:dyDescent="0.3">
      <c r="B1647" s="6" t="s">
        <v>631</v>
      </c>
      <c r="C1647" s="32"/>
      <c r="D1647" s="1"/>
      <c r="E1647" s="1"/>
      <c r="F1647" s="1"/>
      <c r="G1647" s="1"/>
      <c r="H1647" s="1"/>
      <c r="I1647" s="1"/>
      <c r="J1647" s="1"/>
      <c r="K1647" s="1"/>
      <c r="L1647" s="14"/>
    </row>
    <row r="1648" spans="2:12" ht="16.5" thickTop="1" thickBot="1" x14ac:dyDescent="0.3">
      <c r="B1648" s="7" t="s">
        <v>47</v>
      </c>
      <c r="C1648" s="32">
        <v>10</v>
      </c>
      <c r="D1648" s="1">
        <v>92459268</v>
      </c>
      <c r="E1648" s="1">
        <v>105410580</v>
      </c>
      <c r="F1648" s="1">
        <v>100364816</v>
      </c>
      <c r="G1648" s="1">
        <v>120434496.36</v>
      </c>
      <c r="H1648" s="1">
        <v>123174814.76000001</v>
      </c>
      <c r="I1648" s="1">
        <v>152869658</v>
      </c>
      <c r="J1648" s="1">
        <v>160000649</v>
      </c>
      <c r="K1648" s="1">
        <v>186819735</v>
      </c>
      <c r="L1648" s="14"/>
    </row>
    <row r="1649" spans="2:12" ht="16.5" thickTop="1" thickBot="1" x14ac:dyDescent="0.3">
      <c r="B1649" s="7" t="s">
        <v>48</v>
      </c>
      <c r="C1649" s="32">
        <v>20</v>
      </c>
      <c r="D1649" s="1">
        <v>92456629.390000001</v>
      </c>
      <c r="E1649" s="1">
        <v>105410142.51000001</v>
      </c>
      <c r="F1649" s="1">
        <v>100347175.64</v>
      </c>
      <c r="G1649" s="1">
        <v>114826926.72</v>
      </c>
      <c r="H1649" s="1">
        <v>122679418.64</v>
      </c>
      <c r="I1649" s="1">
        <v>151808396.72999999</v>
      </c>
      <c r="J1649" s="1">
        <v>151439145.97</v>
      </c>
      <c r="K1649" s="1">
        <v>183368206.52000001</v>
      </c>
      <c r="L1649" s="14"/>
    </row>
    <row r="1650" spans="2:12" ht="16.5" thickTop="1" thickBot="1" x14ac:dyDescent="0.3">
      <c r="B1650" s="7" t="s">
        <v>49</v>
      </c>
      <c r="C1650" s="32">
        <v>30</v>
      </c>
      <c r="D1650" s="1">
        <v>2638.6099999999997</v>
      </c>
      <c r="E1650" s="1">
        <v>437.49</v>
      </c>
      <c r="F1650" s="1">
        <v>17640.36</v>
      </c>
      <c r="G1650" s="1">
        <v>5607569.6400000006</v>
      </c>
      <c r="H1650" s="1">
        <v>495396.12</v>
      </c>
      <c r="I1650" s="1">
        <v>1061261.27</v>
      </c>
      <c r="J1650" s="1">
        <v>8561503.0299999993</v>
      </c>
      <c r="K1650" s="1">
        <v>3451528.48</v>
      </c>
      <c r="L1650" s="14"/>
    </row>
    <row r="1651" spans="2:12" ht="16.5" thickTop="1" thickBot="1" x14ac:dyDescent="0.3">
      <c r="B1651" s="7" t="s">
        <v>12</v>
      </c>
      <c r="C1651" s="32">
        <v>40</v>
      </c>
      <c r="D1651" s="1">
        <v>0</v>
      </c>
      <c r="E1651" s="1">
        <v>0</v>
      </c>
      <c r="F1651" s="1">
        <v>0</v>
      </c>
      <c r="G1651" s="1">
        <v>5170000</v>
      </c>
      <c r="H1651" s="1">
        <v>0</v>
      </c>
      <c r="I1651" s="1">
        <v>0</v>
      </c>
      <c r="J1651" s="1">
        <v>231292</v>
      </c>
      <c r="K1651" s="1">
        <v>0</v>
      </c>
      <c r="L1651" s="14"/>
    </row>
    <row r="1652" spans="2:12" ht="16.5" thickTop="1" thickBot="1" x14ac:dyDescent="0.3">
      <c r="B1652" s="7" t="s">
        <v>50</v>
      </c>
      <c r="C1652" s="32">
        <v>50</v>
      </c>
      <c r="D1652" s="1">
        <v>2638.6099999999997</v>
      </c>
      <c r="E1652" s="1">
        <v>437.49</v>
      </c>
      <c r="F1652" s="1">
        <v>17640.36</v>
      </c>
      <c r="G1652" s="1">
        <v>437569.64</v>
      </c>
      <c r="H1652" s="1">
        <v>495396.12</v>
      </c>
      <c r="I1652" s="1">
        <v>1061261.27</v>
      </c>
      <c r="J1652" s="1">
        <v>8330211.0300000003</v>
      </c>
      <c r="K1652" s="1">
        <v>3451528.48</v>
      </c>
      <c r="L1652" s="14"/>
    </row>
    <row r="1653" spans="2:12" ht="16.5" thickTop="1" thickBot="1" x14ac:dyDescent="0.3">
      <c r="B1653" s="5" t="s">
        <v>634</v>
      </c>
      <c r="C1653" s="32"/>
      <c r="D1653" s="1"/>
      <c r="E1653" s="1"/>
      <c r="F1653" s="1"/>
      <c r="G1653" s="1"/>
      <c r="H1653" s="1"/>
      <c r="I1653" s="1"/>
      <c r="J1653" s="1"/>
      <c r="K1653" s="1"/>
      <c r="L1653" s="14"/>
    </row>
    <row r="1654" spans="2:12" ht="16.5" thickTop="1" thickBot="1" x14ac:dyDescent="0.3">
      <c r="B1654" s="6" t="s">
        <v>397</v>
      </c>
      <c r="C1654" s="32"/>
      <c r="D1654" s="1"/>
      <c r="E1654" s="1"/>
      <c r="F1654" s="1"/>
      <c r="G1654" s="1"/>
      <c r="H1654" s="1"/>
      <c r="I1654" s="1"/>
      <c r="J1654" s="1"/>
      <c r="K1654" s="1"/>
      <c r="L1654" s="14"/>
    </row>
    <row r="1655" spans="2:12" ht="16.5" thickTop="1" thickBot="1" x14ac:dyDescent="0.3">
      <c r="B1655" s="7" t="s">
        <v>47</v>
      </c>
      <c r="C1655" s="32">
        <v>10</v>
      </c>
      <c r="D1655" s="1">
        <v>2370000</v>
      </c>
      <c r="E1655" s="1">
        <v>5622146</v>
      </c>
      <c r="F1655" s="1">
        <v>2445602</v>
      </c>
      <c r="G1655" s="1">
        <v>2445602.7400000002</v>
      </c>
      <c r="H1655" s="1">
        <v>2868923</v>
      </c>
      <c r="I1655" s="1">
        <v>3709370</v>
      </c>
      <c r="J1655" s="1">
        <v>3062724</v>
      </c>
      <c r="K1655" s="1">
        <v>1700000</v>
      </c>
      <c r="L1655" s="14"/>
    </row>
    <row r="1656" spans="2:12" ht="16.5" thickTop="1" thickBot="1" x14ac:dyDescent="0.3">
      <c r="B1656" s="7" t="s">
        <v>48</v>
      </c>
      <c r="C1656" s="32">
        <v>20</v>
      </c>
      <c r="D1656" s="1">
        <v>2368060.16</v>
      </c>
      <c r="E1656" s="1">
        <v>2696500</v>
      </c>
      <c r="F1656" s="1">
        <v>2445231.2599999998</v>
      </c>
      <c r="G1656" s="1">
        <v>2445602</v>
      </c>
      <c r="H1656" s="1">
        <v>2445602</v>
      </c>
      <c r="I1656" s="1">
        <v>3709370</v>
      </c>
      <c r="J1656" s="1">
        <v>1582952</v>
      </c>
      <c r="K1656" s="1">
        <v>1700000</v>
      </c>
      <c r="L1656" s="14"/>
    </row>
    <row r="1657" spans="2:12" ht="16.5" thickTop="1" thickBot="1" x14ac:dyDescent="0.3">
      <c r="B1657" s="7" t="s">
        <v>49</v>
      </c>
      <c r="C1657" s="32">
        <v>30</v>
      </c>
      <c r="D1657" s="1">
        <v>1939.84</v>
      </c>
      <c r="E1657" s="1">
        <v>2925646</v>
      </c>
      <c r="F1657" s="1">
        <v>370.74</v>
      </c>
      <c r="G1657" s="1">
        <v>0.74</v>
      </c>
      <c r="H1657" s="1">
        <v>423321</v>
      </c>
      <c r="I1657" s="1">
        <v>0</v>
      </c>
      <c r="J1657" s="1">
        <v>1479772</v>
      </c>
      <c r="K1657" s="1">
        <v>0</v>
      </c>
      <c r="L1657" s="14"/>
    </row>
    <row r="1658" spans="2:12" ht="16.5" thickTop="1" thickBot="1" x14ac:dyDescent="0.3">
      <c r="B1658" s="7" t="s">
        <v>12</v>
      </c>
      <c r="C1658" s="32">
        <v>40</v>
      </c>
      <c r="D1658" s="1">
        <v>0</v>
      </c>
      <c r="E1658" s="1">
        <v>0</v>
      </c>
      <c r="F1658" s="1">
        <v>0</v>
      </c>
      <c r="G1658" s="1">
        <v>0</v>
      </c>
      <c r="H1658" s="1">
        <v>0</v>
      </c>
      <c r="I1658" s="1">
        <v>0</v>
      </c>
      <c r="J1658" s="1">
        <v>0</v>
      </c>
      <c r="K1658" s="1">
        <v>0</v>
      </c>
      <c r="L1658" s="14"/>
    </row>
    <row r="1659" spans="2:12" ht="16.5" thickTop="1" thickBot="1" x14ac:dyDescent="0.3">
      <c r="B1659" s="7" t="s">
        <v>50</v>
      </c>
      <c r="C1659" s="32">
        <v>50</v>
      </c>
      <c r="D1659" s="1">
        <v>1939.84</v>
      </c>
      <c r="E1659" s="1">
        <v>2925646</v>
      </c>
      <c r="F1659" s="1">
        <v>370.74</v>
      </c>
      <c r="G1659" s="1">
        <v>0.74</v>
      </c>
      <c r="H1659" s="1">
        <v>423321</v>
      </c>
      <c r="I1659" s="1">
        <v>0</v>
      </c>
      <c r="J1659" s="1">
        <v>1479772</v>
      </c>
      <c r="K1659" s="1">
        <v>0</v>
      </c>
      <c r="L1659" s="14"/>
    </row>
    <row r="1660" spans="2:12" ht="16.5" thickTop="1" thickBot="1" x14ac:dyDescent="0.3">
      <c r="B1660" s="6" t="s">
        <v>629</v>
      </c>
      <c r="C1660" s="32"/>
      <c r="D1660" s="1"/>
      <c r="E1660" s="1"/>
      <c r="F1660" s="1"/>
      <c r="G1660" s="1"/>
      <c r="H1660" s="1"/>
      <c r="I1660" s="1"/>
      <c r="J1660" s="1"/>
      <c r="K1660" s="1"/>
      <c r="L1660" s="14"/>
    </row>
    <row r="1661" spans="2:12" ht="16.5" thickTop="1" thickBot="1" x14ac:dyDescent="0.3">
      <c r="B1661" s="7" t="s">
        <v>47</v>
      </c>
      <c r="C1661" s="32">
        <v>10</v>
      </c>
      <c r="D1661" s="1">
        <v>1641443</v>
      </c>
      <c r="E1661" s="1">
        <v>141443</v>
      </c>
      <c r="F1661" s="1">
        <v>141443</v>
      </c>
      <c r="G1661" s="1">
        <v>541443</v>
      </c>
      <c r="H1661" s="1">
        <v>176315</v>
      </c>
      <c r="I1661" s="1">
        <v>655000</v>
      </c>
      <c r="J1661" s="1">
        <v>879606</v>
      </c>
      <c r="K1661" s="1">
        <v>279606</v>
      </c>
      <c r="L1661" s="14"/>
    </row>
    <row r="1662" spans="2:12" ht="16.5" thickTop="1" thickBot="1" x14ac:dyDescent="0.3">
      <c r="B1662" s="7" t="s">
        <v>48</v>
      </c>
      <c r="C1662" s="32">
        <v>20</v>
      </c>
      <c r="D1662" s="1">
        <v>1641443</v>
      </c>
      <c r="E1662" s="1">
        <v>0</v>
      </c>
      <c r="F1662" s="1">
        <v>141443</v>
      </c>
      <c r="G1662" s="1">
        <v>500000</v>
      </c>
      <c r="H1662" s="1">
        <v>176315</v>
      </c>
      <c r="I1662" s="1">
        <v>650000</v>
      </c>
      <c r="J1662" s="1">
        <v>730111</v>
      </c>
      <c r="K1662" s="1">
        <v>152174.26999999999</v>
      </c>
      <c r="L1662" s="14"/>
    </row>
    <row r="1663" spans="2:12" ht="16.5" thickTop="1" thickBot="1" x14ac:dyDescent="0.3">
      <c r="B1663" s="7" t="s">
        <v>49</v>
      </c>
      <c r="C1663" s="32">
        <v>30</v>
      </c>
      <c r="D1663" s="1">
        <v>0</v>
      </c>
      <c r="E1663" s="1">
        <v>141443</v>
      </c>
      <c r="F1663" s="1">
        <v>0</v>
      </c>
      <c r="G1663" s="1">
        <v>41443</v>
      </c>
      <c r="H1663" s="1">
        <v>0</v>
      </c>
      <c r="I1663" s="1">
        <v>5000</v>
      </c>
      <c r="J1663" s="1">
        <v>149495</v>
      </c>
      <c r="K1663" s="1">
        <v>127431.73</v>
      </c>
      <c r="L1663" s="14"/>
    </row>
    <row r="1664" spans="2:12" ht="16.5" thickTop="1" thickBot="1" x14ac:dyDescent="0.3">
      <c r="B1664" s="7" t="s">
        <v>12</v>
      </c>
      <c r="C1664" s="32">
        <v>40</v>
      </c>
      <c r="D1664" s="1">
        <v>0</v>
      </c>
      <c r="E1664" s="1">
        <v>0</v>
      </c>
      <c r="F1664" s="1">
        <v>0</v>
      </c>
      <c r="G1664" s="1">
        <v>0</v>
      </c>
      <c r="H1664" s="1">
        <v>0</v>
      </c>
      <c r="I1664" s="1">
        <v>0</v>
      </c>
      <c r="J1664" s="1">
        <v>0</v>
      </c>
      <c r="K1664" s="1">
        <v>0</v>
      </c>
      <c r="L1664" s="14"/>
    </row>
    <row r="1665" spans="2:12" ht="16.5" thickTop="1" thickBot="1" x14ac:dyDescent="0.3">
      <c r="B1665" s="7" t="s">
        <v>50</v>
      </c>
      <c r="C1665" s="32">
        <v>50</v>
      </c>
      <c r="D1665" s="1">
        <v>0</v>
      </c>
      <c r="E1665" s="1">
        <v>141443</v>
      </c>
      <c r="F1665" s="1">
        <v>0</v>
      </c>
      <c r="G1665" s="1">
        <v>41443</v>
      </c>
      <c r="H1665" s="1">
        <v>0</v>
      </c>
      <c r="I1665" s="1">
        <v>5000</v>
      </c>
      <c r="J1665" s="1">
        <v>149495</v>
      </c>
      <c r="K1665" s="1">
        <v>127431.73</v>
      </c>
      <c r="L1665" s="14"/>
    </row>
    <row r="1666" spans="2:12" ht="16.5" thickTop="1" thickBot="1" x14ac:dyDescent="0.3">
      <c r="B1666" s="6" t="s">
        <v>450</v>
      </c>
      <c r="C1666" s="32"/>
      <c r="D1666" s="1"/>
      <c r="E1666" s="1"/>
      <c r="F1666" s="1"/>
      <c r="G1666" s="1"/>
      <c r="H1666" s="1"/>
      <c r="I1666" s="1"/>
      <c r="J1666" s="1"/>
      <c r="K1666" s="1"/>
      <c r="L1666" s="14"/>
    </row>
    <row r="1667" spans="2:12" ht="16.5" thickTop="1" thickBot="1" x14ac:dyDescent="0.3">
      <c r="B1667" s="7" t="s">
        <v>47</v>
      </c>
      <c r="C1667" s="32">
        <v>10</v>
      </c>
      <c r="D1667" s="1">
        <v>15100577</v>
      </c>
      <c r="E1667" s="1">
        <v>10569461</v>
      </c>
      <c r="F1667" s="1">
        <v>11385737</v>
      </c>
      <c r="G1667" s="1">
        <v>4898503.74</v>
      </c>
      <c r="H1667" s="1">
        <v>5259645</v>
      </c>
      <c r="I1667" s="1">
        <v>5338156</v>
      </c>
      <c r="J1667" s="1">
        <v>6570875</v>
      </c>
      <c r="K1667" s="1">
        <v>7770875</v>
      </c>
      <c r="L1667" s="14"/>
    </row>
    <row r="1668" spans="2:12" ht="16.5" thickTop="1" thickBot="1" x14ac:dyDescent="0.3">
      <c r="B1668" s="7" t="s">
        <v>48</v>
      </c>
      <c r="C1668" s="32">
        <v>20</v>
      </c>
      <c r="D1668" s="1">
        <v>14396060.68</v>
      </c>
      <c r="E1668" s="1">
        <v>10225392.440000001</v>
      </c>
      <c r="F1668" s="1">
        <v>11328888.26</v>
      </c>
      <c r="G1668" s="1">
        <v>4482938.62</v>
      </c>
      <c r="H1668" s="1">
        <v>5099658</v>
      </c>
      <c r="I1668" s="1">
        <v>5336652.84</v>
      </c>
      <c r="J1668" s="1">
        <v>6363714.3099999996</v>
      </c>
      <c r="K1668" s="1">
        <v>6813534.9499999993</v>
      </c>
      <c r="L1668" s="14"/>
    </row>
    <row r="1669" spans="2:12" ht="16.5" thickTop="1" thickBot="1" x14ac:dyDescent="0.3">
      <c r="B1669" s="7" t="s">
        <v>49</v>
      </c>
      <c r="C1669" s="32">
        <v>30</v>
      </c>
      <c r="D1669" s="1">
        <v>704516.32000000007</v>
      </c>
      <c r="E1669" s="1">
        <v>344068.56</v>
      </c>
      <c r="F1669" s="1">
        <v>56848.74</v>
      </c>
      <c r="G1669" s="1">
        <v>415565.12</v>
      </c>
      <c r="H1669" s="1">
        <v>159987</v>
      </c>
      <c r="I1669" s="1">
        <v>1503.16</v>
      </c>
      <c r="J1669" s="1">
        <v>207160.69</v>
      </c>
      <c r="K1669" s="1">
        <v>957340.05</v>
      </c>
      <c r="L1669" s="14"/>
    </row>
    <row r="1670" spans="2:12" ht="16.5" thickTop="1" thickBot="1" x14ac:dyDescent="0.3">
      <c r="B1670" s="7" t="s">
        <v>12</v>
      </c>
      <c r="C1670" s="32">
        <v>40</v>
      </c>
      <c r="D1670" s="1">
        <v>0</v>
      </c>
      <c r="E1670" s="1">
        <v>0</v>
      </c>
      <c r="F1670" s="1">
        <v>0</v>
      </c>
      <c r="G1670" s="1">
        <v>0</v>
      </c>
      <c r="H1670" s="1">
        <v>0</v>
      </c>
      <c r="I1670" s="1">
        <v>0</v>
      </c>
      <c r="J1670" s="1">
        <v>0</v>
      </c>
      <c r="K1670" s="1">
        <v>0</v>
      </c>
      <c r="L1670" s="14"/>
    </row>
    <row r="1671" spans="2:12" ht="16.5" thickTop="1" thickBot="1" x14ac:dyDescent="0.3">
      <c r="B1671" s="7" t="s">
        <v>50</v>
      </c>
      <c r="C1671" s="32">
        <v>50</v>
      </c>
      <c r="D1671" s="1">
        <v>704516.32000000007</v>
      </c>
      <c r="E1671" s="1">
        <v>344068.56</v>
      </c>
      <c r="F1671" s="1">
        <v>56848.74</v>
      </c>
      <c r="G1671" s="1">
        <v>415565.12</v>
      </c>
      <c r="H1671" s="1">
        <v>159987</v>
      </c>
      <c r="I1671" s="1">
        <v>1503.16</v>
      </c>
      <c r="J1671" s="1">
        <v>207160.69</v>
      </c>
      <c r="K1671" s="1">
        <v>957340.05</v>
      </c>
      <c r="L1671" s="14"/>
    </row>
    <row r="1672" spans="2:12" ht="16.5" thickTop="1" thickBot="1" x14ac:dyDescent="0.3">
      <c r="B1672" s="6" t="s">
        <v>631</v>
      </c>
      <c r="C1672" s="32"/>
      <c r="D1672" s="1"/>
      <c r="E1672" s="1"/>
      <c r="F1672" s="1"/>
      <c r="G1672" s="1"/>
      <c r="H1672" s="1"/>
      <c r="I1672" s="1"/>
      <c r="J1672" s="1"/>
      <c r="K1672" s="1"/>
      <c r="L1672" s="14"/>
    </row>
    <row r="1673" spans="2:12" ht="16.5" thickTop="1" thickBot="1" x14ac:dyDescent="0.3">
      <c r="B1673" s="7" t="s">
        <v>47</v>
      </c>
      <c r="C1673" s="32">
        <v>10</v>
      </c>
      <c r="D1673" s="1">
        <v>12495203</v>
      </c>
      <c r="E1673" s="1">
        <v>8457441</v>
      </c>
      <c r="F1673" s="1">
        <v>3375083</v>
      </c>
      <c r="G1673" s="1">
        <v>3423880.79</v>
      </c>
      <c r="H1673" s="1">
        <v>3445130</v>
      </c>
      <c r="I1673" s="1">
        <v>3832936</v>
      </c>
      <c r="J1673" s="1">
        <v>4610001</v>
      </c>
      <c r="K1673" s="1">
        <v>5344694</v>
      </c>
      <c r="L1673" s="14"/>
    </row>
    <row r="1674" spans="2:12" ht="16.5" thickTop="1" thickBot="1" x14ac:dyDescent="0.3">
      <c r="B1674" s="7" t="s">
        <v>48</v>
      </c>
      <c r="C1674" s="32">
        <v>20</v>
      </c>
      <c r="D1674" s="1">
        <v>11932893.18</v>
      </c>
      <c r="E1674" s="1">
        <v>8235544.4399999995</v>
      </c>
      <c r="F1674" s="1">
        <v>3325891.21</v>
      </c>
      <c r="G1674" s="1">
        <v>2327337</v>
      </c>
      <c r="H1674" s="1">
        <v>3186884</v>
      </c>
      <c r="I1674" s="1">
        <v>3791471.35</v>
      </c>
      <c r="J1674" s="1">
        <v>3274719.27</v>
      </c>
      <c r="K1674" s="1">
        <v>4245371.12</v>
      </c>
      <c r="L1674" s="14"/>
    </row>
    <row r="1675" spans="2:12" ht="16.5" thickTop="1" thickBot="1" x14ac:dyDescent="0.3">
      <c r="B1675" s="7" t="s">
        <v>49</v>
      </c>
      <c r="C1675" s="32">
        <v>30</v>
      </c>
      <c r="D1675" s="1">
        <v>562309.82000000007</v>
      </c>
      <c r="E1675" s="1">
        <v>221896.56</v>
      </c>
      <c r="F1675" s="1">
        <v>49191.79</v>
      </c>
      <c r="G1675" s="1">
        <v>1096543.79</v>
      </c>
      <c r="H1675" s="1">
        <v>258246</v>
      </c>
      <c r="I1675" s="1">
        <v>41464.65</v>
      </c>
      <c r="J1675" s="1">
        <v>1335281.73</v>
      </c>
      <c r="K1675" s="1">
        <v>1099322.8799999999</v>
      </c>
      <c r="L1675" s="14"/>
    </row>
    <row r="1676" spans="2:12" ht="16.5" thickTop="1" thickBot="1" x14ac:dyDescent="0.3">
      <c r="B1676" s="7" t="s">
        <v>12</v>
      </c>
      <c r="C1676" s="32">
        <v>40</v>
      </c>
      <c r="D1676" s="1">
        <v>0</v>
      </c>
      <c r="E1676" s="1">
        <v>0</v>
      </c>
      <c r="F1676" s="1">
        <v>0</v>
      </c>
      <c r="G1676" s="1">
        <v>0</v>
      </c>
      <c r="H1676" s="1">
        <v>0</v>
      </c>
      <c r="I1676" s="1">
        <v>0</v>
      </c>
      <c r="J1676" s="1">
        <v>67332</v>
      </c>
      <c r="K1676" s="1">
        <v>0</v>
      </c>
      <c r="L1676" s="14"/>
    </row>
    <row r="1677" spans="2:12" ht="16.5" thickTop="1" thickBot="1" x14ac:dyDescent="0.3">
      <c r="B1677" s="7" t="s">
        <v>50</v>
      </c>
      <c r="C1677" s="32">
        <v>50</v>
      </c>
      <c r="D1677" s="1">
        <v>562309.82000000007</v>
      </c>
      <c r="E1677" s="1">
        <v>221896.56</v>
      </c>
      <c r="F1677" s="1">
        <v>49191.79</v>
      </c>
      <c r="G1677" s="1">
        <v>1096543.79</v>
      </c>
      <c r="H1677" s="1">
        <v>258246</v>
      </c>
      <c r="I1677" s="1">
        <v>41464.65</v>
      </c>
      <c r="J1677" s="1">
        <v>1267949.73</v>
      </c>
      <c r="K1677" s="1">
        <v>1099322.8799999999</v>
      </c>
      <c r="L1677" s="14"/>
    </row>
    <row r="1678" spans="2:12" ht="16.5" thickTop="1" thickBot="1" x14ac:dyDescent="0.3">
      <c r="B1678" s="5" t="s">
        <v>637</v>
      </c>
      <c r="C1678" s="32"/>
      <c r="D1678" s="1"/>
      <c r="E1678" s="1"/>
      <c r="F1678" s="1"/>
      <c r="G1678" s="1"/>
      <c r="H1678" s="1"/>
      <c r="I1678" s="1"/>
      <c r="J1678" s="1"/>
      <c r="K1678" s="1"/>
      <c r="L1678" s="14"/>
    </row>
    <row r="1679" spans="2:12" ht="16.5" thickTop="1" thickBot="1" x14ac:dyDescent="0.3">
      <c r="B1679" s="6" t="s">
        <v>397</v>
      </c>
      <c r="C1679" s="32"/>
      <c r="D1679" s="1"/>
      <c r="E1679" s="1"/>
      <c r="F1679" s="1"/>
      <c r="G1679" s="1"/>
      <c r="H1679" s="1"/>
      <c r="I1679" s="1"/>
      <c r="J1679" s="1"/>
      <c r="K1679" s="1"/>
      <c r="L1679" s="14"/>
    </row>
    <row r="1680" spans="2:12" ht="16.5" thickTop="1" thickBot="1" x14ac:dyDescent="0.3">
      <c r="B1680" s="7" t="s">
        <v>47</v>
      </c>
      <c r="C1680" s="32">
        <v>10</v>
      </c>
      <c r="D1680" s="1">
        <v>169847</v>
      </c>
      <c r="E1680" s="1">
        <v>163000</v>
      </c>
      <c r="F1680" s="1">
        <v>173000</v>
      </c>
      <c r="G1680" s="1">
        <v>242418.47</v>
      </c>
      <c r="H1680" s="1">
        <v>341126</v>
      </c>
      <c r="I1680" s="1">
        <v>466126</v>
      </c>
      <c r="J1680" s="1">
        <v>476064</v>
      </c>
      <c r="K1680" s="1">
        <v>476614</v>
      </c>
      <c r="L1680" s="14"/>
    </row>
    <row r="1681" spans="2:12" ht="16.5" thickTop="1" thickBot="1" x14ac:dyDescent="0.3">
      <c r="B1681" s="7" t="s">
        <v>48</v>
      </c>
      <c r="C1681" s="32">
        <v>20</v>
      </c>
      <c r="D1681" s="1">
        <v>169847</v>
      </c>
      <c r="E1681" s="1">
        <v>163000</v>
      </c>
      <c r="F1681" s="1">
        <v>172623.53</v>
      </c>
      <c r="G1681" s="1">
        <v>199098.53</v>
      </c>
      <c r="H1681" s="1">
        <v>341126</v>
      </c>
      <c r="I1681" s="1">
        <v>466126</v>
      </c>
      <c r="J1681" s="1">
        <v>461294</v>
      </c>
      <c r="K1681" s="1">
        <v>476614</v>
      </c>
      <c r="L1681" s="14"/>
    </row>
    <row r="1682" spans="2:12" ht="16.5" thickTop="1" thickBot="1" x14ac:dyDescent="0.3">
      <c r="B1682" s="7" t="s">
        <v>49</v>
      </c>
      <c r="C1682" s="32">
        <v>30</v>
      </c>
      <c r="D1682" s="1">
        <v>0</v>
      </c>
      <c r="E1682" s="1">
        <v>0</v>
      </c>
      <c r="F1682" s="1">
        <v>376.47</v>
      </c>
      <c r="G1682" s="1">
        <v>43319.94</v>
      </c>
      <c r="H1682" s="1">
        <v>0</v>
      </c>
      <c r="I1682" s="1">
        <v>0</v>
      </c>
      <c r="J1682" s="1">
        <v>14770</v>
      </c>
      <c r="K1682" s="1">
        <v>0</v>
      </c>
      <c r="L1682" s="14"/>
    </row>
    <row r="1683" spans="2:12" ht="16.5" thickTop="1" thickBot="1" x14ac:dyDescent="0.3">
      <c r="B1683" s="7" t="s">
        <v>12</v>
      </c>
      <c r="C1683" s="32">
        <v>40</v>
      </c>
      <c r="D1683" s="1">
        <v>0</v>
      </c>
      <c r="E1683" s="1">
        <v>0</v>
      </c>
      <c r="F1683" s="1">
        <v>0</v>
      </c>
      <c r="G1683" s="1">
        <v>0</v>
      </c>
      <c r="H1683" s="1">
        <v>0</v>
      </c>
      <c r="I1683" s="1">
        <v>0</v>
      </c>
      <c r="J1683" s="1">
        <v>0</v>
      </c>
      <c r="K1683" s="1">
        <v>0</v>
      </c>
      <c r="L1683" s="14"/>
    </row>
    <row r="1684" spans="2:12" ht="16.5" thickTop="1" thickBot="1" x14ac:dyDescent="0.3">
      <c r="B1684" s="7" t="s">
        <v>50</v>
      </c>
      <c r="C1684" s="32">
        <v>50</v>
      </c>
      <c r="D1684" s="1">
        <v>0</v>
      </c>
      <c r="E1684" s="1">
        <v>0</v>
      </c>
      <c r="F1684" s="1">
        <v>376.47</v>
      </c>
      <c r="G1684" s="1">
        <v>43319.94</v>
      </c>
      <c r="H1684" s="1">
        <v>0</v>
      </c>
      <c r="I1684" s="1">
        <v>0</v>
      </c>
      <c r="J1684" s="1">
        <v>14770</v>
      </c>
      <c r="K1684" s="1">
        <v>0</v>
      </c>
      <c r="L1684" s="14"/>
    </row>
    <row r="1685" spans="2:12" ht="16.5" thickTop="1" thickBot="1" x14ac:dyDescent="0.3">
      <c r="B1685" s="6" t="s">
        <v>627</v>
      </c>
      <c r="C1685" s="32"/>
      <c r="D1685" s="1"/>
      <c r="E1685" s="1"/>
      <c r="F1685" s="1"/>
      <c r="G1685" s="1"/>
      <c r="H1685" s="1"/>
      <c r="I1685" s="1"/>
      <c r="J1685" s="1"/>
      <c r="K1685" s="1"/>
      <c r="L1685" s="14"/>
    </row>
    <row r="1686" spans="2:12" ht="16.5" thickTop="1" thickBot="1" x14ac:dyDescent="0.3">
      <c r="B1686" s="7" t="s">
        <v>47</v>
      </c>
      <c r="C1686" s="32">
        <v>10</v>
      </c>
      <c r="D1686" s="1">
        <v>15618368</v>
      </c>
      <c r="E1686" s="1">
        <v>19000000</v>
      </c>
      <c r="F1686" s="1">
        <v>18000000</v>
      </c>
      <c r="G1686" s="1">
        <v>20866864.98</v>
      </c>
      <c r="H1686" s="1">
        <v>19252776</v>
      </c>
      <c r="I1686" s="1">
        <v>22202776</v>
      </c>
      <c r="J1686" s="1">
        <v>20648379</v>
      </c>
      <c r="K1686" s="1">
        <v>21327829</v>
      </c>
      <c r="L1686" s="14"/>
    </row>
    <row r="1687" spans="2:12" ht="16.5" thickTop="1" thickBot="1" x14ac:dyDescent="0.3">
      <c r="B1687" s="7" t="s">
        <v>48</v>
      </c>
      <c r="C1687" s="32">
        <v>20</v>
      </c>
      <c r="D1687" s="1">
        <v>15618368</v>
      </c>
      <c r="E1687" s="1">
        <v>19000000</v>
      </c>
      <c r="F1687" s="1">
        <v>17420351.02</v>
      </c>
      <c r="G1687" s="1">
        <v>18536026.640000001</v>
      </c>
      <c r="H1687" s="1">
        <v>19252776</v>
      </c>
      <c r="I1687" s="1">
        <v>22202776</v>
      </c>
      <c r="J1687" s="1">
        <v>19919316.379999999</v>
      </c>
      <c r="K1687" s="1">
        <v>21327829</v>
      </c>
      <c r="L1687" s="14"/>
    </row>
    <row r="1688" spans="2:12" ht="16.5" thickTop="1" thickBot="1" x14ac:dyDescent="0.3">
      <c r="B1688" s="7" t="s">
        <v>49</v>
      </c>
      <c r="C1688" s="32">
        <v>30</v>
      </c>
      <c r="D1688" s="1">
        <v>0</v>
      </c>
      <c r="E1688" s="1">
        <v>0</v>
      </c>
      <c r="F1688" s="1">
        <v>579648.98</v>
      </c>
      <c r="G1688" s="1">
        <v>2330838.34</v>
      </c>
      <c r="H1688" s="1">
        <v>0</v>
      </c>
      <c r="I1688" s="1">
        <v>0</v>
      </c>
      <c r="J1688" s="1">
        <v>729062.62</v>
      </c>
      <c r="K1688" s="1">
        <v>0</v>
      </c>
      <c r="L1688" s="14"/>
    </row>
    <row r="1689" spans="2:12" ht="16.5" thickTop="1" thickBot="1" x14ac:dyDescent="0.3">
      <c r="B1689" s="7" t="s">
        <v>12</v>
      </c>
      <c r="C1689" s="32">
        <v>40</v>
      </c>
      <c r="D1689" s="1">
        <v>0</v>
      </c>
      <c r="E1689" s="1">
        <v>0</v>
      </c>
      <c r="F1689" s="1">
        <v>0</v>
      </c>
      <c r="G1689" s="1">
        <v>0</v>
      </c>
      <c r="H1689" s="1">
        <v>0</v>
      </c>
      <c r="I1689" s="1">
        <v>0</v>
      </c>
      <c r="J1689" s="1">
        <v>0</v>
      </c>
      <c r="K1689" s="1">
        <v>0</v>
      </c>
      <c r="L1689" s="14"/>
    </row>
    <row r="1690" spans="2:12" ht="16.5" thickTop="1" thickBot="1" x14ac:dyDescent="0.3">
      <c r="B1690" s="7" t="s">
        <v>50</v>
      </c>
      <c r="C1690" s="32">
        <v>50</v>
      </c>
      <c r="D1690" s="1">
        <v>0</v>
      </c>
      <c r="E1690" s="1">
        <v>0</v>
      </c>
      <c r="F1690" s="1">
        <v>579648.98</v>
      </c>
      <c r="G1690" s="1">
        <v>2330838.34</v>
      </c>
      <c r="H1690" s="1">
        <v>0</v>
      </c>
      <c r="I1690" s="1">
        <v>0</v>
      </c>
      <c r="J1690" s="1">
        <v>729062.62</v>
      </c>
      <c r="K1690" s="1">
        <v>0</v>
      </c>
      <c r="L1690" s="14"/>
    </row>
    <row r="1691" spans="2:12" ht="16.5" thickTop="1" thickBot="1" x14ac:dyDescent="0.3">
      <c r="B1691" s="6" t="s">
        <v>629</v>
      </c>
      <c r="C1691" s="32"/>
      <c r="D1691" s="1"/>
      <c r="E1691" s="1"/>
      <c r="F1691" s="1"/>
      <c r="G1691" s="1"/>
      <c r="H1691" s="1"/>
      <c r="I1691" s="1"/>
      <c r="J1691" s="1"/>
      <c r="K1691" s="1"/>
      <c r="L1691" s="14"/>
    </row>
    <row r="1692" spans="2:12" ht="16.5" thickTop="1" thickBot="1" x14ac:dyDescent="0.3">
      <c r="B1692" s="7" t="s">
        <v>47</v>
      </c>
      <c r="C1692" s="32">
        <v>10</v>
      </c>
      <c r="D1692" s="1">
        <v>1519013</v>
      </c>
      <c r="E1692" s="1">
        <v>1335013</v>
      </c>
      <c r="F1692" s="1">
        <v>1750000</v>
      </c>
      <c r="G1692" s="1">
        <v>1937890</v>
      </c>
      <c r="H1692" s="1">
        <v>2407890</v>
      </c>
      <c r="I1692" s="1">
        <v>2339540</v>
      </c>
      <c r="J1692" s="1">
        <v>2257890</v>
      </c>
      <c r="K1692" s="1">
        <v>2107890</v>
      </c>
      <c r="L1692" s="14"/>
    </row>
    <row r="1693" spans="2:12" ht="16.5" thickTop="1" thickBot="1" x14ac:dyDescent="0.3">
      <c r="B1693" s="7" t="s">
        <v>48</v>
      </c>
      <c r="C1693" s="32">
        <v>20</v>
      </c>
      <c r="D1693" s="1">
        <v>1519013</v>
      </c>
      <c r="E1693" s="1">
        <v>1335013</v>
      </c>
      <c r="F1693" s="1">
        <v>1750000</v>
      </c>
      <c r="G1693" s="1">
        <v>1937890</v>
      </c>
      <c r="H1693" s="1">
        <v>2407890</v>
      </c>
      <c r="I1693" s="1">
        <v>2339540</v>
      </c>
      <c r="J1693" s="1">
        <v>2256389.1800000002</v>
      </c>
      <c r="K1693" s="1">
        <v>2107890</v>
      </c>
      <c r="L1693" s="14"/>
    </row>
    <row r="1694" spans="2:12" ht="16.5" thickTop="1" thickBot="1" x14ac:dyDescent="0.3">
      <c r="B1694" s="7" t="s">
        <v>49</v>
      </c>
      <c r="C1694" s="32">
        <v>30</v>
      </c>
      <c r="D1694" s="1">
        <v>0</v>
      </c>
      <c r="E1694" s="1">
        <v>0</v>
      </c>
      <c r="F1694" s="1">
        <v>0</v>
      </c>
      <c r="G1694" s="1">
        <v>0</v>
      </c>
      <c r="H1694" s="1">
        <v>0</v>
      </c>
      <c r="I1694" s="1">
        <v>0</v>
      </c>
      <c r="J1694" s="1">
        <v>1500.82</v>
      </c>
      <c r="K1694" s="1">
        <v>0</v>
      </c>
      <c r="L1694" s="14"/>
    </row>
    <row r="1695" spans="2:12" ht="16.5" thickTop="1" thickBot="1" x14ac:dyDescent="0.3">
      <c r="B1695" s="7" t="s">
        <v>12</v>
      </c>
      <c r="C1695" s="32">
        <v>40</v>
      </c>
      <c r="D1695" s="1">
        <v>0</v>
      </c>
      <c r="E1695" s="1">
        <v>0</v>
      </c>
      <c r="F1695" s="1">
        <v>0</v>
      </c>
      <c r="G1695" s="1">
        <v>0</v>
      </c>
      <c r="H1695" s="1">
        <v>0</v>
      </c>
      <c r="I1695" s="1">
        <v>0</v>
      </c>
      <c r="J1695" s="1">
        <v>0</v>
      </c>
      <c r="K1695" s="1">
        <v>0</v>
      </c>
      <c r="L1695" s="14"/>
    </row>
    <row r="1696" spans="2:12" ht="16.5" thickTop="1" thickBot="1" x14ac:dyDescent="0.3">
      <c r="B1696" s="7" t="s">
        <v>50</v>
      </c>
      <c r="C1696" s="32">
        <v>50</v>
      </c>
      <c r="D1696" s="1">
        <v>0</v>
      </c>
      <c r="E1696" s="1">
        <v>0</v>
      </c>
      <c r="F1696" s="1">
        <v>0</v>
      </c>
      <c r="G1696" s="1">
        <v>0</v>
      </c>
      <c r="H1696" s="1">
        <v>0</v>
      </c>
      <c r="I1696" s="1">
        <v>0</v>
      </c>
      <c r="J1696" s="1">
        <v>1500.82</v>
      </c>
      <c r="K1696" s="1">
        <v>0</v>
      </c>
      <c r="L1696" s="14"/>
    </row>
    <row r="1697" spans="2:12" ht="16.5" thickTop="1" thickBot="1" x14ac:dyDescent="0.3">
      <c r="B1697" s="6" t="s">
        <v>450</v>
      </c>
      <c r="C1697" s="32"/>
      <c r="D1697" s="1"/>
      <c r="E1697" s="1"/>
      <c r="F1697" s="1"/>
      <c r="G1697" s="1"/>
      <c r="H1697" s="1"/>
      <c r="I1697" s="1"/>
      <c r="J1697" s="1"/>
      <c r="K1697" s="1"/>
      <c r="L1697" s="14"/>
    </row>
    <row r="1698" spans="2:12" ht="16.5" thickTop="1" thickBot="1" x14ac:dyDescent="0.3">
      <c r="B1698" s="7" t="s">
        <v>47</v>
      </c>
      <c r="C1698" s="32">
        <v>10</v>
      </c>
      <c r="D1698" s="1">
        <v>9427511</v>
      </c>
      <c r="E1698" s="1">
        <v>12599578</v>
      </c>
      <c r="F1698" s="1">
        <v>15750000</v>
      </c>
      <c r="G1698" s="1">
        <v>14208539.210000001</v>
      </c>
      <c r="H1698" s="1">
        <v>15948868</v>
      </c>
      <c r="I1698" s="1">
        <v>16832925</v>
      </c>
      <c r="J1698" s="1">
        <v>18038931</v>
      </c>
      <c r="K1698" s="1">
        <v>20511931</v>
      </c>
      <c r="L1698" s="14"/>
    </row>
    <row r="1699" spans="2:12" ht="16.5" thickTop="1" thickBot="1" x14ac:dyDescent="0.3">
      <c r="B1699" s="7" t="s">
        <v>48</v>
      </c>
      <c r="C1699" s="32">
        <v>20</v>
      </c>
      <c r="D1699" s="1">
        <v>9427511</v>
      </c>
      <c r="E1699" s="1">
        <v>12599578</v>
      </c>
      <c r="F1699" s="1">
        <v>15009561.789999999</v>
      </c>
      <c r="G1699" s="1">
        <v>14208539.210000001</v>
      </c>
      <c r="H1699" s="1">
        <v>15948868</v>
      </c>
      <c r="I1699" s="1">
        <v>16832925</v>
      </c>
      <c r="J1699" s="1">
        <v>18038931</v>
      </c>
      <c r="K1699" s="1">
        <v>20511931</v>
      </c>
      <c r="L1699" s="14"/>
    </row>
    <row r="1700" spans="2:12" ht="16.5" thickTop="1" thickBot="1" x14ac:dyDescent="0.3">
      <c r="B1700" s="7" t="s">
        <v>49</v>
      </c>
      <c r="C1700" s="32">
        <v>30</v>
      </c>
      <c r="D1700" s="1">
        <v>0</v>
      </c>
      <c r="E1700" s="1">
        <v>0</v>
      </c>
      <c r="F1700" s="1">
        <v>740438.21</v>
      </c>
      <c r="G1700" s="1">
        <v>0</v>
      </c>
      <c r="H1700" s="1">
        <v>0</v>
      </c>
      <c r="I1700" s="1">
        <v>0</v>
      </c>
      <c r="J1700" s="1">
        <v>0</v>
      </c>
      <c r="K1700" s="1">
        <v>0</v>
      </c>
      <c r="L1700" s="14"/>
    </row>
    <row r="1701" spans="2:12" ht="16.5" thickTop="1" thickBot="1" x14ac:dyDescent="0.3">
      <c r="B1701" s="7" t="s">
        <v>12</v>
      </c>
      <c r="C1701" s="32">
        <v>40</v>
      </c>
      <c r="D1701" s="1">
        <v>0</v>
      </c>
      <c r="E1701" s="1">
        <v>0</v>
      </c>
      <c r="F1701" s="1">
        <v>0</v>
      </c>
      <c r="G1701" s="1">
        <v>0</v>
      </c>
      <c r="H1701" s="1">
        <v>0</v>
      </c>
      <c r="I1701" s="1">
        <v>0</v>
      </c>
      <c r="J1701" s="1">
        <v>0</v>
      </c>
      <c r="K1701" s="1">
        <v>0</v>
      </c>
      <c r="L1701" s="14"/>
    </row>
    <row r="1702" spans="2:12" ht="16.5" thickTop="1" thickBot="1" x14ac:dyDescent="0.3">
      <c r="B1702" s="7" t="s">
        <v>50</v>
      </c>
      <c r="C1702" s="32">
        <v>50</v>
      </c>
      <c r="D1702" s="1">
        <v>0</v>
      </c>
      <c r="E1702" s="1">
        <v>0</v>
      </c>
      <c r="F1702" s="1">
        <v>740438.21</v>
      </c>
      <c r="G1702" s="1">
        <v>0</v>
      </c>
      <c r="H1702" s="1">
        <v>0</v>
      </c>
      <c r="I1702" s="1">
        <v>0</v>
      </c>
      <c r="J1702" s="1">
        <v>0</v>
      </c>
      <c r="K1702" s="1">
        <v>0</v>
      </c>
      <c r="L1702" s="14"/>
    </row>
    <row r="1703" spans="2:12" ht="16.5" thickTop="1" thickBot="1" x14ac:dyDescent="0.3">
      <c r="B1703" s="6" t="s">
        <v>631</v>
      </c>
      <c r="C1703" s="32"/>
      <c r="D1703" s="1"/>
      <c r="E1703" s="1"/>
      <c r="F1703" s="1"/>
      <c r="G1703" s="1"/>
      <c r="H1703" s="1"/>
      <c r="I1703" s="1"/>
      <c r="J1703" s="1"/>
      <c r="K1703" s="1"/>
      <c r="L1703" s="14"/>
    </row>
    <row r="1704" spans="2:12" ht="16.5" thickTop="1" thickBot="1" x14ac:dyDescent="0.3">
      <c r="B1704" s="7" t="s">
        <v>47</v>
      </c>
      <c r="C1704" s="32">
        <v>10</v>
      </c>
      <c r="D1704" s="1">
        <v>14594443</v>
      </c>
      <c r="E1704" s="1">
        <v>11292732</v>
      </c>
      <c r="F1704" s="1">
        <v>15306642</v>
      </c>
      <c r="G1704" s="1">
        <v>17383532.359999999</v>
      </c>
      <c r="H1704" s="1">
        <v>18251853</v>
      </c>
      <c r="I1704" s="1">
        <v>20636238</v>
      </c>
      <c r="J1704" s="1">
        <v>23590321</v>
      </c>
      <c r="K1704" s="1">
        <v>22429558</v>
      </c>
      <c r="L1704" s="14"/>
    </row>
    <row r="1705" spans="2:12" ht="16.5" thickTop="1" thickBot="1" x14ac:dyDescent="0.3">
      <c r="B1705" s="7" t="s">
        <v>48</v>
      </c>
      <c r="C1705" s="32">
        <v>20</v>
      </c>
      <c r="D1705" s="1">
        <v>14594443</v>
      </c>
      <c r="E1705" s="1">
        <v>11292732</v>
      </c>
      <c r="F1705" s="1">
        <v>14906446.640000001</v>
      </c>
      <c r="G1705" s="1">
        <v>17383389.969999999</v>
      </c>
      <c r="H1705" s="1">
        <v>18251853</v>
      </c>
      <c r="I1705" s="1">
        <v>20636238</v>
      </c>
      <c r="J1705" s="1">
        <v>23291190.140000001</v>
      </c>
      <c r="K1705" s="1">
        <v>22429558</v>
      </c>
      <c r="L1705" s="14"/>
    </row>
    <row r="1706" spans="2:12" ht="16.5" thickTop="1" thickBot="1" x14ac:dyDescent="0.3">
      <c r="B1706" s="7" t="s">
        <v>49</v>
      </c>
      <c r="C1706" s="32">
        <v>30</v>
      </c>
      <c r="D1706" s="1">
        <v>0</v>
      </c>
      <c r="E1706" s="1">
        <v>0</v>
      </c>
      <c r="F1706" s="1">
        <v>400195.36</v>
      </c>
      <c r="G1706" s="1">
        <v>142.38999999999999</v>
      </c>
      <c r="H1706" s="1">
        <v>0</v>
      </c>
      <c r="I1706" s="1">
        <v>0</v>
      </c>
      <c r="J1706" s="1">
        <v>299130.86</v>
      </c>
      <c r="K1706" s="1">
        <v>0</v>
      </c>
      <c r="L1706" s="14"/>
    </row>
    <row r="1707" spans="2:12" ht="16.5" thickTop="1" thickBot="1" x14ac:dyDescent="0.3">
      <c r="B1707" s="7" t="s">
        <v>12</v>
      </c>
      <c r="C1707" s="32">
        <v>40</v>
      </c>
      <c r="D1707" s="1">
        <v>0</v>
      </c>
      <c r="E1707" s="1">
        <v>0</v>
      </c>
      <c r="F1707" s="1">
        <v>0</v>
      </c>
      <c r="G1707" s="1">
        <v>0</v>
      </c>
      <c r="H1707" s="1">
        <v>0</v>
      </c>
      <c r="I1707" s="1">
        <v>0</v>
      </c>
      <c r="J1707" s="1">
        <v>20813</v>
      </c>
      <c r="K1707" s="1">
        <v>0</v>
      </c>
      <c r="L1707" s="14"/>
    </row>
    <row r="1708" spans="2:12" ht="16.5" thickTop="1" thickBot="1" x14ac:dyDescent="0.3">
      <c r="B1708" s="7" t="s">
        <v>50</v>
      </c>
      <c r="C1708" s="32">
        <v>50</v>
      </c>
      <c r="D1708" s="1">
        <v>0</v>
      </c>
      <c r="E1708" s="1">
        <v>0</v>
      </c>
      <c r="F1708" s="1">
        <v>400195.36</v>
      </c>
      <c r="G1708" s="1">
        <v>142.38999999999999</v>
      </c>
      <c r="H1708" s="1">
        <v>0</v>
      </c>
      <c r="I1708" s="1">
        <v>0</v>
      </c>
      <c r="J1708" s="1">
        <v>278317.86</v>
      </c>
      <c r="K1708" s="1">
        <v>0</v>
      </c>
      <c r="L1708" s="14"/>
    </row>
    <row r="1709" spans="2:12" ht="16.5" thickTop="1" thickBot="1" x14ac:dyDescent="0.3">
      <c r="B1709" s="5" t="s">
        <v>669</v>
      </c>
      <c r="C1709" s="32"/>
      <c r="D1709" s="1"/>
      <c r="E1709" s="1"/>
      <c r="F1709" s="1"/>
      <c r="G1709" s="1"/>
      <c r="H1709" s="1"/>
      <c r="I1709" s="1"/>
      <c r="J1709" s="1"/>
      <c r="K1709" s="1"/>
      <c r="L1709" s="14"/>
    </row>
    <row r="1710" spans="2:12" ht="16.5" thickTop="1" thickBot="1" x14ac:dyDescent="0.3">
      <c r="B1710" s="6" t="s">
        <v>671</v>
      </c>
      <c r="C1710" s="32"/>
      <c r="D1710" s="1"/>
      <c r="E1710" s="1"/>
      <c r="F1710" s="1"/>
      <c r="G1710" s="1"/>
      <c r="H1710" s="1"/>
      <c r="I1710" s="1"/>
      <c r="J1710" s="1"/>
      <c r="K1710" s="1"/>
      <c r="L1710" s="14"/>
    </row>
    <row r="1711" spans="2:12" ht="16.5" thickTop="1" thickBot="1" x14ac:dyDescent="0.3">
      <c r="B1711" s="7" t="s">
        <v>47</v>
      </c>
      <c r="C1711" s="32">
        <v>10</v>
      </c>
      <c r="D1711" s="1">
        <v>0</v>
      </c>
      <c r="E1711" s="1">
        <v>0</v>
      </c>
      <c r="F1711" s="1">
        <v>0</v>
      </c>
      <c r="G1711" s="1">
        <v>900000</v>
      </c>
      <c r="H1711" s="1">
        <v>0</v>
      </c>
      <c r="I1711" s="1">
        <v>900000</v>
      </c>
      <c r="J1711" s="1">
        <v>914426.54</v>
      </c>
      <c r="K1711" s="1">
        <v>925585.65</v>
      </c>
      <c r="L1711" s="14"/>
    </row>
    <row r="1712" spans="2:12" ht="16.5" thickTop="1" thickBot="1" x14ac:dyDescent="0.3">
      <c r="B1712" s="7" t="s">
        <v>48</v>
      </c>
      <c r="C1712" s="32">
        <v>20</v>
      </c>
      <c r="D1712" s="1">
        <v>0</v>
      </c>
      <c r="E1712" s="1">
        <v>0</v>
      </c>
      <c r="F1712" s="1">
        <v>0</v>
      </c>
      <c r="G1712" s="1">
        <v>900000</v>
      </c>
      <c r="H1712" s="1">
        <v>0</v>
      </c>
      <c r="I1712" s="1">
        <v>900000</v>
      </c>
      <c r="J1712" s="1">
        <v>914426.54</v>
      </c>
      <c r="K1712" s="1">
        <v>925585.65</v>
      </c>
      <c r="L1712" s="14"/>
    </row>
    <row r="1713" spans="2:12" ht="16.5" thickTop="1" thickBot="1" x14ac:dyDescent="0.3">
      <c r="B1713" s="7" t="s">
        <v>49</v>
      </c>
      <c r="C1713" s="32">
        <v>30</v>
      </c>
      <c r="D1713" s="1">
        <v>0</v>
      </c>
      <c r="E1713" s="1">
        <v>0</v>
      </c>
      <c r="F1713" s="1">
        <v>0</v>
      </c>
      <c r="G1713" s="1">
        <v>0</v>
      </c>
      <c r="H1713" s="1">
        <v>0</v>
      </c>
      <c r="I1713" s="1">
        <v>0</v>
      </c>
      <c r="J1713" s="1">
        <v>0</v>
      </c>
      <c r="K1713" s="1">
        <v>0</v>
      </c>
      <c r="L1713" s="14"/>
    </row>
    <row r="1714" spans="2:12" ht="16.5" thickTop="1" thickBot="1" x14ac:dyDescent="0.3">
      <c r="B1714" s="7" t="s">
        <v>12</v>
      </c>
      <c r="C1714" s="32">
        <v>40</v>
      </c>
      <c r="D1714" s="1">
        <v>0</v>
      </c>
      <c r="E1714" s="1">
        <v>0</v>
      </c>
      <c r="F1714" s="1">
        <v>0</v>
      </c>
      <c r="G1714" s="1">
        <v>0</v>
      </c>
      <c r="H1714" s="1">
        <v>0</v>
      </c>
      <c r="I1714" s="1">
        <v>0</v>
      </c>
      <c r="J1714" s="1">
        <v>0</v>
      </c>
      <c r="K1714" s="1">
        <v>0</v>
      </c>
      <c r="L1714" s="14"/>
    </row>
    <row r="1715" spans="2:12" ht="16.5" thickTop="1" thickBot="1" x14ac:dyDescent="0.3">
      <c r="B1715" s="7" t="s">
        <v>50</v>
      </c>
      <c r="C1715" s="32">
        <v>50</v>
      </c>
      <c r="D1715" s="1">
        <v>0</v>
      </c>
      <c r="E1715" s="1">
        <v>0</v>
      </c>
      <c r="F1715" s="1">
        <v>0</v>
      </c>
      <c r="G1715" s="1">
        <v>0</v>
      </c>
      <c r="H1715" s="1">
        <v>0</v>
      </c>
      <c r="I1715" s="1">
        <v>0</v>
      </c>
      <c r="J1715" s="1">
        <v>0</v>
      </c>
      <c r="K1715" s="1">
        <v>0</v>
      </c>
      <c r="L1715" s="14"/>
    </row>
    <row r="1716" spans="2:12" ht="16.5" thickTop="1" thickBot="1" x14ac:dyDescent="0.3">
      <c r="B1716" s="4" t="s">
        <v>862</v>
      </c>
      <c r="C1716" s="32"/>
      <c r="D1716" s="1"/>
      <c r="E1716" s="1"/>
      <c r="F1716" s="1"/>
      <c r="G1716" s="1"/>
      <c r="H1716" s="1"/>
      <c r="I1716" s="1"/>
      <c r="J1716" s="1"/>
      <c r="K1716" s="1"/>
      <c r="L1716" s="14"/>
    </row>
    <row r="1717" spans="2:12" ht="16.5" thickTop="1" thickBot="1" x14ac:dyDescent="0.3">
      <c r="B1717" s="5" t="s">
        <v>870</v>
      </c>
      <c r="C1717" s="32"/>
      <c r="D1717" s="1"/>
      <c r="E1717" s="1"/>
      <c r="F1717" s="1"/>
      <c r="G1717" s="1"/>
      <c r="H1717" s="1"/>
      <c r="I1717" s="1"/>
      <c r="J1717" s="1"/>
      <c r="K1717" s="1"/>
      <c r="L1717" s="14"/>
    </row>
    <row r="1718" spans="2:12" ht="16.5" thickTop="1" thickBot="1" x14ac:dyDescent="0.3">
      <c r="B1718" s="6" t="s">
        <v>125</v>
      </c>
      <c r="C1718" s="32"/>
      <c r="D1718" s="1"/>
      <c r="E1718" s="1"/>
      <c r="F1718" s="1"/>
      <c r="G1718" s="1"/>
      <c r="H1718" s="1"/>
      <c r="I1718" s="1"/>
      <c r="J1718" s="1"/>
      <c r="K1718" s="1"/>
      <c r="L1718" s="14"/>
    </row>
    <row r="1719" spans="2:12" ht="16.5" thickTop="1" thickBot="1" x14ac:dyDescent="0.3">
      <c r="B1719" s="7" t="s">
        <v>47</v>
      </c>
      <c r="C1719" s="32">
        <v>10</v>
      </c>
      <c r="D1719" s="1">
        <v>185137</v>
      </c>
      <c r="E1719" s="1">
        <v>80000</v>
      </c>
      <c r="F1719" s="1">
        <v>80000</v>
      </c>
      <c r="G1719" s="1">
        <v>80000</v>
      </c>
      <c r="H1719" s="1">
        <v>80000</v>
      </c>
      <c r="I1719" s="1">
        <v>80000</v>
      </c>
      <c r="J1719" s="1">
        <v>80000</v>
      </c>
      <c r="K1719" s="1">
        <v>80000</v>
      </c>
      <c r="L1719" s="14"/>
    </row>
    <row r="1720" spans="2:12" ht="16.5" thickTop="1" thickBot="1" x14ac:dyDescent="0.3">
      <c r="B1720" s="7" t="s">
        <v>48</v>
      </c>
      <c r="C1720" s="32">
        <v>20</v>
      </c>
      <c r="D1720" s="1">
        <v>185137</v>
      </c>
      <c r="E1720" s="1">
        <v>80000</v>
      </c>
      <c r="F1720" s="1">
        <v>80000</v>
      </c>
      <c r="G1720" s="1">
        <v>80000</v>
      </c>
      <c r="H1720" s="1">
        <v>80000</v>
      </c>
      <c r="I1720" s="1">
        <v>80000</v>
      </c>
      <c r="J1720" s="1">
        <v>80000</v>
      </c>
      <c r="K1720" s="1">
        <v>80000</v>
      </c>
      <c r="L1720" s="14"/>
    </row>
    <row r="1721" spans="2:12" ht="16.5" thickTop="1" thickBot="1" x14ac:dyDescent="0.3">
      <c r="B1721" s="7" t="s">
        <v>49</v>
      </c>
      <c r="C1721" s="32">
        <v>30</v>
      </c>
      <c r="D1721" s="1">
        <v>0</v>
      </c>
      <c r="E1721" s="1">
        <v>0</v>
      </c>
      <c r="F1721" s="1">
        <v>0</v>
      </c>
      <c r="G1721" s="1">
        <v>0</v>
      </c>
      <c r="H1721" s="1">
        <v>0</v>
      </c>
      <c r="I1721" s="1">
        <v>0</v>
      </c>
      <c r="J1721" s="1">
        <v>0</v>
      </c>
      <c r="K1721" s="1">
        <v>0</v>
      </c>
      <c r="L1721" s="14"/>
    </row>
    <row r="1722" spans="2:12" ht="16.5" thickTop="1" thickBot="1" x14ac:dyDescent="0.3">
      <c r="B1722" s="7" t="s">
        <v>12</v>
      </c>
      <c r="C1722" s="32">
        <v>40</v>
      </c>
      <c r="D1722" s="1">
        <v>0</v>
      </c>
      <c r="E1722" s="1">
        <v>0</v>
      </c>
      <c r="F1722" s="1">
        <v>0</v>
      </c>
      <c r="G1722" s="1">
        <v>0</v>
      </c>
      <c r="H1722" s="1">
        <v>0</v>
      </c>
      <c r="I1722" s="1">
        <v>0</v>
      </c>
      <c r="J1722" s="1">
        <v>0</v>
      </c>
      <c r="K1722" s="1">
        <v>0</v>
      </c>
      <c r="L1722" s="14"/>
    </row>
    <row r="1723" spans="2:12" ht="16.5" thickTop="1" thickBot="1" x14ac:dyDescent="0.3">
      <c r="B1723" s="7" t="s">
        <v>50</v>
      </c>
      <c r="C1723" s="32">
        <v>50</v>
      </c>
      <c r="D1723" s="1">
        <v>0</v>
      </c>
      <c r="E1723" s="1">
        <v>0</v>
      </c>
      <c r="F1723" s="1">
        <v>0</v>
      </c>
      <c r="G1723" s="1">
        <v>0</v>
      </c>
      <c r="H1723" s="1">
        <v>0</v>
      </c>
      <c r="I1723" s="1">
        <v>0</v>
      </c>
      <c r="J1723" s="1">
        <v>0</v>
      </c>
      <c r="K1723" s="1">
        <v>0</v>
      </c>
      <c r="L1723" s="14"/>
    </row>
    <row r="1724" spans="2:12" ht="16.5" thickTop="1" thickBot="1" x14ac:dyDescent="0.3">
      <c r="B1724" s="5" t="s">
        <v>865</v>
      </c>
      <c r="C1724" s="32"/>
      <c r="D1724" s="1"/>
      <c r="E1724" s="1"/>
      <c r="F1724" s="1"/>
      <c r="G1724" s="1"/>
      <c r="H1724" s="1"/>
      <c r="I1724" s="1"/>
      <c r="J1724" s="1"/>
      <c r="K1724" s="1"/>
      <c r="L1724" s="14"/>
    </row>
    <row r="1725" spans="2:12" ht="16.5" thickTop="1" thickBot="1" x14ac:dyDescent="0.3">
      <c r="B1725" s="6" t="s">
        <v>867</v>
      </c>
      <c r="C1725" s="32"/>
      <c r="D1725" s="1"/>
      <c r="E1725" s="1"/>
      <c r="F1725" s="1"/>
      <c r="G1725" s="1"/>
      <c r="H1725" s="1"/>
      <c r="I1725" s="1"/>
      <c r="J1725" s="1"/>
      <c r="K1725" s="1"/>
      <c r="L1725" s="14"/>
    </row>
    <row r="1726" spans="2:12" ht="16.5" thickTop="1" thickBot="1" x14ac:dyDescent="0.3">
      <c r="B1726" s="7" t="s">
        <v>47</v>
      </c>
      <c r="C1726" s="32">
        <v>10</v>
      </c>
      <c r="D1726" s="1">
        <v>260151</v>
      </c>
      <c r="E1726" s="1">
        <v>310310.49</v>
      </c>
      <c r="F1726" s="1">
        <v>695969.26</v>
      </c>
      <c r="G1726" s="1">
        <v>752322.31</v>
      </c>
      <c r="H1726" s="1">
        <v>676122.06</v>
      </c>
      <c r="I1726" s="1">
        <v>773101.92</v>
      </c>
      <c r="J1726" s="1">
        <v>1205030.45</v>
      </c>
      <c r="K1726" s="1">
        <v>21280885.789999999</v>
      </c>
      <c r="L1726" s="14"/>
    </row>
    <row r="1727" spans="2:12" ht="16.5" thickTop="1" thickBot="1" x14ac:dyDescent="0.3">
      <c r="B1727" s="7" t="s">
        <v>48</v>
      </c>
      <c r="C1727" s="32">
        <v>20</v>
      </c>
      <c r="D1727" s="1">
        <v>53511.51</v>
      </c>
      <c r="E1727" s="1">
        <v>68250.23</v>
      </c>
      <c r="F1727" s="1">
        <v>51037.95</v>
      </c>
      <c r="G1727" s="1">
        <v>187015.25</v>
      </c>
      <c r="H1727" s="1">
        <v>69767.14</v>
      </c>
      <c r="I1727" s="1">
        <v>112257.47</v>
      </c>
      <c r="J1727" s="1">
        <v>498651.66</v>
      </c>
      <c r="K1727" s="1">
        <v>346385.02</v>
      </c>
      <c r="L1727" s="14"/>
    </row>
    <row r="1728" spans="2:12" ht="16.5" thickTop="1" thickBot="1" x14ac:dyDescent="0.3">
      <c r="B1728" s="7" t="s">
        <v>49</v>
      </c>
      <c r="C1728" s="32">
        <v>30</v>
      </c>
      <c r="D1728" s="1">
        <v>206639.49</v>
      </c>
      <c r="E1728" s="1">
        <v>242060.26</v>
      </c>
      <c r="F1728" s="1">
        <v>644931.31000000006</v>
      </c>
      <c r="G1728" s="1">
        <v>565307.06000000006</v>
      </c>
      <c r="H1728" s="1">
        <v>606354.92000000004</v>
      </c>
      <c r="I1728" s="1">
        <v>660844.44999999995</v>
      </c>
      <c r="J1728" s="1">
        <v>706378.79</v>
      </c>
      <c r="K1728" s="1">
        <v>20934500.77</v>
      </c>
      <c r="L1728" s="14"/>
    </row>
    <row r="1729" spans="2:12" ht="16.5" thickTop="1" thickBot="1" x14ac:dyDescent="0.3">
      <c r="B1729" s="7" t="s">
        <v>12</v>
      </c>
      <c r="C1729" s="32">
        <v>40</v>
      </c>
      <c r="D1729" s="1">
        <v>206639.49</v>
      </c>
      <c r="E1729" s="1">
        <v>242060.26</v>
      </c>
      <c r="F1729" s="1">
        <v>644931.31000000006</v>
      </c>
      <c r="G1729" s="1">
        <v>565307.06000000006</v>
      </c>
      <c r="H1729" s="1">
        <v>606354.92000000004</v>
      </c>
      <c r="I1729" s="1">
        <v>660844.44999999995</v>
      </c>
      <c r="J1729" s="1">
        <v>706378.79</v>
      </c>
      <c r="K1729" s="1">
        <v>20934500.77</v>
      </c>
      <c r="L1729" s="14"/>
    </row>
    <row r="1730" spans="2:12" ht="16.5" thickTop="1" thickBot="1" x14ac:dyDescent="0.3">
      <c r="B1730" s="7" t="s">
        <v>50</v>
      </c>
      <c r="C1730" s="32">
        <v>50</v>
      </c>
      <c r="D1730" s="1">
        <v>0</v>
      </c>
      <c r="E1730" s="1">
        <v>0</v>
      </c>
      <c r="F1730" s="1">
        <v>0</v>
      </c>
      <c r="G1730" s="1">
        <v>0</v>
      </c>
      <c r="H1730" s="1">
        <v>0</v>
      </c>
      <c r="I1730" s="1">
        <v>0</v>
      </c>
      <c r="J1730" s="1">
        <v>0</v>
      </c>
      <c r="K1730" s="1">
        <v>0</v>
      </c>
      <c r="L1730" s="14"/>
    </row>
    <row r="1731" spans="2:12" ht="16.5" thickTop="1" thickBot="1" x14ac:dyDescent="0.3">
      <c r="B1731" s="5" t="s">
        <v>873</v>
      </c>
      <c r="C1731" s="32"/>
      <c r="D1731" s="1"/>
      <c r="E1731" s="1"/>
      <c r="F1731" s="1"/>
      <c r="G1731" s="1"/>
      <c r="H1731" s="1"/>
      <c r="I1731" s="1"/>
      <c r="J1731" s="1"/>
      <c r="K1731" s="1"/>
      <c r="L1731" s="14"/>
    </row>
    <row r="1732" spans="2:12" ht="16.5" thickTop="1" thickBot="1" x14ac:dyDescent="0.3">
      <c r="B1732" s="6" t="s">
        <v>666</v>
      </c>
      <c r="C1732" s="32"/>
      <c r="D1732" s="1"/>
      <c r="E1732" s="1"/>
      <c r="F1732" s="1"/>
      <c r="G1732" s="1"/>
      <c r="H1732" s="1"/>
      <c r="I1732" s="1"/>
      <c r="J1732" s="1"/>
      <c r="K1732" s="1"/>
      <c r="L1732" s="14"/>
    </row>
    <row r="1733" spans="2:12" ht="16.5" thickTop="1" thickBot="1" x14ac:dyDescent="0.3">
      <c r="B1733" s="7" t="s">
        <v>47</v>
      </c>
      <c r="C1733" s="32">
        <v>10</v>
      </c>
      <c r="D1733" s="1">
        <v>0</v>
      </c>
      <c r="E1733" s="1">
        <v>0</v>
      </c>
      <c r="F1733" s="1">
        <v>0</v>
      </c>
      <c r="G1733" s="1">
        <v>650576</v>
      </c>
      <c r="H1733" s="1">
        <v>3690798</v>
      </c>
      <c r="I1733" s="1">
        <v>6085444</v>
      </c>
      <c r="J1733" s="1">
        <v>8888666</v>
      </c>
      <c r="K1733" s="1">
        <v>12381888</v>
      </c>
      <c r="L1733" s="14"/>
    </row>
    <row r="1734" spans="2:12" ht="16.5" thickTop="1" thickBot="1" x14ac:dyDescent="0.3">
      <c r="B1734" s="7" t="s">
        <v>48</v>
      </c>
      <c r="C1734" s="32">
        <v>20</v>
      </c>
      <c r="D1734" s="1">
        <v>0</v>
      </c>
      <c r="E1734" s="1">
        <v>0</v>
      </c>
      <c r="F1734" s="1">
        <v>0</v>
      </c>
      <c r="G1734" s="1">
        <v>0</v>
      </c>
      <c r="H1734" s="1">
        <v>0</v>
      </c>
      <c r="I1734" s="1">
        <v>0</v>
      </c>
      <c r="J1734" s="1">
        <v>0</v>
      </c>
      <c r="K1734" s="1">
        <v>0</v>
      </c>
      <c r="L1734" s="14"/>
    </row>
    <row r="1735" spans="2:12" ht="16.5" thickTop="1" thickBot="1" x14ac:dyDescent="0.3">
      <c r="B1735" s="7" t="s">
        <v>49</v>
      </c>
      <c r="C1735" s="32">
        <v>30</v>
      </c>
      <c r="D1735" s="1">
        <v>0</v>
      </c>
      <c r="E1735" s="1">
        <v>0</v>
      </c>
      <c r="F1735" s="1">
        <v>0</v>
      </c>
      <c r="G1735" s="1">
        <v>650576</v>
      </c>
      <c r="H1735" s="1">
        <v>3690798</v>
      </c>
      <c r="I1735" s="1">
        <v>6085444</v>
      </c>
      <c r="J1735" s="1">
        <v>8888666</v>
      </c>
      <c r="K1735" s="1">
        <v>12381888</v>
      </c>
      <c r="L1735" s="14"/>
    </row>
    <row r="1736" spans="2:12" ht="16.5" thickTop="1" thickBot="1" x14ac:dyDescent="0.3">
      <c r="B1736" s="7" t="s">
        <v>12</v>
      </c>
      <c r="C1736" s="32">
        <v>40</v>
      </c>
      <c r="D1736" s="1">
        <v>0</v>
      </c>
      <c r="E1736" s="1">
        <v>0</v>
      </c>
      <c r="F1736" s="1">
        <v>0</v>
      </c>
      <c r="G1736" s="1">
        <v>650576</v>
      </c>
      <c r="H1736" s="1">
        <v>3690798</v>
      </c>
      <c r="I1736" s="1">
        <v>6085444</v>
      </c>
      <c r="J1736" s="1">
        <v>8888666</v>
      </c>
      <c r="K1736" s="1">
        <v>12381888</v>
      </c>
      <c r="L1736" s="14"/>
    </row>
    <row r="1737" spans="2:12" ht="16.5" thickTop="1" thickBot="1" x14ac:dyDescent="0.3">
      <c r="B1737" s="7" t="s">
        <v>50</v>
      </c>
      <c r="C1737" s="32">
        <v>50</v>
      </c>
      <c r="D1737" s="1">
        <v>0</v>
      </c>
      <c r="E1737" s="1">
        <v>0</v>
      </c>
      <c r="F1737" s="1">
        <v>0</v>
      </c>
      <c r="G1737" s="1">
        <v>0</v>
      </c>
      <c r="H1737" s="1">
        <v>0</v>
      </c>
      <c r="I1737" s="1">
        <v>0</v>
      </c>
      <c r="J1737" s="1">
        <v>0</v>
      </c>
      <c r="K1737" s="1">
        <v>0</v>
      </c>
      <c r="L1737" s="14"/>
    </row>
    <row r="1738" spans="2:12" ht="16.5" thickTop="1" thickBot="1" x14ac:dyDescent="0.3">
      <c r="B1738" s="5" t="s">
        <v>747</v>
      </c>
      <c r="C1738" s="32"/>
      <c r="D1738" s="1"/>
      <c r="E1738" s="1"/>
      <c r="F1738" s="1"/>
      <c r="G1738" s="1"/>
      <c r="H1738" s="1"/>
      <c r="I1738" s="1"/>
      <c r="J1738" s="1"/>
      <c r="K1738" s="1"/>
      <c r="L1738" s="14"/>
    </row>
    <row r="1739" spans="2:12" ht="16.5" thickTop="1" thickBot="1" x14ac:dyDescent="0.3">
      <c r="B1739" s="6" t="s">
        <v>749</v>
      </c>
      <c r="C1739" s="32"/>
      <c r="D1739" s="1"/>
      <c r="E1739" s="1"/>
      <c r="F1739" s="1"/>
      <c r="G1739" s="1"/>
      <c r="H1739" s="1"/>
      <c r="I1739" s="1"/>
      <c r="J1739" s="1"/>
      <c r="K1739" s="1"/>
      <c r="L1739" s="14"/>
    </row>
    <row r="1740" spans="2:12" ht="16.5" thickTop="1" thickBot="1" x14ac:dyDescent="0.3">
      <c r="B1740" s="7" t="s">
        <v>47</v>
      </c>
      <c r="C1740" s="32">
        <v>10</v>
      </c>
      <c r="D1740" s="1">
        <v>0</v>
      </c>
      <c r="E1740" s="1">
        <v>0</v>
      </c>
      <c r="F1740" s="1">
        <v>0</v>
      </c>
      <c r="G1740" s="1">
        <v>858585</v>
      </c>
      <c r="H1740" s="1">
        <v>8834546.6099999994</v>
      </c>
      <c r="I1740" s="1">
        <v>5423993</v>
      </c>
      <c r="J1740" s="1">
        <v>5355814.01</v>
      </c>
      <c r="K1740" s="1">
        <v>6379582.46</v>
      </c>
      <c r="L1740" s="14"/>
    </row>
    <row r="1741" spans="2:12" ht="16.5" thickTop="1" thickBot="1" x14ac:dyDescent="0.3">
      <c r="B1741" s="7" t="s">
        <v>48</v>
      </c>
      <c r="C1741" s="32">
        <v>20</v>
      </c>
      <c r="D1741" s="1">
        <v>0</v>
      </c>
      <c r="E1741" s="1">
        <v>0</v>
      </c>
      <c r="F1741" s="1">
        <v>0</v>
      </c>
      <c r="G1741" s="1">
        <v>318028.39</v>
      </c>
      <c r="H1741" s="1">
        <v>1945744.19</v>
      </c>
      <c r="I1741" s="1">
        <v>4162539.99</v>
      </c>
      <c r="J1741" s="1">
        <v>3010227.55</v>
      </c>
      <c r="K1741" s="1">
        <v>4253708.08</v>
      </c>
      <c r="L1741" s="14"/>
    </row>
    <row r="1742" spans="2:12" ht="16.5" thickTop="1" thickBot="1" x14ac:dyDescent="0.3">
      <c r="B1742" s="7" t="s">
        <v>49</v>
      </c>
      <c r="C1742" s="32">
        <v>30</v>
      </c>
      <c r="D1742" s="1">
        <v>0</v>
      </c>
      <c r="E1742" s="1">
        <v>0</v>
      </c>
      <c r="F1742" s="1">
        <v>0</v>
      </c>
      <c r="G1742" s="1">
        <v>540556.61</v>
      </c>
      <c r="H1742" s="1">
        <v>6888802.4199999999</v>
      </c>
      <c r="I1742" s="1">
        <v>1261453.01</v>
      </c>
      <c r="J1742" s="1">
        <v>2345586.46</v>
      </c>
      <c r="K1742" s="1">
        <v>2125874.38</v>
      </c>
      <c r="L1742" s="14"/>
    </row>
    <row r="1743" spans="2:12" ht="16.5" thickTop="1" thickBot="1" x14ac:dyDescent="0.3">
      <c r="B1743" s="7" t="s">
        <v>12</v>
      </c>
      <c r="C1743" s="32">
        <v>40</v>
      </c>
      <c r="D1743" s="1">
        <v>0</v>
      </c>
      <c r="E1743" s="1">
        <v>0</v>
      </c>
      <c r="F1743" s="1">
        <v>0</v>
      </c>
      <c r="G1743" s="1">
        <v>0</v>
      </c>
      <c r="H1743" s="1">
        <v>0</v>
      </c>
      <c r="I1743" s="1">
        <v>1261453.01</v>
      </c>
      <c r="J1743" s="1">
        <v>2345586.46</v>
      </c>
      <c r="K1743" s="1">
        <v>2125874.38</v>
      </c>
      <c r="L1743" s="14"/>
    </row>
    <row r="1744" spans="2:12" ht="16.5" thickTop="1" thickBot="1" x14ac:dyDescent="0.3">
      <c r="B1744" s="7" t="s">
        <v>50</v>
      </c>
      <c r="C1744" s="32">
        <v>50</v>
      </c>
      <c r="D1744" s="1">
        <v>0</v>
      </c>
      <c r="E1744" s="1">
        <v>0</v>
      </c>
      <c r="F1744" s="1">
        <v>0</v>
      </c>
      <c r="G1744" s="1">
        <v>540556.61</v>
      </c>
      <c r="H1744" s="1">
        <v>6888802.4199999999</v>
      </c>
      <c r="I1744" s="1">
        <v>0</v>
      </c>
      <c r="J1744" s="1">
        <v>0</v>
      </c>
      <c r="K1744" s="1">
        <v>0</v>
      </c>
      <c r="L1744" s="14"/>
    </row>
    <row r="1745" spans="2:12" ht="16.5" thickTop="1" thickBot="1" x14ac:dyDescent="0.3">
      <c r="B1745" s="4" t="s">
        <v>163</v>
      </c>
      <c r="C1745" s="32"/>
      <c r="D1745" s="1"/>
      <c r="E1745" s="1"/>
      <c r="F1745" s="1"/>
      <c r="G1745" s="1"/>
      <c r="H1745" s="1"/>
      <c r="I1745" s="1"/>
      <c r="J1745" s="1"/>
      <c r="K1745" s="1"/>
      <c r="L1745" s="14"/>
    </row>
    <row r="1746" spans="2:12" ht="16.5" thickTop="1" thickBot="1" x14ac:dyDescent="0.3">
      <c r="B1746" s="5" t="s">
        <v>190</v>
      </c>
      <c r="C1746" s="32"/>
      <c r="D1746" s="1"/>
      <c r="E1746" s="1"/>
      <c r="F1746" s="1"/>
      <c r="G1746" s="1"/>
      <c r="H1746" s="1"/>
      <c r="I1746" s="1"/>
      <c r="J1746" s="1"/>
      <c r="K1746" s="1"/>
      <c r="L1746" s="14"/>
    </row>
    <row r="1747" spans="2:12" ht="16.5" thickTop="1" thickBot="1" x14ac:dyDescent="0.3">
      <c r="B1747" s="6" t="s">
        <v>168</v>
      </c>
      <c r="C1747" s="32"/>
      <c r="D1747" s="1"/>
      <c r="E1747" s="1"/>
      <c r="F1747" s="1"/>
      <c r="G1747" s="1"/>
      <c r="H1747" s="1"/>
      <c r="I1747" s="1"/>
      <c r="J1747" s="1"/>
      <c r="K1747" s="1"/>
      <c r="L1747" s="14"/>
    </row>
    <row r="1748" spans="2:12" ht="16.5" thickTop="1" thickBot="1" x14ac:dyDescent="0.3">
      <c r="B1748" s="7" t="s">
        <v>47</v>
      </c>
      <c r="C1748" s="32">
        <v>10</v>
      </c>
      <c r="D1748" s="1">
        <v>32059469</v>
      </c>
      <c r="E1748" s="1">
        <v>33396919</v>
      </c>
      <c r="F1748" s="1">
        <v>32974217</v>
      </c>
      <c r="G1748" s="1">
        <v>34369469</v>
      </c>
      <c r="H1748" s="1">
        <v>41127115.939999998</v>
      </c>
      <c r="I1748" s="1">
        <v>44386802.350000001</v>
      </c>
      <c r="J1748" s="1">
        <v>40985081</v>
      </c>
      <c r="K1748" s="1">
        <v>42756652.350000001</v>
      </c>
      <c r="L1748" s="14"/>
    </row>
    <row r="1749" spans="2:12" ht="16.5" thickTop="1" thickBot="1" x14ac:dyDescent="0.3">
      <c r="B1749" s="7" t="s">
        <v>48</v>
      </c>
      <c r="C1749" s="32">
        <v>20</v>
      </c>
      <c r="D1749" s="1">
        <v>32059469</v>
      </c>
      <c r="E1749" s="1">
        <v>33396819</v>
      </c>
      <c r="F1749" s="1">
        <v>32974117</v>
      </c>
      <c r="G1749" s="1">
        <v>32647295.059999999</v>
      </c>
      <c r="H1749" s="1">
        <v>37939970.590000004</v>
      </c>
      <c r="I1749" s="1">
        <v>39299668.590000004</v>
      </c>
      <c r="J1749" s="1">
        <v>40926606.649999999</v>
      </c>
      <c r="K1749" s="1">
        <v>42137894.469999999</v>
      </c>
      <c r="L1749" s="14"/>
    </row>
    <row r="1750" spans="2:12" ht="16.5" thickTop="1" thickBot="1" x14ac:dyDescent="0.3">
      <c r="B1750" s="7" t="s">
        <v>49</v>
      </c>
      <c r="C1750" s="32">
        <v>30</v>
      </c>
      <c r="D1750" s="1">
        <v>0</v>
      </c>
      <c r="E1750" s="1">
        <v>100</v>
      </c>
      <c r="F1750" s="1">
        <v>100</v>
      </c>
      <c r="G1750" s="1">
        <v>1722173.94</v>
      </c>
      <c r="H1750" s="1">
        <v>3187145.35</v>
      </c>
      <c r="I1750" s="1">
        <v>5087133.76</v>
      </c>
      <c r="J1750" s="1">
        <v>58474.35</v>
      </c>
      <c r="K1750" s="1">
        <v>618757.88</v>
      </c>
      <c r="L1750" s="14"/>
    </row>
    <row r="1751" spans="2:12" ht="16.5" thickTop="1" thickBot="1" x14ac:dyDescent="0.3">
      <c r="B1751" s="7" t="s">
        <v>12</v>
      </c>
      <c r="C1751" s="32">
        <v>40</v>
      </c>
      <c r="D1751" s="1">
        <v>0</v>
      </c>
      <c r="E1751" s="1">
        <v>100</v>
      </c>
      <c r="F1751" s="1">
        <v>100</v>
      </c>
      <c r="G1751" s="1">
        <v>1722173.94</v>
      </c>
      <c r="H1751" s="1">
        <v>3187145.35</v>
      </c>
      <c r="I1751" s="1">
        <v>5087133.76</v>
      </c>
      <c r="J1751" s="1">
        <v>58474.35</v>
      </c>
      <c r="K1751" s="1">
        <v>618757.88</v>
      </c>
      <c r="L1751" s="14"/>
    </row>
    <row r="1752" spans="2:12" ht="16.5" thickTop="1" thickBot="1" x14ac:dyDescent="0.3">
      <c r="B1752" s="7" t="s">
        <v>50</v>
      </c>
      <c r="C1752" s="32">
        <v>50</v>
      </c>
      <c r="D1752" s="1">
        <v>0</v>
      </c>
      <c r="E1752" s="1">
        <v>0</v>
      </c>
      <c r="F1752" s="1">
        <v>0</v>
      </c>
      <c r="G1752" s="1">
        <v>0</v>
      </c>
      <c r="H1752" s="1">
        <v>0</v>
      </c>
      <c r="I1752" s="1">
        <v>0</v>
      </c>
      <c r="J1752" s="1">
        <v>0</v>
      </c>
      <c r="K1752" s="1">
        <v>0</v>
      </c>
      <c r="L1752" s="14"/>
    </row>
    <row r="1753" spans="2:12" ht="16.5" thickTop="1" thickBot="1" x14ac:dyDescent="0.3">
      <c r="B1753" s="5" t="s">
        <v>209</v>
      </c>
      <c r="C1753" s="32"/>
      <c r="D1753" s="1"/>
      <c r="E1753" s="1"/>
      <c r="F1753" s="1"/>
      <c r="G1753" s="1"/>
      <c r="H1753" s="1"/>
      <c r="I1753" s="1"/>
      <c r="J1753" s="1"/>
      <c r="K1753" s="1"/>
      <c r="L1753" s="14"/>
    </row>
    <row r="1754" spans="2:12" ht="16.5" thickTop="1" thickBot="1" x14ac:dyDescent="0.3">
      <c r="B1754" s="6" t="s">
        <v>162</v>
      </c>
      <c r="C1754" s="32"/>
      <c r="D1754" s="1"/>
      <c r="E1754" s="1"/>
      <c r="F1754" s="1"/>
      <c r="G1754" s="1"/>
      <c r="H1754" s="1"/>
      <c r="I1754" s="1"/>
      <c r="J1754" s="1"/>
      <c r="K1754" s="1"/>
      <c r="L1754" s="14"/>
    </row>
    <row r="1755" spans="2:12" ht="16.5" thickTop="1" thickBot="1" x14ac:dyDescent="0.3">
      <c r="B1755" s="7" t="s">
        <v>47</v>
      </c>
      <c r="C1755" s="32">
        <v>10</v>
      </c>
      <c r="D1755" s="1">
        <v>0</v>
      </c>
      <c r="E1755" s="1">
        <v>0</v>
      </c>
      <c r="F1755" s="1">
        <v>0</v>
      </c>
      <c r="G1755" s="1">
        <v>0</v>
      </c>
      <c r="H1755" s="1">
        <v>0</v>
      </c>
      <c r="I1755" s="1">
        <v>0</v>
      </c>
      <c r="J1755" s="1">
        <v>0</v>
      </c>
      <c r="K1755" s="1"/>
      <c r="L1755" s="14"/>
    </row>
    <row r="1756" spans="2:12" ht="16.5" thickTop="1" thickBot="1" x14ac:dyDescent="0.3">
      <c r="B1756" s="7" t="s">
        <v>48</v>
      </c>
      <c r="C1756" s="32">
        <v>20</v>
      </c>
      <c r="D1756" s="1">
        <v>0</v>
      </c>
      <c r="E1756" s="1">
        <v>0</v>
      </c>
      <c r="F1756" s="1">
        <v>0</v>
      </c>
      <c r="G1756" s="1">
        <v>0</v>
      </c>
      <c r="H1756" s="1">
        <v>0</v>
      </c>
      <c r="I1756" s="1">
        <v>0</v>
      </c>
      <c r="J1756" s="1">
        <v>0</v>
      </c>
      <c r="K1756" s="1"/>
      <c r="L1756" s="14"/>
    </row>
    <row r="1757" spans="2:12" ht="16.5" thickTop="1" thickBot="1" x14ac:dyDescent="0.3">
      <c r="B1757" s="7" t="s">
        <v>49</v>
      </c>
      <c r="C1757" s="32">
        <v>30</v>
      </c>
      <c r="D1757" s="1">
        <v>0</v>
      </c>
      <c r="E1757" s="1">
        <v>0</v>
      </c>
      <c r="F1757" s="1">
        <v>0</v>
      </c>
      <c r="G1757" s="1">
        <v>0</v>
      </c>
      <c r="H1757" s="1">
        <v>0</v>
      </c>
      <c r="I1757" s="1">
        <v>0</v>
      </c>
      <c r="J1757" s="1">
        <v>0</v>
      </c>
      <c r="K1757" s="1"/>
      <c r="L1757" s="14"/>
    </row>
    <row r="1758" spans="2:12" ht="16.5" thickTop="1" thickBot="1" x14ac:dyDescent="0.3">
      <c r="B1758" s="7" t="s">
        <v>12</v>
      </c>
      <c r="C1758" s="32">
        <v>40</v>
      </c>
      <c r="D1758" s="1">
        <v>0</v>
      </c>
      <c r="E1758" s="1">
        <v>0</v>
      </c>
      <c r="F1758" s="1">
        <v>0</v>
      </c>
      <c r="G1758" s="1">
        <v>0</v>
      </c>
      <c r="H1758" s="1">
        <v>0</v>
      </c>
      <c r="I1758" s="1">
        <v>0</v>
      </c>
      <c r="J1758" s="1">
        <v>0</v>
      </c>
      <c r="K1758" s="1"/>
      <c r="L1758" s="14"/>
    </row>
    <row r="1759" spans="2:12" ht="16.5" thickTop="1" thickBot="1" x14ac:dyDescent="0.3">
      <c r="B1759" s="7" t="s">
        <v>50</v>
      </c>
      <c r="C1759" s="32">
        <v>50</v>
      </c>
      <c r="D1759" s="1">
        <v>0</v>
      </c>
      <c r="E1759" s="1">
        <v>0</v>
      </c>
      <c r="F1759" s="1">
        <v>0</v>
      </c>
      <c r="G1759" s="1">
        <v>0</v>
      </c>
      <c r="H1759" s="1">
        <v>0</v>
      </c>
      <c r="I1759" s="1">
        <v>0</v>
      </c>
      <c r="J1759" s="1">
        <v>0</v>
      </c>
      <c r="K1759" s="1"/>
      <c r="L1759" s="14"/>
    </row>
    <row r="1760" spans="2:12" ht="16.5" thickTop="1" thickBot="1" x14ac:dyDescent="0.3">
      <c r="B1760" s="5" t="s">
        <v>166</v>
      </c>
      <c r="C1760" s="32"/>
      <c r="D1760" s="1"/>
      <c r="E1760" s="1"/>
      <c r="F1760" s="1"/>
      <c r="G1760" s="1"/>
      <c r="H1760" s="1"/>
      <c r="I1760" s="1"/>
      <c r="J1760" s="1"/>
      <c r="K1760" s="1"/>
      <c r="L1760" s="14"/>
    </row>
    <row r="1761" spans="2:12" ht="16.5" thickTop="1" thickBot="1" x14ac:dyDescent="0.3">
      <c r="B1761" s="6" t="s">
        <v>168</v>
      </c>
      <c r="C1761" s="32"/>
      <c r="D1761" s="1"/>
      <c r="E1761" s="1"/>
      <c r="F1761" s="1"/>
      <c r="G1761" s="1"/>
      <c r="H1761" s="1"/>
      <c r="I1761" s="1"/>
      <c r="J1761" s="1"/>
      <c r="K1761" s="1"/>
      <c r="L1761" s="14"/>
    </row>
    <row r="1762" spans="2:12" ht="16.5" thickTop="1" thickBot="1" x14ac:dyDescent="0.3">
      <c r="B1762" s="7" t="s">
        <v>47</v>
      </c>
      <c r="C1762" s="32">
        <v>10</v>
      </c>
      <c r="D1762" s="1">
        <v>10285416.18</v>
      </c>
      <c r="E1762" s="1">
        <v>11429176</v>
      </c>
      <c r="F1762" s="1">
        <v>13203197.199999999</v>
      </c>
      <c r="G1762" s="1">
        <v>11678052.189999999</v>
      </c>
      <c r="H1762" s="1">
        <v>12813020.439999999</v>
      </c>
      <c r="I1762" s="1">
        <v>12363167.57</v>
      </c>
      <c r="J1762" s="1">
        <v>11909038.35</v>
      </c>
      <c r="K1762" s="1">
        <v>14089288.800000001</v>
      </c>
      <c r="L1762" s="14"/>
    </row>
    <row r="1763" spans="2:12" ht="16.5" thickTop="1" thickBot="1" x14ac:dyDescent="0.3">
      <c r="B1763" s="7" t="s">
        <v>48</v>
      </c>
      <c r="C1763" s="32">
        <v>20</v>
      </c>
      <c r="D1763" s="1">
        <v>10285416.18</v>
      </c>
      <c r="E1763" s="1">
        <v>10085093.800000001</v>
      </c>
      <c r="F1763" s="1">
        <v>9898233.0099999998</v>
      </c>
      <c r="G1763" s="1">
        <v>9239202.75</v>
      </c>
      <c r="H1763" s="1">
        <v>10216148.869999999</v>
      </c>
      <c r="I1763" s="1">
        <v>10718966.279999999</v>
      </c>
      <c r="J1763" s="1">
        <v>10444878.550000001</v>
      </c>
      <c r="K1763" s="1">
        <v>10267737.470000001</v>
      </c>
      <c r="L1763" s="14"/>
    </row>
    <row r="1764" spans="2:12" ht="16.5" thickTop="1" thickBot="1" x14ac:dyDescent="0.3">
      <c r="B1764" s="7" t="s">
        <v>49</v>
      </c>
      <c r="C1764" s="32">
        <v>30</v>
      </c>
      <c r="D1764" s="1">
        <v>0</v>
      </c>
      <c r="E1764" s="1">
        <v>1344082.2</v>
      </c>
      <c r="F1764" s="1">
        <v>3304964.19</v>
      </c>
      <c r="G1764" s="1">
        <v>2438849.44</v>
      </c>
      <c r="H1764" s="1">
        <v>2596871.5699999998</v>
      </c>
      <c r="I1764" s="1">
        <v>1644201.29</v>
      </c>
      <c r="J1764" s="1">
        <v>1464159.8</v>
      </c>
      <c r="K1764" s="1">
        <v>3821551.33</v>
      </c>
      <c r="L1764" s="14"/>
    </row>
    <row r="1765" spans="2:12" ht="16.5" thickTop="1" thickBot="1" x14ac:dyDescent="0.3">
      <c r="B1765" s="7" t="s">
        <v>12</v>
      </c>
      <c r="C1765" s="32">
        <v>40</v>
      </c>
      <c r="D1765" s="1">
        <v>0</v>
      </c>
      <c r="E1765" s="1">
        <v>1344082.2</v>
      </c>
      <c r="F1765" s="1">
        <v>3304964.19</v>
      </c>
      <c r="G1765" s="1">
        <v>2438849.44</v>
      </c>
      <c r="H1765" s="1">
        <v>2596871.5699999998</v>
      </c>
      <c r="I1765" s="1">
        <v>1644201.29</v>
      </c>
      <c r="J1765" s="1">
        <v>1464159.8</v>
      </c>
      <c r="K1765" s="1">
        <v>3821551.33</v>
      </c>
      <c r="L1765" s="14"/>
    </row>
    <row r="1766" spans="2:12" ht="16.5" thickTop="1" thickBot="1" x14ac:dyDescent="0.3">
      <c r="B1766" s="7" t="s">
        <v>50</v>
      </c>
      <c r="C1766" s="32">
        <v>50</v>
      </c>
      <c r="D1766" s="1">
        <v>0</v>
      </c>
      <c r="E1766" s="1">
        <v>0</v>
      </c>
      <c r="F1766" s="1">
        <v>0</v>
      </c>
      <c r="G1766" s="1">
        <v>0</v>
      </c>
      <c r="H1766" s="1">
        <v>0</v>
      </c>
      <c r="I1766" s="1">
        <v>0</v>
      </c>
      <c r="J1766" s="1">
        <v>0</v>
      </c>
      <c r="K1766" s="1">
        <v>0</v>
      </c>
      <c r="L1766" s="14"/>
    </row>
    <row r="1767" spans="2:12" ht="16.5" thickTop="1" thickBot="1" x14ac:dyDescent="0.3">
      <c r="B1767" s="6" t="s">
        <v>170</v>
      </c>
      <c r="C1767" s="32"/>
      <c r="D1767" s="1"/>
      <c r="E1767" s="1"/>
      <c r="F1767" s="1"/>
      <c r="G1767" s="1"/>
      <c r="H1767" s="1"/>
      <c r="I1767" s="1"/>
      <c r="J1767" s="1"/>
      <c r="K1767" s="1"/>
      <c r="L1767" s="14"/>
    </row>
    <row r="1768" spans="2:12" ht="16.5" thickTop="1" thickBot="1" x14ac:dyDescent="0.3">
      <c r="B1768" s="7" t="s">
        <v>47</v>
      </c>
      <c r="C1768" s="32">
        <v>10</v>
      </c>
      <c r="D1768" s="1">
        <v>1057444</v>
      </c>
      <c r="E1768" s="1">
        <v>1207444</v>
      </c>
      <c r="F1768" s="1">
        <v>1126534</v>
      </c>
      <c r="G1768" s="1">
        <v>1161360.58</v>
      </c>
      <c r="H1768" s="1">
        <v>1153719.3799999999</v>
      </c>
      <c r="I1768" s="1">
        <v>1226458.52</v>
      </c>
      <c r="J1768" s="1">
        <v>1207978.46</v>
      </c>
      <c r="K1768" s="1">
        <v>1214479.3899999999</v>
      </c>
      <c r="L1768" s="14"/>
    </row>
    <row r="1769" spans="2:12" ht="16.5" thickTop="1" thickBot="1" x14ac:dyDescent="0.3">
      <c r="B1769" s="7" t="s">
        <v>48</v>
      </c>
      <c r="C1769" s="32">
        <v>20</v>
      </c>
      <c r="D1769" s="1">
        <v>1057444</v>
      </c>
      <c r="E1769" s="1">
        <v>1207444</v>
      </c>
      <c r="F1769" s="1">
        <v>1041707.42</v>
      </c>
      <c r="G1769" s="1">
        <v>1106319.2</v>
      </c>
      <c r="H1769" s="1">
        <v>1081099.8600000001</v>
      </c>
      <c r="I1769" s="1">
        <v>1200573.93</v>
      </c>
      <c r="J1769" s="1">
        <v>1206978.07</v>
      </c>
      <c r="K1769" s="1">
        <v>1125218.44</v>
      </c>
      <c r="L1769" s="14"/>
    </row>
    <row r="1770" spans="2:12" ht="16.5" thickTop="1" thickBot="1" x14ac:dyDescent="0.3">
      <c r="B1770" s="7" t="s">
        <v>49</v>
      </c>
      <c r="C1770" s="32">
        <v>30</v>
      </c>
      <c r="D1770" s="1">
        <v>0</v>
      </c>
      <c r="E1770" s="1">
        <v>0</v>
      </c>
      <c r="F1770" s="1">
        <v>84826.58</v>
      </c>
      <c r="G1770" s="1">
        <v>55041.38</v>
      </c>
      <c r="H1770" s="1">
        <v>72619.520000000004</v>
      </c>
      <c r="I1770" s="1">
        <v>25884.59</v>
      </c>
      <c r="J1770" s="1">
        <v>1000.39</v>
      </c>
      <c r="K1770" s="1">
        <v>89260.95</v>
      </c>
      <c r="L1770" s="14"/>
    </row>
    <row r="1771" spans="2:12" ht="16.5" thickTop="1" thickBot="1" x14ac:dyDescent="0.3">
      <c r="B1771" s="7" t="s">
        <v>12</v>
      </c>
      <c r="C1771" s="32">
        <v>40</v>
      </c>
      <c r="D1771" s="1">
        <v>0</v>
      </c>
      <c r="E1771" s="1">
        <v>0</v>
      </c>
      <c r="F1771" s="1">
        <v>84826.58</v>
      </c>
      <c r="G1771" s="1">
        <v>55041.38</v>
      </c>
      <c r="H1771" s="1">
        <v>72619.520000000004</v>
      </c>
      <c r="I1771" s="1">
        <v>25884.59</v>
      </c>
      <c r="J1771" s="1">
        <v>1000.39</v>
      </c>
      <c r="K1771" s="1">
        <v>89260.95</v>
      </c>
      <c r="L1771" s="14"/>
    </row>
    <row r="1772" spans="2:12" ht="16.5" thickTop="1" thickBot="1" x14ac:dyDescent="0.3">
      <c r="B1772" s="7" t="s">
        <v>50</v>
      </c>
      <c r="C1772" s="32">
        <v>50</v>
      </c>
      <c r="D1772" s="1">
        <v>0</v>
      </c>
      <c r="E1772" s="1">
        <v>0</v>
      </c>
      <c r="F1772" s="1">
        <v>0</v>
      </c>
      <c r="G1772" s="1">
        <v>0</v>
      </c>
      <c r="H1772" s="1">
        <v>0</v>
      </c>
      <c r="I1772" s="1">
        <v>0</v>
      </c>
      <c r="J1772" s="1">
        <v>0</v>
      </c>
      <c r="K1772" s="1">
        <v>0</v>
      </c>
      <c r="L1772" s="14"/>
    </row>
    <row r="1773" spans="2:12" ht="16.5" thickTop="1" thickBot="1" x14ac:dyDescent="0.3">
      <c r="B1773" s="6" t="s">
        <v>172</v>
      </c>
      <c r="C1773" s="32"/>
      <c r="D1773" s="1"/>
      <c r="E1773" s="1"/>
      <c r="F1773" s="1"/>
      <c r="G1773" s="1"/>
      <c r="H1773" s="1"/>
      <c r="I1773" s="1"/>
      <c r="J1773" s="1"/>
      <c r="K1773" s="1"/>
      <c r="L1773" s="14"/>
    </row>
    <row r="1774" spans="2:12" ht="16.5" thickTop="1" thickBot="1" x14ac:dyDescent="0.3">
      <c r="B1774" s="7" t="s">
        <v>47</v>
      </c>
      <c r="C1774" s="32">
        <v>10</v>
      </c>
      <c r="D1774" s="1">
        <v>1158337</v>
      </c>
      <c r="E1774" s="1">
        <v>909619.79</v>
      </c>
      <c r="F1774" s="1">
        <v>1056961.57</v>
      </c>
      <c r="G1774" s="1">
        <v>1749633.65</v>
      </c>
      <c r="H1774" s="1">
        <v>1301281.92</v>
      </c>
      <c r="I1774" s="1">
        <v>1249140</v>
      </c>
      <c r="J1774" s="1">
        <v>899140</v>
      </c>
      <c r="K1774" s="1">
        <v>1349140.27</v>
      </c>
      <c r="L1774" s="14"/>
    </row>
    <row r="1775" spans="2:12" ht="16.5" thickTop="1" thickBot="1" x14ac:dyDescent="0.3">
      <c r="B1775" s="7" t="s">
        <v>48</v>
      </c>
      <c r="C1775" s="32">
        <v>20</v>
      </c>
      <c r="D1775" s="1">
        <v>1147857.21</v>
      </c>
      <c r="E1775" s="1">
        <v>751798.22</v>
      </c>
      <c r="F1775" s="1">
        <v>206467.92</v>
      </c>
      <c r="G1775" s="1">
        <v>1347491.73</v>
      </c>
      <c r="H1775" s="1">
        <v>1301281.92</v>
      </c>
      <c r="I1775" s="1">
        <v>1249140</v>
      </c>
      <c r="J1775" s="1">
        <v>899139.73</v>
      </c>
      <c r="K1775" s="1">
        <v>1201676.5900000001</v>
      </c>
      <c r="L1775" s="14"/>
    </row>
    <row r="1776" spans="2:12" ht="16.5" thickTop="1" thickBot="1" x14ac:dyDescent="0.3">
      <c r="B1776" s="7" t="s">
        <v>49</v>
      </c>
      <c r="C1776" s="32">
        <v>30</v>
      </c>
      <c r="D1776" s="1">
        <v>10479.790000000001</v>
      </c>
      <c r="E1776" s="1">
        <v>157821.57</v>
      </c>
      <c r="F1776" s="1">
        <v>850493.65</v>
      </c>
      <c r="G1776" s="1">
        <v>402141.92</v>
      </c>
      <c r="H1776" s="1">
        <v>0</v>
      </c>
      <c r="I1776" s="1">
        <v>0</v>
      </c>
      <c r="J1776" s="1">
        <v>0.27</v>
      </c>
      <c r="K1776" s="1">
        <v>147463.67999999999</v>
      </c>
      <c r="L1776" s="14"/>
    </row>
    <row r="1777" spans="2:12" ht="16.5" thickTop="1" thickBot="1" x14ac:dyDescent="0.3">
      <c r="B1777" s="7" t="s">
        <v>12</v>
      </c>
      <c r="C1777" s="32">
        <v>40</v>
      </c>
      <c r="D1777" s="1">
        <v>10479.790000000001</v>
      </c>
      <c r="E1777" s="1">
        <v>157821.57</v>
      </c>
      <c r="F1777" s="1">
        <v>850493.65</v>
      </c>
      <c r="G1777" s="1">
        <v>402141.92</v>
      </c>
      <c r="H1777" s="1">
        <v>0</v>
      </c>
      <c r="I1777" s="1">
        <v>0</v>
      </c>
      <c r="J1777" s="1">
        <v>0.27</v>
      </c>
      <c r="K1777" s="1">
        <v>147463.67999999999</v>
      </c>
      <c r="L1777" s="14"/>
    </row>
    <row r="1778" spans="2:12" ht="16.5" thickTop="1" thickBot="1" x14ac:dyDescent="0.3">
      <c r="B1778" s="7" t="s">
        <v>50</v>
      </c>
      <c r="C1778" s="32">
        <v>50</v>
      </c>
      <c r="D1778" s="1">
        <v>0</v>
      </c>
      <c r="E1778" s="1">
        <v>0</v>
      </c>
      <c r="F1778" s="1">
        <v>0</v>
      </c>
      <c r="G1778" s="1">
        <v>0</v>
      </c>
      <c r="H1778" s="1">
        <v>0</v>
      </c>
      <c r="I1778" s="1">
        <v>0</v>
      </c>
      <c r="J1778" s="1">
        <v>0</v>
      </c>
      <c r="K1778" s="1">
        <v>0</v>
      </c>
      <c r="L1778" s="14"/>
    </row>
    <row r="1779" spans="2:12" ht="16.5" thickTop="1" thickBot="1" x14ac:dyDescent="0.3">
      <c r="B1779" s="6" t="s">
        <v>63</v>
      </c>
      <c r="C1779" s="32"/>
      <c r="D1779" s="1"/>
      <c r="E1779" s="1"/>
      <c r="F1779" s="1"/>
      <c r="G1779" s="1"/>
      <c r="H1779" s="1"/>
      <c r="I1779" s="1"/>
      <c r="J1779" s="1"/>
      <c r="K1779" s="1"/>
      <c r="L1779" s="14"/>
    </row>
    <row r="1780" spans="2:12" ht="16.5" thickTop="1" thickBot="1" x14ac:dyDescent="0.3">
      <c r="B1780" s="7" t="s">
        <v>47</v>
      </c>
      <c r="C1780" s="32">
        <v>10</v>
      </c>
      <c r="D1780" s="1">
        <v>23521608</v>
      </c>
      <c r="E1780" s="1">
        <v>26054700.23</v>
      </c>
      <c r="F1780" s="1">
        <v>28449411.07</v>
      </c>
      <c r="G1780" s="1">
        <v>36909685.109999999</v>
      </c>
      <c r="H1780" s="1">
        <v>38197346.299999997</v>
      </c>
      <c r="I1780" s="1">
        <v>41564563.299999997</v>
      </c>
      <c r="J1780" s="1">
        <v>60099376.740000002</v>
      </c>
      <c r="K1780" s="1">
        <v>59418700.539999999</v>
      </c>
      <c r="L1780" s="14"/>
    </row>
    <row r="1781" spans="2:12" ht="16.5" thickTop="1" thickBot="1" x14ac:dyDescent="0.3">
      <c r="B1781" s="7" t="s">
        <v>48</v>
      </c>
      <c r="C1781" s="32">
        <v>20</v>
      </c>
      <c r="D1781" s="1">
        <v>22432946.77</v>
      </c>
      <c r="E1781" s="1">
        <v>24672844.16</v>
      </c>
      <c r="F1781" s="1">
        <v>26415891.960000001</v>
      </c>
      <c r="G1781" s="1">
        <v>34656633.810000002</v>
      </c>
      <c r="H1781" s="1">
        <v>34227929</v>
      </c>
      <c r="I1781" s="1">
        <v>37547453.390000001</v>
      </c>
      <c r="J1781" s="1">
        <v>51912323.200000003</v>
      </c>
      <c r="K1781" s="1">
        <v>48577192.630000003</v>
      </c>
      <c r="L1781" s="14"/>
    </row>
    <row r="1782" spans="2:12" ht="16.5" thickTop="1" thickBot="1" x14ac:dyDescent="0.3">
      <c r="B1782" s="7" t="s">
        <v>49</v>
      </c>
      <c r="C1782" s="32">
        <v>30</v>
      </c>
      <c r="D1782" s="1">
        <v>1088661.23</v>
      </c>
      <c r="E1782" s="1">
        <v>1381856.07</v>
      </c>
      <c r="F1782" s="1">
        <v>2033519.11</v>
      </c>
      <c r="G1782" s="1">
        <v>2253051.2999999998</v>
      </c>
      <c r="H1782" s="1">
        <v>3969417.3</v>
      </c>
      <c r="I1782" s="1">
        <v>4017109.91</v>
      </c>
      <c r="J1782" s="1">
        <v>8187053.54</v>
      </c>
      <c r="K1782" s="1">
        <v>10841507.91</v>
      </c>
      <c r="L1782" s="14"/>
    </row>
    <row r="1783" spans="2:12" ht="16.5" thickTop="1" thickBot="1" x14ac:dyDescent="0.3">
      <c r="B1783" s="7" t="s">
        <v>12</v>
      </c>
      <c r="C1783" s="32">
        <v>40</v>
      </c>
      <c r="D1783" s="1">
        <v>1088661.23</v>
      </c>
      <c r="E1783" s="1">
        <v>1381856.07</v>
      </c>
      <c r="F1783" s="1">
        <v>2033519.11</v>
      </c>
      <c r="G1783" s="1">
        <v>2253051.2999999998</v>
      </c>
      <c r="H1783" s="1">
        <v>3969417.3</v>
      </c>
      <c r="I1783" s="1">
        <v>4017109.91</v>
      </c>
      <c r="J1783" s="1">
        <v>8187053.54</v>
      </c>
      <c r="K1783" s="1">
        <v>10841507.91</v>
      </c>
      <c r="L1783" s="14"/>
    </row>
    <row r="1784" spans="2:12" ht="16.5" thickTop="1" thickBot="1" x14ac:dyDescent="0.3">
      <c r="B1784" s="7" t="s">
        <v>50</v>
      </c>
      <c r="C1784" s="32">
        <v>50</v>
      </c>
      <c r="D1784" s="1">
        <v>0</v>
      </c>
      <c r="E1784" s="1">
        <v>0</v>
      </c>
      <c r="F1784" s="1">
        <v>0</v>
      </c>
      <c r="G1784" s="1">
        <v>0</v>
      </c>
      <c r="H1784" s="1">
        <v>0</v>
      </c>
      <c r="I1784" s="1">
        <v>0</v>
      </c>
      <c r="J1784" s="1">
        <v>0</v>
      </c>
      <c r="K1784" s="1">
        <v>0</v>
      </c>
      <c r="L1784" s="14"/>
    </row>
    <row r="1785" spans="2:12" ht="16.5" thickTop="1" thickBot="1" x14ac:dyDescent="0.3">
      <c r="B1785" s="5" t="s">
        <v>193</v>
      </c>
      <c r="C1785" s="32"/>
      <c r="D1785" s="1"/>
      <c r="E1785" s="1"/>
      <c r="F1785" s="1"/>
      <c r="G1785" s="1"/>
      <c r="H1785" s="1"/>
      <c r="I1785" s="1"/>
      <c r="J1785" s="1"/>
      <c r="K1785" s="1"/>
      <c r="L1785" s="14"/>
    </row>
    <row r="1786" spans="2:12" ht="16.5" thickTop="1" thickBot="1" x14ac:dyDescent="0.3">
      <c r="B1786" s="6" t="s">
        <v>172</v>
      </c>
      <c r="C1786" s="32"/>
      <c r="D1786" s="1"/>
      <c r="E1786" s="1"/>
      <c r="F1786" s="1"/>
      <c r="G1786" s="1"/>
      <c r="H1786" s="1"/>
      <c r="I1786" s="1"/>
      <c r="J1786" s="1"/>
      <c r="K1786" s="1"/>
      <c r="L1786" s="14"/>
    </row>
    <row r="1787" spans="2:12" ht="16.5" thickTop="1" thickBot="1" x14ac:dyDescent="0.3">
      <c r="B1787" s="7" t="s">
        <v>47</v>
      </c>
      <c r="C1787" s="32">
        <v>10</v>
      </c>
      <c r="D1787" s="1">
        <v>1059875</v>
      </c>
      <c r="E1787" s="1">
        <v>1154084.1399999999</v>
      </c>
      <c r="F1787" s="1">
        <v>1218144.1200000001</v>
      </c>
      <c r="G1787" s="1">
        <v>1146258.07</v>
      </c>
      <c r="H1787" s="1">
        <v>1225753.94</v>
      </c>
      <c r="I1787" s="1">
        <v>1333069.8999999999</v>
      </c>
      <c r="J1787" s="1">
        <v>1419942.03</v>
      </c>
      <c r="K1787" s="1">
        <v>1519541.28</v>
      </c>
      <c r="L1787" s="14"/>
    </row>
    <row r="1788" spans="2:12" ht="16.5" thickTop="1" thickBot="1" x14ac:dyDescent="0.3">
      <c r="B1788" s="7" t="s">
        <v>48</v>
      </c>
      <c r="C1788" s="32">
        <v>20</v>
      </c>
      <c r="D1788" s="1">
        <v>581459.86</v>
      </c>
      <c r="E1788" s="1">
        <v>614880.02</v>
      </c>
      <c r="F1788" s="1">
        <v>778761.05</v>
      </c>
      <c r="G1788" s="1">
        <v>657184.13</v>
      </c>
      <c r="H1788" s="1">
        <v>666299.04</v>
      </c>
      <c r="I1788" s="1">
        <v>725303.87</v>
      </c>
      <c r="J1788" s="1">
        <v>752581.75</v>
      </c>
      <c r="K1788" s="1">
        <v>753958.28</v>
      </c>
      <c r="L1788" s="14"/>
    </row>
    <row r="1789" spans="2:12" ht="16.5" thickTop="1" thickBot="1" x14ac:dyDescent="0.3">
      <c r="B1789" s="7" t="s">
        <v>49</v>
      </c>
      <c r="C1789" s="32">
        <v>30</v>
      </c>
      <c r="D1789" s="1">
        <v>478415.14</v>
      </c>
      <c r="E1789" s="1">
        <v>539204.12</v>
      </c>
      <c r="F1789" s="1">
        <v>439383.07</v>
      </c>
      <c r="G1789" s="1">
        <v>489073.94</v>
      </c>
      <c r="H1789" s="1">
        <v>559454.9</v>
      </c>
      <c r="I1789" s="1">
        <v>607766.03</v>
      </c>
      <c r="J1789" s="1">
        <v>667360.28</v>
      </c>
      <c r="K1789" s="1">
        <v>765583</v>
      </c>
      <c r="L1789" s="14"/>
    </row>
    <row r="1790" spans="2:12" ht="16.5" thickTop="1" thickBot="1" x14ac:dyDescent="0.3">
      <c r="B1790" s="7" t="s">
        <v>12</v>
      </c>
      <c r="C1790" s="32">
        <v>40</v>
      </c>
      <c r="D1790" s="1">
        <v>478415.14</v>
      </c>
      <c r="E1790" s="1">
        <v>539204.12</v>
      </c>
      <c r="F1790" s="1">
        <v>439383.07</v>
      </c>
      <c r="G1790" s="1">
        <v>489073.94</v>
      </c>
      <c r="H1790" s="1">
        <v>559454.9</v>
      </c>
      <c r="I1790" s="1">
        <v>607766.03</v>
      </c>
      <c r="J1790" s="1">
        <v>667360.28</v>
      </c>
      <c r="K1790" s="1">
        <v>765583</v>
      </c>
      <c r="L1790" s="14"/>
    </row>
    <row r="1791" spans="2:12" ht="16.5" thickTop="1" thickBot="1" x14ac:dyDescent="0.3">
      <c r="B1791" s="7" t="s">
        <v>50</v>
      </c>
      <c r="C1791" s="32">
        <v>50</v>
      </c>
      <c r="D1791" s="1">
        <v>0</v>
      </c>
      <c r="E1791" s="1">
        <v>0</v>
      </c>
      <c r="F1791" s="1">
        <v>0</v>
      </c>
      <c r="G1791" s="1">
        <v>0</v>
      </c>
      <c r="H1791" s="1">
        <v>0</v>
      </c>
      <c r="I1791" s="1">
        <v>0</v>
      </c>
      <c r="J1791" s="1">
        <v>0</v>
      </c>
      <c r="K1791" s="1">
        <v>0</v>
      </c>
      <c r="L1791" s="14"/>
    </row>
    <row r="1792" spans="2:12" ht="16.5" thickTop="1" thickBot="1" x14ac:dyDescent="0.3">
      <c r="B1792" s="5" t="s">
        <v>178</v>
      </c>
      <c r="C1792" s="32"/>
      <c r="D1792" s="1"/>
      <c r="E1792" s="1"/>
      <c r="F1792" s="1"/>
      <c r="G1792" s="1"/>
      <c r="H1792" s="1"/>
      <c r="I1792" s="1"/>
      <c r="J1792" s="1"/>
      <c r="K1792" s="1"/>
      <c r="L1792" s="14"/>
    </row>
    <row r="1793" spans="2:12" ht="16.5" thickTop="1" thickBot="1" x14ac:dyDescent="0.3">
      <c r="B1793" s="6" t="s">
        <v>168</v>
      </c>
      <c r="C1793" s="32"/>
      <c r="D1793" s="1"/>
      <c r="E1793" s="1"/>
      <c r="F1793" s="1"/>
      <c r="G1793" s="1"/>
      <c r="H1793" s="1"/>
      <c r="I1793" s="1"/>
      <c r="J1793" s="1"/>
      <c r="K1793" s="1"/>
      <c r="L1793" s="14"/>
    </row>
    <row r="1794" spans="2:12" ht="16.5" thickTop="1" thickBot="1" x14ac:dyDescent="0.3">
      <c r="B1794" s="7" t="s">
        <v>47</v>
      </c>
      <c r="C1794" s="32">
        <v>10</v>
      </c>
      <c r="D1794" s="1">
        <v>111711529</v>
      </c>
      <c r="E1794" s="1">
        <v>113430613.3</v>
      </c>
      <c r="F1794" s="1">
        <v>120144994.89</v>
      </c>
      <c r="G1794" s="1">
        <v>128571481.69</v>
      </c>
      <c r="H1794" s="1">
        <v>141078244.69</v>
      </c>
      <c r="I1794" s="1">
        <v>133444960.81</v>
      </c>
      <c r="J1794" s="1">
        <v>140975441.84999999</v>
      </c>
      <c r="K1794" s="1">
        <v>138378048.25</v>
      </c>
      <c r="L1794" s="14"/>
    </row>
    <row r="1795" spans="2:12" ht="16.5" thickTop="1" thickBot="1" x14ac:dyDescent="0.3">
      <c r="B1795" s="7" t="s">
        <v>48</v>
      </c>
      <c r="C1795" s="32">
        <v>20</v>
      </c>
      <c r="D1795" s="1">
        <v>111332294.75</v>
      </c>
      <c r="E1795" s="1">
        <v>109414923.40000001</v>
      </c>
      <c r="F1795" s="1">
        <v>100460868.2</v>
      </c>
      <c r="G1795" s="1">
        <v>111593031</v>
      </c>
      <c r="H1795" s="1">
        <v>112320146.88</v>
      </c>
      <c r="I1795" s="1">
        <v>123302083.37</v>
      </c>
      <c r="J1795" s="1">
        <v>128757613.59999999</v>
      </c>
      <c r="K1795" s="1">
        <v>137689889.11000001</v>
      </c>
      <c r="L1795" s="14"/>
    </row>
    <row r="1796" spans="2:12" ht="16.5" thickTop="1" thickBot="1" x14ac:dyDescent="0.3">
      <c r="B1796" s="7" t="s">
        <v>49</v>
      </c>
      <c r="C1796" s="32">
        <v>30</v>
      </c>
      <c r="D1796" s="1">
        <v>379234.25</v>
      </c>
      <c r="E1796" s="1">
        <v>4015689.89</v>
      </c>
      <c r="F1796" s="1">
        <v>19684126.690000001</v>
      </c>
      <c r="G1796" s="1">
        <v>16978450.690000001</v>
      </c>
      <c r="H1796" s="1">
        <v>28758097.809999999</v>
      </c>
      <c r="I1796" s="1">
        <v>10142877.439999999</v>
      </c>
      <c r="J1796" s="1">
        <v>12217828.25</v>
      </c>
      <c r="K1796" s="1">
        <v>688159.14</v>
      </c>
      <c r="L1796" s="14"/>
    </row>
    <row r="1797" spans="2:12" ht="16.5" thickTop="1" thickBot="1" x14ac:dyDescent="0.3">
      <c r="B1797" s="7" t="s">
        <v>12</v>
      </c>
      <c r="C1797" s="32">
        <v>40</v>
      </c>
      <c r="D1797" s="1">
        <v>379234.25</v>
      </c>
      <c r="E1797" s="1">
        <v>4015689.89</v>
      </c>
      <c r="F1797" s="1">
        <v>19684126.690000001</v>
      </c>
      <c r="G1797" s="1">
        <v>16978450.690000001</v>
      </c>
      <c r="H1797" s="1">
        <v>28758097.809999999</v>
      </c>
      <c r="I1797" s="1">
        <v>10142877.439999999</v>
      </c>
      <c r="J1797" s="1">
        <v>12217828.25</v>
      </c>
      <c r="K1797" s="1">
        <v>688159.14</v>
      </c>
      <c r="L1797" s="14"/>
    </row>
    <row r="1798" spans="2:12" ht="16.5" thickTop="1" thickBot="1" x14ac:dyDescent="0.3">
      <c r="B1798" s="7" t="s">
        <v>50</v>
      </c>
      <c r="C1798" s="32">
        <v>50</v>
      </c>
      <c r="D1798" s="1">
        <v>0</v>
      </c>
      <c r="E1798" s="1">
        <v>0</v>
      </c>
      <c r="F1798" s="1">
        <v>0</v>
      </c>
      <c r="G1798" s="1">
        <v>0</v>
      </c>
      <c r="H1798" s="1">
        <v>0</v>
      </c>
      <c r="I1798" s="1">
        <v>0</v>
      </c>
      <c r="J1798" s="1">
        <v>0</v>
      </c>
      <c r="K1798" s="1">
        <v>0</v>
      </c>
      <c r="L1798" s="14"/>
    </row>
    <row r="1799" spans="2:12" ht="16.5" thickTop="1" thickBot="1" x14ac:dyDescent="0.3">
      <c r="B1799" s="5" t="s">
        <v>181</v>
      </c>
      <c r="C1799" s="32"/>
      <c r="D1799" s="1"/>
      <c r="E1799" s="1"/>
      <c r="F1799" s="1"/>
      <c r="G1799" s="1"/>
      <c r="H1799" s="1"/>
      <c r="I1799" s="1"/>
      <c r="J1799" s="1"/>
      <c r="K1799" s="1"/>
      <c r="L1799" s="14"/>
    </row>
    <row r="1800" spans="2:12" ht="16.5" thickTop="1" thickBot="1" x14ac:dyDescent="0.3">
      <c r="B1800" s="6" t="s">
        <v>168</v>
      </c>
      <c r="C1800" s="32"/>
      <c r="D1800" s="1"/>
      <c r="E1800" s="1"/>
      <c r="F1800" s="1"/>
      <c r="G1800" s="1"/>
      <c r="H1800" s="1"/>
      <c r="I1800" s="1"/>
      <c r="J1800" s="1"/>
      <c r="K1800" s="1"/>
      <c r="L1800" s="14"/>
    </row>
    <row r="1801" spans="2:12" ht="16.5" thickTop="1" thickBot="1" x14ac:dyDescent="0.3">
      <c r="B1801" s="7" t="s">
        <v>47</v>
      </c>
      <c r="C1801" s="32">
        <v>10</v>
      </c>
      <c r="D1801" s="1">
        <v>120407207</v>
      </c>
      <c r="E1801" s="1">
        <v>126219872.40000001</v>
      </c>
      <c r="F1801" s="1">
        <v>129026155.15000001</v>
      </c>
      <c r="G1801" s="1">
        <v>125190179.11</v>
      </c>
      <c r="H1801" s="1">
        <v>148565727.72</v>
      </c>
      <c r="I1801" s="1">
        <v>152496540.13</v>
      </c>
      <c r="J1801" s="1">
        <v>170928941.83000001</v>
      </c>
      <c r="K1801" s="1">
        <v>180433519.77000001</v>
      </c>
      <c r="L1801" s="14"/>
    </row>
    <row r="1802" spans="2:12" ht="16.5" thickTop="1" thickBot="1" x14ac:dyDescent="0.3">
      <c r="B1802" s="7" t="s">
        <v>48</v>
      </c>
      <c r="C1802" s="32">
        <v>20</v>
      </c>
      <c r="D1802" s="1">
        <v>120192383.62</v>
      </c>
      <c r="E1802" s="1">
        <v>120324575.2</v>
      </c>
      <c r="F1802" s="1">
        <v>121901727.04000001</v>
      </c>
      <c r="G1802" s="1">
        <v>116608889.39</v>
      </c>
      <c r="H1802" s="1">
        <v>138663522.59</v>
      </c>
      <c r="I1802" s="1">
        <v>148657485.53999999</v>
      </c>
      <c r="J1802" s="1">
        <v>168922642.34999999</v>
      </c>
      <c r="K1802" s="1">
        <v>175420381.44999999</v>
      </c>
      <c r="L1802" s="14"/>
    </row>
    <row r="1803" spans="2:12" ht="16.5" thickTop="1" thickBot="1" x14ac:dyDescent="0.3">
      <c r="B1803" s="7" t="s">
        <v>49</v>
      </c>
      <c r="C1803" s="32">
        <v>30</v>
      </c>
      <c r="D1803" s="1">
        <v>214823.38</v>
      </c>
      <c r="E1803" s="1">
        <v>5895297.1500000004</v>
      </c>
      <c r="F1803" s="1">
        <v>7124428.1100000003</v>
      </c>
      <c r="G1803" s="1">
        <v>8581289.7200000007</v>
      </c>
      <c r="H1803" s="1">
        <v>9902205.1300000008</v>
      </c>
      <c r="I1803" s="1">
        <v>3839054.59</v>
      </c>
      <c r="J1803" s="1">
        <v>2006299.48</v>
      </c>
      <c r="K1803" s="1">
        <v>5013138.32</v>
      </c>
      <c r="L1803" s="14"/>
    </row>
    <row r="1804" spans="2:12" ht="16.5" thickTop="1" thickBot="1" x14ac:dyDescent="0.3">
      <c r="B1804" s="7" t="s">
        <v>12</v>
      </c>
      <c r="C1804" s="32">
        <v>40</v>
      </c>
      <c r="D1804" s="1">
        <v>214823.38</v>
      </c>
      <c r="E1804" s="1">
        <v>5895297.1500000004</v>
      </c>
      <c r="F1804" s="1">
        <v>7124428.1100000003</v>
      </c>
      <c r="G1804" s="1">
        <v>8581289.7200000007</v>
      </c>
      <c r="H1804" s="1">
        <v>9902205.1300000008</v>
      </c>
      <c r="I1804" s="1">
        <v>3839054.59</v>
      </c>
      <c r="J1804" s="1">
        <v>2006299.48</v>
      </c>
      <c r="K1804" s="1">
        <v>5013138.32</v>
      </c>
      <c r="L1804" s="14"/>
    </row>
    <row r="1805" spans="2:12" ht="16.5" thickTop="1" thickBot="1" x14ac:dyDescent="0.3">
      <c r="B1805" s="7" t="s">
        <v>50</v>
      </c>
      <c r="C1805" s="32">
        <v>50</v>
      </c>
      <c r="D1805" s="1">
        <v>0</v>
      </c>
      <c r="E1805" s="1">
        <v>0</v>
      </c>
      <c r="F1805" s="1">
        <v>0</v>
      </c>
      <c r="G1805" s="1">
        <v>0</v>
      </c>
      <c r="H1805" s="1">
        <v>0</v>
      </c>
      <c r="I1805" s="1">
        <v>0</v>
      </c>
      <c r="J1805" s="1">
        <v>0</v>
      </c>
      <c r="K1805" s="1">
        <v>0</v>
      </c>
      <c r="L1805" s="14"/>
    </row>
    <row r="1806" spans="2:12" ht="16.5" thickTop="1" thickBot="1" x14ac:dyDescent="0.3">
      <c r="B1806" s="5" t="s">
        <v>184</v>
      </c>
      <c r="C1806" s="32"/>
      <c r="D1806" s="1"/>
      <c r="E1806" s="1"/>
      <c r="F1806" s="1"/>
      <c r="G1806" s="1"/>
      <c r="H1806" s="1"/>
      <c r="I1806" s="1"/>
      <c r="J1806" s="1"/>
      <c r="K1806" s="1"/>
      <c r="L1806" s="14"/>
    </row>
    <row r="1807" spans="2:12" ht="16.5" thickTop="1" thickBot="1" x14ac:dyDescent="0.3">
      <c r="B1807" s="6" t="s">
        <v>168</v>
      </c>
      <c r="C1807" s="32"/>
      <c r="D1807" s="1"/>
      <c r="E1807" s="1"/>
      <c r="F1807" s="1"/>
      <c r="G1807" s="1"/>
      <c r="H1807" s="1"/>
      <c r="I1807" s="1"/>
      <c r="J1807" s="1"/>
      <c r="K1807" s="1"/>
      <c r="L1807" s="14"/>
    </row>
    <row r="1808" spans="2:12" ht="16.5" thickTop="1" thickBot="1" x14ac:dyDescent="0.3">
      <c r="B1808" s="7" t="s">
        <v>47</v>
      </c>
      <c r="C1808" s="32">
        <v>10</v>
      </c>
      <c r="D1808" s="1">
        <v>104595789</v>
      </c>
      <c r="E1808" s="1">
        <v>110473388.09999999</v>
      </c>
      <c r="F1808" s="1">
        <v>115206687.27</v>
      </c>
      <c r="G1808" s="1">
        <v>113592271.33</v>
      </c>
      <c r="H1808" s="1">
        <v>128253568.31999999</v>
      </c>
      <c r="I1808" s="1">
        <v>127045125.51000001</v>
      </c>
      <c r="J1808" s="1">
        <v>140389267.78999999</v>
      </c>
      <c r="K1808" s="1">
        <v>147856485.94</v>
      </c>
      <c r="L1808" s="14"/>
    </row>
    <row r="1809" spans="2:12" ht="16.5" thickTop="1" thickBot="1" x14ac:dyDescent="0.3">
      <c r="B1809" s="7" t="s">
        <v>48</v>
      </c>
      <c r="C1809" s="32">
        <v>20</v>
      </c>
      <c r="D1809" s="1">
        <v>104440691.93000001</v>
      </c>
      <c r="E1809" s="1">
        <v>103126156.8</v>
      </c>
      <c r="F1809" s="1">
        <v>103806834.94</v>
      </c>
      <c r="G1809" s="1">
        <v>105431232.01000001</v>
      </c>
      <c r="H1809" s="1">
        <v>116496471.81</v>
      </c>
      <c r="I1809" s="1">
        <v>122244780.48</v>
      </c>
      <c r="J1809" s="1">
        <v>137420545.84999999</v>
      </c>
      <c r="K1809" s="1">
        <v>146481063.59999999</v>
      </c>
      <c r="L1809" s="14"/>
    </row>
    <row r="1810" spans="2:12" ht="16.5" thickTop="1" thickBot="1" x14ac:dyDescent="0.3">
      <c r="B1810" s="7" t="s">
        <v>49</v>
      </c>
      <c r="C1810" s="32">
        <v>30</v>
      </c>
      <c r="D1810" s="1">
        <v>155097.07</v>
      </c>
      <c r="E1810" s="1">
        <v>7347231.2699999996</v>
      </c>
      <c r="F1810" s="1">
        <v>11399852.33</v>
      </c>
      <c r="G1810" s="1">
        <v>8161039.3200000003</v>
      </c>
      <c r="H1810" s="1">
        <v>11757096.51</v>
      </c>
      <c r="I1810" s="1">
        <v>4800345.03</v>
      </c>
      <c r="J1810" s="1">
        <v>2968721.94</v>
      </c>
      <c r="K1810" s="1">
        <v>1375422.34</v>
      </c>
      <c r="L1810" s="14"/>
    </row>
    <row r="1811" spans="2:12" ht="16.5" thickTop="1" thickBot="1" x14ac:dyDescent="0.3">
      <c r="B1811" s="7" t="s">
        <v>12</v>
      </c>
      <c r="C1811" s="32">
        <v>40</v>
      </c>
      <c r="D1811" s="1">
        <v>155097.07</v>
      </c>
      <c r="E1811" s="1">
        <v>7347231.2699999996</v>
      </c>
      <c r="F1811" s="1">
        <v>11399852.33</v>
      </c>
      <c r="G1811" s="1">
        <v>8161039.3200000003</v>
      </c>
      <c r="H1811" s="1">
        <v>11757096.51</v>
      </c>
      <c r="I1811" s="1">
        <v>4800345.03</v>
      </c>
      <c r="J1811" s="1">
        <v>2968721.94</v>
      </c>
      <c r="K1811" s="1">
        <v>1375422.34</v>
      </c>
      <c r="L1811" s="14"/>
    </row>
    <row r="1812" spans="2:12" ht="16.5" thickTop="1" thickBot="1" x14ac:dyDescent="0.3">
      <c r="B1812" s="7" t="s">
        <v>50</v>
      </c>
      <c r="C1812" s="32">
        <v>50</v>
      </c>
      <c r="D1812" s="1">
        <v>0</v>
      </c>
      <c r="E1812" s="1">
        <v>0</v>
      </c>
      <c r="F1812" s="1">
        <v>0</v>
      </c>
      <c r="G1812" s="1">
        <v>0</v>
      </c>
      <c r="H1812" s="1">
        <v>0</v>
      </c>
      <c r="I1812" s="1">
        <v>0</v>
      </c>
      <c r="J1812" s="1">
        <v>0</v>
      </c>
      <c r="K1812" s="1">
        <v>0</v>
      </c>
      <c r="L1812" s="14"/>
    </row>
    <row r="1813" spans="2:12" ht="16.5" thickTop="1" thickBot="1" x14ac:dyDescent="0.3">
      <c r="B1813" s="5" t="s">
        <v>187</v>
      </c>
      <c r="C1813" s="32"/>
      <c r="D1813" s="1"/>
      <c r="E1813" s="1"/>
      <c r="F1813" s="1"/>
      <c r="G1813" s="1"/>
      <c r="H1813" s="1"/>
      <c r="I1813" s="1"/>
      <c r="J1813" s="1"/>
      <c r="K1813" s="1"/>
      <c r="L1813" s="14"/>
    </row>
    <row r="1814" spans="2:12" ht="16.5" thickTop="1" thickBot="1" x14ac:dyDescent="0.3">
      <c r="B1814" s="6" t="s">
        <v>168</v>
      </c>
      <c r="C1814" s="32"/>
      <c r="D1814" s="1"/>
      <c r="E1814" s="1"/>
      <c r="F1814" s="1"/>
      <c r="G1814" s="1"/>
      <c r="H1814" s="1"/>
      <c r="I1814" s="1"/>
      <c r="J1814" s="1"/>
      <c r="K1814" s="1"/>
      <c r="L1814" s="14"/>
    </row>
    <row r="1815" spans="2:12" ht="16.5" thickTop="1" thickBot="1" x14ac:dyDescent="0.3">
      <c r="B1815" s="7" t="s">
        <v>47</v>
      </c>
      <c r="C1815" s="32">
        <v>10</v>
      </c>
      <c r="D1815" s="1">
        <v>23066188.98</v>
      </c>
      <c r="E1815" s="1">
        <v>23564970.199999999</v>
      </c>
      <c r="F1815" s="1">
        <v>26108468.460000001</v>
      </c>
      <c r="G1815" s="1">
        <v>26322989.030000001</v>
      </c>
      <c r="H1815" s="1">
        <v>32000063.379999999</v>
      </c>
      <c r="I1815" s="1">
        <v>27231872.050000001</v>
      </c>
      <c r="J1815" s="1">
        <v>21878276.190000001</v>
      </c>
      <c r="K1815" s="1">
        <v>18289217.260000002</v>
      </c>
      <c r="L1815" s="14"/>
    </row>
    <row r="1816" spans="2:12" ht="16.5" thickTop="1" thickBot="1" x14ac:dyDescent="0.3">
      <c r="B1816" s="7" t="s">
        <v>48</v>
      </c>
      <c r="C1816" s="32">
        <v>20</v>
      </c>
      <c r="D1816" s="1">
        <v>22344572.780000001</v>
      </c>
      <c r="E1816" s="1">
        <v>20544428.739999998</v>
      </c>
      <c r="F1816" s="1">
        <v>19950364.43</v>
      </c>
      <c r="G1816" s="1">
        <v>19662476.649999999</v>
      </c>
      <c r="H1816" s="1">
        <v>23692939.329999998</v>
      </c>
      <c r="I1816" s="1">
        <v>23508800.199999999</v>
      </c>
      <c r="J1816" s="1">
        <v>21181617.640000001</v>
      </c>
      <c r="K1816" s="1">
        <v>16810362.640000001</v>
      </c>
      <c r="L1816" s="14"/>
    </row>
    <row r="1817" spans="2:12" ht="16.5" thickTop="1" thickBot="1" x14ac:dyDescent="0.3">
      <c r="B1817" s="7" t="s">
        <v>49</v>
      </c>
      <c r="C1817" s="32">
        <v>30</v>
      </c>
      <c r="D1817" s="1">
        <v>721616.2</v>
      </c>
      <c r="E1817" s="1">
        <v>3020541.46</v>
      </c>
      <c r="F1817" s="1">
        <v>6158104.0300000003</v>
      </c>
      <c r="G1817" s="1">
        <v>6660512.3799999999</v>
      </c>
      <c r="H1817" s="1">
        <v>8307124.0499999998</v>
      </c>
      <c r="I1817" s="1">
        <v>3723071.85</v>
      </c>
      <c r="J1817" s="1">
        <v>696658.55</v>
      </c>
      <c r="K1817" s="1">
        <v>1478854.62</v>
      </c>
      <c r="L1817" s="14"/>
    </row>
    <row r="1818" spans="2:12" ht="16.5" thickTop="1" thickBot="1" x14ac:dyDescent="0.3">
      <c r="B1818" s="7" t="s">
        <v>12</v>
      </c>
      <c r="C1818" s="32">
        <v>40</v>
      </c>
      <c r="D1818" s="1">
        <v>721616.2</v>
      </c>
      <c r="E1818" s="1">
        <v>3020541.46</v>
      </c>
      <c r="F1818" s="1">
        <v>6158104.0300000003</v>
      </c>
      <c r="G1818" s="1">
        <v>6660512.3799999999</v>
      </c>
      <c r="H1818" s="1">
        <v>8307124.0499999998</v>
      </c>
      <c r="I1818" s="1">
        <v>3723071.85</v>
      </c>
      <c r="J1818" s="1">
        <v>696658.55</v>
      </c>
      <c r="K1818" s="1">
        <v>1478854.62</v>
      </c>
      <c r="L1818" s="14"/>
    </row>
    <row r="1819" spans="2:12" ht="16.5" thickTop="1" thickBot="1" x14ac:dyDescent="0.3">
      <c r="B1819" s="7" t="s">
        <v>50</v>
      </c>
      <c r="C1819" s="32">
        <v>50</v>
      </c>
      <c r="D1819" s="1">
        <v>0</v>
      </c>
      <c r="E1819" s="1">
        <v>0</v>
      </c>
      <c r="F1819" s="1">
        <v>0</v>
      </c>
      <c r="G1819" s="1">
        <v>0</v>
      </c>
      <c r="H1819" s="1">
        <v>0</v>
      </c>
      <c r="I1819" s="1">
        <v>0</v>
      </c>
      <c r="J1819" s="1">
        <v>0</v>
      </c>
      <c r="K1819" s="1">
        <v>0</v>
      </c>
      <c r="L1819" s="14"/>
    </row>
    <row r="1820" spans="2:12" ht="16.5" thickTop="1" thickBot="1" x14ac:dyDescent="0.3">
      <c r="B1820" s="5" t="s">
        <v>206</v>
      </c>
      <c r="C1820" s="32"/>
      <c r="D1820" s="1"/>
      <c r="E1820" s="1"/>
      <c r="F1820" s="1"/>
      <c r="G1820" s="1"/>
      <c r="H1820" s="1"/>
      <c r="I1820" s="1"/>
      <c r="J1820" s="1"/>
      <c r="K1820" s="1"/>
      <c r="L1820" s="14"/>
    </row>
    <row r="1821" spans="2:12" ht="16.5" thickTop="1" thickBot="1" x14ac:dyDescent="0.3">
      <c r="B1821" s="6" t="s">
        <v>198</v>
      </c>
      <c r="C1821" s="32"/>
      <c r="D1821" s="1"/>
      <c r="E1821" s="1"/>
      <c r="F1821" s="1"/>
      <c r="G1821" s="1"/>
      <c r="H1821" s="1"/>
      <c r="I1821" s="1"/>
      <c r="J1821" s="1"/>
      <c r="K1821" s="1"/>
      <c r="L1821" s="14"/>
    </row>
    <row r="1822" spans="2:12" ht="16.5" thickTop="1" thickBot="1" x14ac:dyDescent="0.3">
      <c r="B1822" s="7" t="s">
        <v>47</v>
      </c>
      <c r="C1822" s="32">
        <v>10</v>
      </c>
      <c r="D1822" s="1">
        <v>4792349</v>
      </c>
      <c r="E1822" s="1">
        <v>6071922</v>
      </c>
      <c r="F1822" s="1">
        <v>6071161</v>
      </c>
      <c r="G1822" s="1">
        <v>7564407</v>
      </c>
      <c r="H1822" s="1">
        <v>9225659</v>
      </c>
      <c r="I1822" s="1">
        <v>9247713</v>
      </c>
      <c r="J1822" s="1">
        <v>9241532</v>
      </c>
      <c r="K1822" s="1">
        <v>9247242</v>
      </c>
      <c r="L1822" s="14"/>
    </row>
    <row r="1823" spans="2:12" ht="16.5" thickTop="1" thickBot="1" x14ac:dyDescent="0.3">
      <c r="B1823" s="7" t="s">
        <v>48</v>
      </c>
      <c r="C1823" s="32">
        <v>20</v>
      </c>
      <c r="D1823" s="1">
        <v>4792339</v>
      </c>
      <c r="E1823" s="1">
        <v>6071912</v>
      </c>
      <c r="F1823" s="1">
        <v>6071151</v>
      </c>
      <c r="G1823" s="1">
        <v>7564397</v>
      </c>
      <c r="H1823" s="1">
        <v>9206420</v>
      </c>
      <c r="I1823" s="1">
        <v>9228474</v>
      </c>
      <c r="J1823" s="1">
        <v>9222293</v>
      </c>
      <c r="K1823" s="1">
        <v>9206544</v>
      </c>
      <c r="L1823" s="14"/>
    </row>
    <row r="1824" spans="2:12" ht="16.5" thickTop="1" thickBot="1" x14ac:dyDescent="0.3">
      <c r="B1824" s="7" t="s">
        <v>49</v>
      </c>
      <c r="C1824" s="32">
        <v>30</v>
      </c>
      <c r="D1824" s="1">
        <v>10</v>
      </c>
      <c r="E1824" s="1">
        <v>10</v>
      </c>
      <c r="F1824" s="1">
        <v>10</v>
      </c>
      <c r="G1824" s="1">
        <v>10</v>
      </c>
      <c r="H1824" s="1">
        <v>19239</v>
      </c>
      <c r="I1824" s="1">
        <v>19239</v>
      </c>
      <c r="J1824" s="1">
        <v>19239</v>
      </c>
      <c r="K1824" s="1">
        <v>40698</v>
      </c>
      <c r="L1824" s="14"/>
    </row>
    <row r="1825" spans="2:12" ht="16.5" thickTop="1" thickBot="1" x14ac:dyDescent="0.3">
      <c r="B1825" s="7" t="s">
        <v>12</v>
      </c>
      <c r="C1825" s="32">
        <v>40</v>
      </c>
      <c r="D1825" s="1">
        <v>10</v>
      </c>
      <c r="E1825" s="1">
        <v>10</v>
      </c>
      <c r="F1825" s="1">
        <v>10</v>
      </c>
      <c r="G1825" s="1">
        <v>10</v>
      </c>
      <c r="H1825" s="1">
        <v>19239</v>
      </c>
      <c r="I1825" s="1">
        <v>19239</v>
      </c>
      <c r="J1825" s="1">
        <v>19239</v>
      </c>
      <c r="K1825" s="1">
        <v>40698</v>
      </c>
      <c r="L1825" s="14"/>
    </row>
    <row r="1826" spans="2:12" ht="16.5" thickTop="1" thickBot="1" x14ac:dyDescent="0.3">
      <c r="B1826" s="7" t="s">
        <v>50</v>
      </c>
      <c r="C1826" s="32">
        <v>50</v>
      </c>
      <c r="D1826" s="1">
        <v>0</v>
      </c>
      <c r="E1826" s="1">
        <v>0</v>
      </c>
      <c r="F1826" s="1">
        <v>0</v>
      </c>
      <c r="G1826" s="1">
        <v>0</v>
      </c>
      <c r="H1826" s="1">
        <v>0</v>
      </c>
      <c r="I1826" s="1">
        <v>0</v>
      </c>
      <c r="J1826" s="1">
        <v>0</v>
      </c>
      <c r="K1826" s="1">
        <v>0</v>
      </c>
      <c r="L1826" s="14"/>
    </row>
    <row r="1827" spans="2:12" ht="16.5" thickTop="1" thickBot="1" x14ac:dyDescent="0.3">
      <c r="B1827" s="5" t="s">
        <v>175</v>
      </c>
      <c r="C1827" s="32"/>
      <c r="D1827" s="1"/>
      <c r="E1827" s="1"/>
      <c r="F1827" s="1"/>
      <c r="G1827" s="1"/>
      <c r="H1827" s="1"/>
      <c r="I1827" s="1"/>
      <c r="J1827" s="1"/>
      <c r="K1827" s="1"/>
      <c r="L1827" s="14"/>
    </row>
    <row r="1828" spans="2:12" ht="16.5" thickTop="1" thickBot="1" x14ac:dyDescent="0.3">
      <c r="B1828" s="6" t="s">
        <v>168</v>
      </c>
      <c r="C1828" s="32"/>
      <c r="D1828" s="1"/>
      <c r="E1828" s="1"/>
      <c r="F1828" s="1"/>
      <c r="G1828" s="1"/>
      <c r="H1828" s="1"/>
      <c r="I1828" s="1"/>
      <c r="J1828" s="1"/>
      <c r="K1828" s="1"/>
      <c r="L1828" s="14"/>
    </row>
    <row r="1829" spans="2:12" ht="16.5" thickTop="1" thickBot="1" x14ac:dyDescent="0.3">
      <c r="B1829" s="7" t="s">
        <v>47</v>
      </c>
      <c r="C1829" s="32">
        <v>10</v>
      </c>
      <c r="D1829" s="1">
        <v>9637466.8399999999</v>
      </c>
      <c r="E1829" s="1">
        <v>9882162</v>
      </c>
      <c r="F1829" s="1">
        <v>10513382.15</v>
      </c>
      <c r="G1829" s="1">
        <v>19682260.359999999</v>
      </c>
      <c r="H1829" s="1">
        <v>22592970.050000001</v>
      </c>
      <c r="I1829" s="1">
        <v>24680587.620000001</v>
      </c>
      <c r="J1829" s="1">
        <v>21300294.66</v>
      </c>
      <c r="K1829" s="1">
        <v>23038631.510000002</v>
      </c>
      <c r="L1829" s="14"/>
    </row>
    <row r="1830" spans="2:12" ht="16.5" thickTop="1" thickBot="1" x14ac:dyDescent="0.3">
      <c r="B1830" s="7" t="s">
        <v>48</v>
      </c>
      <c r="C1830" s="32">
        <v>20</v>
      </c>
      <c r="D1830" s="1">
        <v>9637466.8399999999</v>
      </c>
      <c r="E1830" s="1">
        <v>9302214.8499999996</v>
      </c>
      <c r="F1830" s="1">
        <v>9400709.7899999991</v>
      </c>
      <c r="G1830" s="1">
        <v>16131312.310000001</v>
      </c>
      <c r="H1830" s="1">
        <v>17983534.43</v>
      </c>
      <c r="I1830" s="1">
        <v>19731992.210000001</v>
      </c>
      <c r="J1830" s="1">
        <v>21275901.149999999</v>
      </c>
      <c r="K1830" s="1">
        <v>21524401.73</v>
      </c>
      <c r="L1830" s="14"/>
    </row>
    <row r="1831" spans="2:12" ht="16.5" thickTop="1" thickBot="1" x14ac:dyDescent="0.3">
      <c r="B1831" s="7" t="s">
        <v>49</v>
      </c>
      <c r="C1831" s="32">
        <v>30</v>
      </c>
      <c r="D1831" s="1">
        <v>0</v>
      </c>
      <c r="E1831" s="1">
        <v>579947.15</v>
      </c>
      <c r="F1831" s="1">
        <v>1112672.3600000001</v>
      </c>
      <c r="G1831" s="1">
        <v>3550948.05</v>
      </c>
      <c r="H1831" s="1">
        <v>4609435.62</v>
      </c>
      <c r="I1831" s="1">
        <v>4948595.41</v>
      </c>
      <c r="J1831" s="1">
        <v>24393.51</v>
      </c>
      <c r="K1831" s="1">
        <v>1514229.78</v>
      </c>
      <c r="L1831" s="14"/>
    </row>
    <row r="1832" spans="2:12" ht="16.5" thickTop="1" thickBot="1" x14ac:dyDescent="0.3">
      <c r="B1832" s="7" t="s">
        <v>12</v>
      </c>
      <c r="C1832" s="32">
        <v>40</v>
      </c>
      <c r="D1832" s="1">
        <v>0</v>
      </c>
      <c r="E1832" s="1">
        <v>579947.15</v>
      </c>
      <c r="F1832" s="1">
        <v>1112672.3600000001</v>
      </c>
      <c r="G1832" s="1">
        <v>3550948.05</v>
      </c>
      <c r="H1832" s="1">
        <v>4609435.62</v>
      </c>
      <c r="I1832" s="1">
        <v>4948595.41</v>
      </c>
      <c r="J1832" s="1">
        <v>24393.51</v>
      </c>
      <c r="K1832" s="1">
        <v>1514229.78</v>
      </c>
      <c r="L1832" s="14"/>
    </row>
    <row r="1833" spans="2:12" ht="16.5" thickTop="1" thickBot="1" x14ac:dyDescent="0.3">
      <c r="B1833" s="7" t="s">
        <v>50</v>
      </c>
      <c r="C1833" s="32">
        <v>50</v>
      </c>
      <c r="D1833" s="1">
        <v>0</v>
      </c>
      <c r="E1833" s="1">
        <v>0</v>
      </c>
      <c r="F1833" s="1">
        <v>0</v>
      </c>
      <c r="G1833" s="1">
        <v>0</v>
      </c>
      <c r="H1833" s="1">
        <v>0</v>
      </c>
      <c r="I1833" s="1">
        <v>0</v>
      </c>
      <c r="J1833" s="1">
        <v>0</v>
      </c>
      <c r="K1833" s="1">
        <v>0</v>
      </c>
      <c r="L1833" s="14"/>
    </row>
    <row r="1834" spans="2:12" ht="16.5" thickTop="1" thickBot="1" x14ac:dyDescent="0.3">
      <c r="B1834" s="5" t="s">
        <v>201</v>
      </c>
      <c r="C1834" s="32"/>
      <c r="D1834" s="1"/>
      <c r="E1834" s="1"/>
      <c r="F1834" s="1"/>
      <c r="G1834" s="1"/>
      <c r="H1834" s="1"/>
      <c r="I1834" s="1"/>
      <c r="J1834" s="1"/>
      <c r="K1834" s="1"/>
      <c r="L1834" s="14"/>
    </row>
    <row r="1835" spans="2:12" ht="16.5" thickTop="1" thickBot="1" x14ac:dyDescent="0.3">
      <c r="B1835" s="6" t="s">
        <v>203</v>
      </c>
      <c r="C1835" s="32"/>
      <c r="D1835" s="1"/>
      <c r="E1835" s="1"/>
      <c r="F1835" s="1"/>
      <c r="G1835" s="1"/>
      <c r="H1835" s="1"/>
      <c r="I1835" s="1"/>
      <c r="J1835" s="1"/>
      <c r="K1835" s="1"/>
      <c r="L1835" s="14"/>
    </row>
    <row r="1836" spans="2:12" ht="16.5" thickTop="1" thickBot="1" x14ac:dyDescent="0.3">
      <c r="B1836" s="7" t="s">
        <v>47</v>
      </c>
      <c r="C1836" s="32">
        <v>10</v>
      </c>
      <c r="D1836" s="1">
        <v>1407545</v>
      </c>
      <c r="E1836" s="1">
        <v>1352690.32</v>
      </c>
      <c r="F1836" s="1">
        <v>1295552.3500000001</v>
      </c>
      <c r="G1836" s="1">
        <v>1640695.6</v>
      </c>
      <c r="H1836" s="1">
        <v>2032494.85</v>
      </c>
      <c r="I1836" s="1">
        <v>2336828.13</v>
      </c>
      <c r="J1836" s="1">
        <v>2446977.77</v>
      </c>
      <c r="K1836" s="1">
        <v>2523312.7999999998</v>
      </c>
      <c r="L1836" s="14"/>
    </row>
    <row r="1837" spans="2:12" ht="16.5" thickTop="1" thickBot="1" x14ac:dyDescent="0.3">
      <c r="B1837" s="7" t="s">
        <v>48</v>
      </c>
      <c r="C1837" s="32">
        <v>20</v>
      </c>
      <c r="D1837" s="1">
        <v>1216216.68</v>
      </c>
      <c r="E1837" s="1">
        <v>1224325.97</v>
      </c>
      <c r="F1837" s="1">
        <v>1208329.75</v>
      </c>
      <c r="G1837" s="1">
        <v>1212673.75</v>
      </c>
      <c r="H1837" s="1">
        <v>1415294.72</v>
      </c>
      <c r="I1837" s="1">
        <v>1728176.36</v>
      </c>
      <c r="J1837" s="1">
        <v>1823193.97</v>
      </c>
      <c r="K1837" s="1">
        <v>1617615.14</v>
      </c>
      <c r="L1837" s="14"/>
    </row>
    <row r="1838" spans="2:12" ht="16.5" thickTop="1" thickBot="1" x14ac:dyDescent="0.3">
      <c r="B1838" s="7" t="s">
        <v>49</v>
      </c>
      <c r="C1838" s="32">
        <v>30</v>
      </c>
      <c r="D1838" s="1">
        <v>191328.32</v>
      </c>
      <c r="E1838" s="1">
        <v>128364.35</v>
      </c>
      <c r="F1838" s="1">
        <v>87222.6</v>
      </c>
      <c r="G1838" s="1">
        <v>428021.85</v>
      </c>
      <c r="H1838" s="1">
        <v>617200.13</v>
      </c>
      <c r="I1838" s="1">
        <v>608651.77</v>
      </c>
      <c r="J1838" s="1">
        <v>623783.80000000005</v>
      </c>
      <c r="K1838" s="1">
        <v>905697.66</v>
      </c>
      <c r="L1838" s="14"/>
    </row>
    <row r="1839" spans="2:12" ht="16.5" thickTop="1" thickBot="1" x14ac:dyDescent="0.3">
      <c r="B1839" s="7" t="s">
        <v>12</v>
      </c>
      <c r="C1839" s="32">
        <v>40</v>
      </c>
      <c r="D1839" s="1">
        <v>191328.32</v>
      </c>
      <c r="E1839" s="1">
        <v>128364.35</v>
      </c>
      <c r="F1839" s="1">
        <v>87222.6</v>
      </c>
      <c r="G1839" s="1">
        <v>428021.85</v>
      </c>
      <c r="H1839" s="1">
        <v>617200.13</v>
      </c>
      <c r="I1839" s="1">
        <v>608651.77</v>
      </c>
      <c r="J1839" s="1">
        <v>623783.80000000005</v>
      </c>
      <c r="K1839" s="1">
        <v>905697.66</v>
      </c>
      <c r="L1839" s="14"/>
    </row>
    <row r="1840" spans="2:12" ht="16.5" thickTop="1" thickBot="1" x14ac:dyDescent="0.3">
      <c r="B1840" s="7" t="s">
        <v>50</v>
      </c>
      <c r="C1840" s="32">
        <v>50</v>
      </c>
      <c r="D1840" s="1">
        <v>0</v>
      </c>
      <c r="E1840" s="1">
        <v>0</v>
      </c>
      <c r="F1840" s="1">
        <v>0</v>
      </c>
      <c r="G1840" s="1">
        <v>0</v>
      </c>
      <c r="H1840" s="1">
        <v>0</v>
      </c>
      <c r="I1840" s="1">
        <v>0</v>
      </c>
      <c r="J1840" s="1">
        <v>0</v>
      </c>
      <c r="K1840" s="1">
        <v>0</v>
      </c>
      <c r="L1840" s="14"/>
    </row>
    <row r="1841" spans="2:12" ht="16.5" thickTop="1" thickBot="1" x14ac:dyDescent="0.3">
      <c r="B1841" s="5" t="s">
        <v>196</v>
      </c>
      <c r="C1841" s="32"/>
      <c r="D1841" s="1"/>
      <c r="E1841" s="1"/>
      <c r="F1841" s="1"/>
      <c r="G1841" s="1"/>
      <c r="H1841" s="1"/>
      <c r="I1841" s="1"/>
      <c r="J1841" s="1"/>
      <c r="K1841" s="1"/>
      <c r="L1841" s="14"/>
    </row>
    <row r="1842" spans="2:12" ht="16.5" thickTop="1" thickBot="1" x14ac:dyDescent="0.3">
      <c r="B1842" s="6" t="s">
        <v>198</v>
      </c>
      <c r="C1842" s="32"/>
      <c r="D1842" s="1"/>
      <c r="E1842" s="1"/>
      <c r="F1842" s="1"/>
      <c r="G1842" s="1"/>
      <c r="H1842" s="1"/>
      <c r="I1842" s="1"/>
      <c r="J1842" s="1"/>
      <c r="K1842" s="1"/>
      <c r="L1842" s="14"/>
    </row>
    <row r="1843" spans="2:12" ht="16.5" thickTop="1" thickBot="1" x14ac:dyDescent="0.3">
      <c r="B1843" s="7" t="s">
        <v>47</v>
      </c>
      <c r="C1843" s="32">
        <v>10</v>
      </c>
      <c r="D1843" s="1">
        <v>51773537</v>
      </c>
      <c r="E1843" s="1">
        <v>53817864.270000003</v>
      </c>
      <c r="F1843" s="1">
        <v>58895449.869999997</v>
      </c>
      <c r="G1843" s="1">
        <v>70677487.939999998</v>
      </c>
      <c r="H1843" s="1">
        <v>73503007.859999999</v>
      </c>
      <c r="I1843" s="1">
        <v>79987977.909999996</v>
      </c>
      <c r="J1843" s="1">
        <v>88538556.75</v>
      </c>
      <c r="K1843" s="1">
        <v>91506151.719999999</v>
      </c>
      <c r="L1843" s="14"/>
    </row>
    <row r="1844" spans="2:12" ht="16.5" thickTop="1" thickBot="1" x14ac:dyDescent="0.3">
      <c r="B1844" s="7" t="s">
        <v>48</v>
      </c>
      <c r="C1844" s="32">
        <v>20</v>
      </c>
      <c r="D1844" s="1">
        <v>51514534.729999997</v>
      </c>
      <c r="E1844" s="1">
        <v>53063651.399999999</v>
      </c>
      <c r="F1844" s="1">
        <v>56964307.93</v>
      </c>
      <c r="G1844" s="1">
        <v>69483226.079999998</v>
      </c>
      <c r="H1844" s="1">
        <v>72199912.950000003</v>
      </c>
      <c r="I1844" s="1">
        <v>78679537.159999996</v>
      </c>
      <c r="J1844" s="1">
        <v>87994525.030000001</v>
      </c>
      <c r="K1844" s="1">
        <v>91406788.319999993</v>
      </c>
      <c r="L1844" s="14"/>
    </row>
    <row r="1845" spans="2:12" ht="16.5" thickTop="1" thickBot="1" x14ac:dyDescent="0.3">
      <c r="B1845" s="7" t="s">
        <v>49</v>
      </c>
      <c r="C1845" s="32">
        <v>30</v>
      </c>
      <c r="D1845" s="1">
        <v>259002.27</v>
      </c>
      <c r="E1845" s="1">
        <v>754212.87</v>
      </c>
      <c r="F1845" s="1">
        <v>1931141.94</v>
      </c>
      <c r="G1845" s="1">
        <v>1194261.8600000001</v>
      </c>
      <c r="H1845" s="1">
        <v>1303094.9099999999</v>
      </c>
      <c r="I1845" s="1">
        <v>1308440.75</v>
      </c>
      <c r="J1845" s="1">
        <v>544031.72</v>
      </c>
      <c r="K1845" s="1">
        <v>99363.4</v>
      </c>
      <c r="L1845" s="14"/>
    </row>
    <row r="1846" spans="2:12" ht="16.5" thickTop="1" thickBot="1" x14ac:dyDescent="0.3">
      <c r="B1846" s="7" t="s">
        <v>12</v>
      </c>
      <c r="C1846" s="32">
        <v>40</v>
      </c>
      <c r="D1846" s="1">
        <v>259002.27</v>
      </c>
      <c r="E1846" s="1">
        <v>754212.87</v>
      </c>
      <c r="F1846" s="1">
        <v>1931141.94</v>
      </c>
      <c r="G1846" s="1">
        <v>1194261.8600000001</v>
      </c>
      <c r="H1846" s="1">
        <v>1303094.9099999999</v>
      </c>
      <c r="I1846" s="1">
        <v>1308440.75</v>
      </c>
      <c r="J1846" s="1">
        <v>544031.72</v>
      </c>
      <c r="K1846" s="1">
        <v>99363.4</v>
      </c>
      <c r="L1846" s="14"/>
    </row>
    <row r="1847" spans="2:12" ht="16.5" thickTop="1" thickBot="1" x14ac:dyDescent="0.3">
      <c r="B1847" s="7" t="s">
        <v>50</v>
      </c>
      <c r="C1847" s="32">
        <v>50</v>
      </c>
      <c r="D1847" s="1">
        <v>0</v>
      </c>
      <c r="E1847" s="1">
        <v>0</v>
      </c>
      <c r="F1847" s="1">
        <v>0</v>
      </c>
      <c r="G1847" s="1">
        <v>0</v>
      </c>
      <c r="H1847" s="1">
        <v>0</v>
      </c>
      <c r="I1847" s="1">
        <v>0</v>
      </c>
      <c r="J1847" s="1">
        <v>0</v>
      </c>
      <c r="K1847" s="1">
        <v>0</v>
      </c>
      <c r="L1847" s="14"/>
    </row>
    <row r="1848" spans="2:12" ht="16.5" thickTop="1" thickBot="1" x14ac:dyDescent="0.3">
      <c r="B1848" s="4" t="s">
        <v>687</v>
      </c>
      <c r="C1848" s="32"/>
      <c r="D1848" s="1"/>
      <c r="E1848" s="1"/>
      <c r="F1848" s="1"/>
      <c r="G1848" s="1"/>
      <c r="H1848" s="1"/>
      <c r="I1848" s="1"/>
      <c r="J1848" s="1"/>
      <c r="K1848" s="1"/>
      <c r="L1848" s="14"/>
    </row>
    <row r="1849" spans="2:12" ht="16.5" thickTop="1" thickBot="1" x14ac:dyDescent="0.3">
      <c r="B1849" s="5" t="s">
        <v>693</v>
      </c>
      <c r="C1849" s="32"/>
      <c r="D1849" s="1"/>
      <c r="E1849" s="1"/>
      <c r="F1849" s="1"/>
      <c r="G1849" s="1"/>
      <c r="H1849" s="1"/>
      <c r="I1849" s="1"/>
      <c r="J1849" s="1"/>
      <c r="K1849" s="1"/>
      <c r="L1849" s="14"/>
    </row>
    <row r="1850" spans="2:12" ht="16.5" thickTop="1" thickBot="1" x14ac:dyDescent="0.3">
      <c r="B1850" s="6" t="s">
        <v>83</v>
      </c>
      <c r="C1850" s="32"/>
      <c r="D1850" s="1"/>
      <c r="E1850" s="1"/>
      <c r="F1850" s="1"/>
      <c r="G1850" s="1"/>
      <c r="H1850" s="1"/>
      <c r="I1850" s="1"/>
      <c r="J1850" s="1"/>
      <c r="K1850" s="1"/>
      <c r="L1850" s="14"/>
    </row>
    <row r="1851" spans="2:12" ht="16.5" thickTop="1" thickBot="1" x14ac:dyDescent="0.3">
      <c r="B1851" s="7" t="s">
        <v>47</v>
      </c>
      <c r="C1851" s="32">
        <v>10</v>
      </c>
      <c r="D1851" s="1">
        <v>1624046</v>
      </c>
      <c r="E1851" s="1">
        <v>1874054</v>
      </c>
      <c r="F1851" s="1">
        <v>1612139</v>
      </c>
      <c r="G1851" s="1">
        <v>1985712</v>
      </c>
      <c r="H1851" s="1">
        <v>2000159</v>
      </c>
      <c r="I1851" s="1">
        <v>2067968.5</v>
      </c>
      <c r="J1851" s="1">
        <v>79893</v>
      </c>
      <c r="K1851" s="1"/>
      <c r="L1851" s="14"/>
    </row>
    <row r="1852" spans="2:12" ht="16.5" thickTop="1" thickBot="1" x14ac:dyDescent="0.3">
      <c r="B1852" s="7" t="s">
        <v>48</v>
      </c>
      <c r="C1852" s="32">
        <v>20</v>
      </c>
      <c r="D1852" s="1">
        <v>1624046</v>
      </c>
      <c r="E1852" s="1">
        <v>1624054</v>
      </c>
      <c r="F1852" s="1">
        <v>1612139</v>
      </c>
      <c r="G1852" s="1">
        <v>1751077.07</v>
      </c>
      <c r="H1852" s="1">
        <v>1932349.5</v>
      </c>
      <c r="I1852" s="1">
        <v>1718611.36</v>
      </c>
      <c r="J1852" s="1">
        <v>79893</v>
      </c>
      <c r="K1852" s="1"/>
      <c r="L1852" s="14"/>
    </row>
    <row r="1853" spans="2:12" ht="16.5" thickTop="1" thickBot="1" x14ac:dyDescent="0.3">
      <c r="B1853" s="7" t="s">
        <v>49</v>
      </c>
      <c r="C1853" s="32">
        <v>30</v>
      </c>
      <c r="D1853" s="1">
        <v>0</v>
      </c>
      <c r="E1853" s="1">
        <v>250000</v>
      </c>
      <c r="F1853" s="1">
        <v>0</v>
      </c>
      <c r="G1853" s="1">
        <v>234634.93</v>
      </c>
      <c r="H1853" s="1">
        <v>67809.5</v>
      </c>
      <c r="I1853" s="1">
        <v>349357.14</v>
      </c>
      <c r="J1853" s="1">
        <v>0</v>
      </c>
      <c r="K1853" s="1"/>
      <c r="L1853" s="14"/>
    </row>
    <row r="1854" spans="2:12" ht="16.5" thickTop="1" thickBot="1" x14ac:dyDescent="0.3">
      <c r="B1854" s="7" t="s">
        <v>12</v>
      </c>
      <c r="C1854" s="32">
        <v>40</v>
      </c>
      <c r="D1854" s="1">
        <v>0</v>
      </c>
      <c r="E1854" s="1">
        <v>0</v>
      </c>
      <c r="F1854" s="1">
        <v>0</v>
      </c>
      <c r="G1854" s="1">
        <v>0</v>
      </c>
      <c r="H1854" s="1">
        <v>0</v>
      </c>
      <c r="I1854" s="1">
        <v>0</v>
      </c>
      <c r="J1854" s="1">
        <v>0</v>
      </c>
      <c r="K1854" s="1"/>
      <c r="L1854" s="14"/>
    </row>
    <row r="1855" spans="2:12" ht="16.5" thickTop="1" thickBot="1" x14ac:dyDescent="0.3">
      <c r="B1855" s="7" t="s">
        <v>50</v>
      </c>
      <c r="C1855" s="32">
        <v>50</v>
      </c>
      <c r="D1855" s="1">
        <v>0</v>
      </c>
      <c r="E1855" s="1">
        <v>250000</v>
      </c>
      <c r="F1855" s="1">
        <v>0</v>
      </c>
      <c r="G1855" s="1">
        <v>234634.93</v>
      </c>
      <c r="H1855" s="1">
        <v>67809.5</v>
      </c>
      <c r="I1855" s="1">
        <v>349357.14</v>
      </c>
      <c r="J1855" s="1">
        <v>0</v>
      </c>
      <c r="K1855" s="1"/>
      <c r="L1855" s="14"/>
    </row>
    <row r="1856" spans="2:12" ht="16.5" thickTop="1" thickBot="1" x14ac:dyDescent="0.3">
      <c r="B1856" s="6" t="s">
        <v>228</v>
      </c>
      <c r="C1856" s="32"/>
      <c r="D1856" s="1"/>
      <c r="E1856" s="1"/>
      <c r="F1856" s="1"/>
      <c r="G1856" s="1"/>
      <c r="H1856" s="1"/>
      <c r="I1856" s="1"/>
      <c r="J1856" s="1"/>
      <c r="K1856" s="1"/>
      <c r="L1856" s="14"/>
    </row>
    <row r="1857" spans="2:12" ht="16.5" thickTop="1" thickBot="1" x14ac:dyDescent="0.3">
      <c r="B1857" s="7" t="s">
        <v>47</v>
      </c>
      <c r="C1857" s="32">
        <v>10</v>
      </c>
      <c r="D1857" s="1">
        <v>806331</v>
      </c>
      <c r="E1857" s="1">
        <v>919706</v>
      </c>
      <c r="F1857" s="1">
        <v>1559253</v>
      </c>
      <c r="G1857" s="1">
        <v>2319903</v>
      </c>
      <c r="H1857" s="1">
        <v>2864280</v>
      </c>
      <c r="I1857" s="1">
        <v>2659736</v>
      </c>
      <c r="J1857" s="1">
        <v>2173355</v>
      </c>
      <c r="K1857" s="1">
        <v>2253355</v>
      </c>
      <c r="L1857" s="14"/>
    </row>
    <row r="1858" spans="2:12" ht="16.5" thickTop="1" thickBot="1" x14ac:dyDescent="0.3">
      <c r="B1858" s="7" t="s">
        <v>48</v>
      </c>
      <c r="C1858" s="32">
        <v>20</v>
      </c>
      <c r="D1858" s="1">
        <v>806331</v>
      </c>
      <c r="E1858" s="1">
        <v>919706</v>
      </c>
      <c r="F1858" s="1">
        <v>1092873.1499999999</v>
      </c>
      <c r="G1858" s="1">
        <v>1740316.46</v>
      </c>
      <c r="H1858" s="1">
        <v>1719453.76</v>
      </c>
      <c r="I1858" s="1">
        <v>2651900.61</v>
      </c>
      <c r="J1858" s="1">
        <v>2171596.77</v>
      </c>
      <c r="K1858" s="1">
        <v>2249299.9</v>
      </c>
      <c r="L1858" s="14"/>
    </row>
    <row r="1859" spans="2:12" ht="16.5" thickTop="1" thickBot="1" x14ac:dyDescent="0.3">
      <c r="B1859" s="7" t="s">
        <v>49</v>
      </c>
      <c r="C1859" s="32">
        <v>30</v>
      </c>
      <c r="D1859" s="1">
        <v>0</v>
      </c>
      <c r="E1859" s="1">
        <v>0</v>
      </c>
      <c r="F1859" s="1">
        <v>466379.85</v>
      </c>
      <c r="G1859" s="1">
        <v>579586.54</v>
      </c>
      <c r="H1859" s="1">
        <v>1144826.24</v>
      </c>
      <c r="I1859" s="1">
        <v>7835.39</v>
      </c>
      <c r="J1859" s="1">
        <v>1758.23</v>
      </c>
      <c r="K1859" s="1">
        <v>4055.1</v>
      </c>
      <c r="L1859" s="14"/>
    </row>
    <row r="1860" spans="2:12" ht="16.5" thickTop="1" thickBot="1" x14ac:dyDescent="0.3">
      <c r="B1860" s="7" t="s">
        <v>12</v>
      </c>
      <c r="C1860" s="32">
        <v>40</v>
      </c>
      <c r="D1860" s="1">
        <v>0</v>
      </c>
      <c r="E1860" s="1">
        <v>0</v>
      </c>
      <c r="F1860" s="1">
        <v>300000</v>
      </c>
      <c r="G1860" s="1">
        <v>216875</v>
      </c>
      <c r="H1860" s="1">
        <v>0</v>
      </c>
      <c r="I1860" s="1">
        <v>0</v>
      </c>
      <c r="J1860" s="1">
        <v>0</v>
      </c>
      <c r="K1860" s="1">
        <v>0</v>
      </c>
      <c r="L1860" s="14"/>
    </row>
    <row r="1861" spans="2:12" ht="16.5" thickTop="1" thickBot="1" x14ac:dyDescent="0.3">
      <c r="B1861" s="7" t="s">
        <v>50</v>
      </c>
      <c r="C1861" s="32">
        <v>50</v>
      </c>
      <c r="D1861" s="1">
        <v>0</v>
      </c>
      <c r="E1861" s="1">
        <v>0</v>
      </c>
      <c r="F1861" s="1">
        <v>166379.85</v>
      </c>
      <c r="G1861" s="1">
        <v>362711.54</v>
      </c>
      <c r="H1861" s="1">
        <v>1144826.24</v>
      </c>
      <c r="I1861" s="1">
        <v>7835.39</v>
      </c>
      <c r="J1861" s="1">
        <v>1758.23</v>
      </c>
      <c r="K1861" s="1">
        <v>4055.1</v>
      </c>
      <c r="L1861" s="14"/>
    </row>
    <row r="1862" spans="2:12" ht="16.5" thickTop="1" thickBot="1" x14ac:dyDescent="0.3">
      <c r="B1862" s="6" t="s">
        <v>695</v>
      </c>
      <c r="C1862" s="32"/>
      <c r="D1862" s="1"/>
      <c r="E1862" s="1"/>
      <c r="F1862" s="1"/>
      <c r="G1862" s="1"/>
      <c r="H1862" s="1"/>
      <c r="I1862" s="1"/>
      <c r="J1862" s="1"/>
      <c r="K1862" s="1"/>
      <c r="L1862" s="14"/>
    </row>
    <row r="1863" spans="2:12" ht="16.5" thickTop="1" thickBot="1" x14ac:dyDescent="0.3">
      <c r="B1863" s="7" t="s">
        <v>47</v>
      </c>
      <c r="C1863" s="32">
        <v>10</v>
      </c>
      <c r="D1863" s="1">
        <v>3944092</v>
      </c>
      <c r="E1863" s="1">
        <v>3976456</v>
      </c>
      <c r="F1863" s="1">
        <v>4043708</v>
      </c>
      <c r="G1863" s="1">
        <v>5858678</v>
      </c>
      <c r="H1863" s="1">
        <v>7804826</v>
      </c>
      <c r="I1863" s="1">
        <v>7656942</v>
      </c>
      <c r="J1863" s="1">
        <v>6815759</v>
      </c>
      <c r="K1863" s="1">
        <v>6695759</v>
      </c>
      <c r="L1863" s="14"/>
    </row>
    <row r="1864" spans="2:12" ht="16.5" thickTop="1" thickBot="1" x14ac:dyDescent="0.3">
      <c r="B1864" s="7" t="s">
        <v>48</v>
      </c>
      <c r="C1864" s="32">
        <v>20</v>
      </c>
      <c r="D1864" s="1">
        <v>3943960.54</v>
      </c>
      <c r="E1864" s="1">
        <v>3976388.38</v>
      </c>
      <c r="F1864" s="1">
        <v>4043411.57</v>
      </c>
      <c r="G1864" s="1">
        <v>5436884.3799999999</v>
      </c>
      <c r="H1864" s="1">
        <v>5859521.6399999997</v>
      </c>
      <c r="I1864" s="1">
        <v>7610629.3700000001</v>
      </c>
      <c r="J1864" s="1">
        <v>6813494.6900000004</v>
      </c>
      <c r="K1864" s="1">
        <v>6685496.7800000003</v>
      </c>
      <c r="L1864" s="14"/>
    </row>
    <row r="1865" spans="2:12" ht="16.5" thickTop="1" thickBot="1" x14ac:dyDescent="0.3">
      <c r="B1865" s="7" t="s">
        <v>49</v>
      </c>
      <c r="C1865" s="32">
        <v>30</v>
      </c>
      <c r="D1865" s="1">
        <v>131.46</v>
      </c>
      <c r="E1865" s="1">
        <v>67.62</v>
      </c>
      <c r="F1865" s="1">
        <v>296.43</v>
      </c>
      <c r="G1865" s="1">
        <v>421793.62</v>
      </c>
      <c r="H1865" s="1">
        <v>1945304.36</v>
      </c>
      <c r="I1865" s="1">
        <v>46312.63</v>
      </c>
      <c r="J1865" s="1">
        <v>2264.31</v>
      </c>
      <c r="K1865" s="1">
        <v>10262.219999999999</v>
      </c>
      <c r="L1865" s="14"/>
    </row>
    <row r="1866" spans="2:12" ht="16.5" thickTop="1" thickBot="1" x14ac:dyDescent="0.3">
      <c r="B1866" s="7" t="s">
        <v>12</v>
      </c>
      <c r="C1866" s="32">
        <v>40</v>
      </c>
      <c r="D1866" s="1">
        <v>0</v>
      </c>
      <c r="E1866" s="1">
        <v>0</v>
      </c>
      <c r="F1866" s="1">
        <v>0</v>
      </c>
      <c r="G1866" s="1">
        <v>0</v>
      </c>
      <c r="H1866" s="1">
        <v>0</v>
      </c>
      <c r="I1866" s="1">
        <v>0</v>
      </c>
      <c r="J1866" s="1">
        <v>0</v>
      </c>
      <c r="K1866" s="1">
        <v>0</v>
      </c>
      <c r="L1866" s="14"/>
    </row>
    <row r="1867" spans="2:12" ht="16.5" thickTop="1" thickBot="1" x14ac:dyDescent="0.3">
      <c r="B1867" s="7" t="s">
        <v>50</v>
      </c>
      <c r="C1867" s="32">
        <v>50</v>
      </c>
      <c r="D1867" s="1">
        <v>131.46</v>
      </c>
      <c r="E1867" s="1">
        <v>67.62</v>
      </c>
      <c r="F1867" s="1">
        <v>296.43</v>
      </c>
      <c r="G1867" s="1">
        <v>421793.62</v>
      </c>
      <c r="H1867" s="1">
        <v>1945304.36</v>
      </c>
      <c r="I1867" s="1">
        <v>46312.63</v>
      </c>
      <c r="J1867" s="1">
        <v>2264.31</v>
      </c>
      <c r="K1867" s="1">
        <v>10262.219999999999</v>
      </c>
      <c r="L1867" s="14"/>
    </row>
    <row r="1868" spans="2:12" ht="16.5" thickTop="1" thickBot="1" x14ac:dyDescent="0.3">
      <c r="B1868" s="6" t="s">
        <v>341</v>
      </c>
      <c r="C1868" s="32"/>
      <c r="D1868" s="1"/>
      <c r="E1868" s="1"/>
      <c r="F1868" s="1"/>
      <c r="G1868" s="1"/>
      <c r="H1868" s="1"/>
      <c r="I1868" s="1"/>
      <c r="J1868" s="1"/>
      <c r="K1868" s="1"/>
      <c r="L1868" s="14"/>
    </row>
    <row r="1869" spans="2:12" ht="16.5" thickTop="1" thickBot="1" x14ac:dyDescent="0.3">
      <c r="B1869" s="7" t="s">
        <v>47</v>
      </c>
      <c r="C1869" s="32">
        <v>10</v>
      </c>
      <c r="D1869" s="1">
        <v>534671</v>
      </c>
      <c r="E1869" s="1">
        <v>542371</v>
      </c>
      <c r="F1869" s="1">
        <v>562431</v>
      </c>
      <c r="G1869" s="1">
        <v>592191</v>
      </c>
      <c r="H1869" s="1">
        <v>604067</v>
      </c>
      <c r="I1869" s="1">
        <v>468271</v>
      </c>
      <c r="J1869" s="1">
        <v>575781</v>
      </c>
      <c r="K1869" s="1">
        <v>720391.46</v>
      </c>
      <c r="L1869" s="14"/>
    </row>
    <row r="1870" spans="2:12" ht="16.5" thickTop="1" thickBot="1" x14ac:dyDescent="0.3">
      <c r="B1870" s="7" t="s">
        <v>48</v>
      </c>
      <c r="C1870" s="32">
        <v>20</v>
      </c>
      <c r="D1870" s="1">
        <v>534671</v>
      </c>
      <c r="E1870" s="1">
        <v>542371</v>
      </c>
      <c r="F1870" s="1">
        <v>562431</v>
      </c>
      <c r="G1870" s="1">
        <v>592158.77</v>
      </c>
      <c r="H1870" s="1">
        <v>602663.46</v>
      </c>
      <c r="I1870" s="1">
        <v>459245.18</v>
      </c>
      <c r="J1870" s="1">
        <v>524220.12</v>
      </c>
      <c r="K1870" s="1">
        <v>719582.74</v>
      </c>
      <c r="L1870" s="14"/>
    </row>
    <row r="1871" spans="2:12" ht="16.5" thickTop="1" thickBot="1" x14ac:dyDescent="0.3">
      <c r="B1871" s="7" t="s">
        <v>49</v>
      </c>
      <c r="C1871" s="32">
        <v>30</v>
      </c>
      <c r="D1871" s="1">
        <v>0</v>
      </c>
      <c r="E1871" s="1">
        <v>0</v>
      </c>
      <c r="F1871" s="1">
        <v>0</v>
      </c>
      <c r="G1871" s="1">
        <v>32.229999999999997</v>
      </c>
      <c r="H1871" s="1">
        <v>1403.54</v>
      </c>
      <c r="I1871" s="1">
        <v>9025.82</v>
      </c>
      <c r="J1871" s="1">
        <v>51560.88</v>
      </c>
      <c r="K1871" s="1">
        <v>808.72</v>
      </c>
      <c r="L1871" s="14"/>
    </row>
    <row r="1872" spans="2:12" ht="16.5" thickTop="1" thickBot="1" x14ac:dyDescent="0.3">
      <c r="B1872" s="7" t="s">
        <v>12</v>
      </c>
      <c r="C1872" s="32">
        <v>40</v>
      </c>
      <c r="D1872" s="1">
        <v>0</v>
      </c>
      <c r="E1872" s="1">
        <v>0</v>
      </c>
      <c r="F1872" s="1">
        <v>0</v>
      </c>
      <c r="G1872" s="1">
        <v>0</v>
      </c>
      <c r="H1872" s="1">
        <v>0</v>
      </c>
      <c r="I1872" s="1">
        <v>0</v>
      </c>
      <c r="J1872" s="1">
        <v>0</v>
      </c>
      <c r="K1872" s="1">
        <v>0</v>
      </c>
      <c r="L1872" s="14"/>
    </row>
    <row r="1873" spans="2:12" ht="16.5" thickTop="1" thickBot="1" x14ac:dyDescent="0.3">
      <c r="B1873" s="7" t="s">
        <v>50</v>
      </c>
      <c r="C1873" s="32">
        <v>50</v>
      </c>
      <c r="D1873" s="1">
        <v>0</v>
      </c>
      <c r="E1873" s="1">
        <v>0</v>
      </c>
      <c r="F1873" s="1">
        <v>0</v>
      </c>
      <c r="G1873" s="1">
        <v>32.229999999999997</v>
      </c>
      <c r="H1873" s="1">
        <v>1403.54</v>
      </c>
      <c r="I1873" s="1">
        <v>9025.82</v>
      </c>
      <c r="J1873" s="1">
        <v>51560.88</v>
      </c>
      <c r="K1873" s="1">
        <v>808.72</v>
      </c>
      <c r="L1873" s="14"/>
    </row>
    <row r="1874" spans="2:12" ht="16.5" thickTop="1" thickBot="1" x14ac:dyDescent="0.3">
      <c r="B1874" s="6" t="s">
        <v>322</v>
      </c>
      <c r="C1874" s="32"/>
      <c r="D1874" s="1"/>
      <c r="E1874" s="1"/>
      <c r="F1874" s="1"/>
      <c r="G1874" s="1"/>
      <c r="H1874" s="1"/>
      <c r="I1874" s="1"/>
      <c r="J1874" s="1"/>
      <c r="K1874" s="1"/>
      <c r="L1874" s="14"/>
    </row>
    <row r="1875" spans="2:12" ht="16.5" thickTop="1" thickBot="1" x14ac:dyDescent="0.3">
      <c r="B1875" s="7" t="s">
        <v>47</v>
      </c>
      <c r="C1875" s="32">
        <v>10</v>
      </c>
      <c r="D1875" s="1">
        <v>3473248</v>
      </c>
      <c r="E1875" s="1">
        <v>3361148</v>
      </c>
      <c r="F1875" s="1">
        <v>3750273</v>
      </c>
      <c r="G1875" s="1">
        <v>3320224</v>
      </c>
      <c r="H1875" s="1">
        <v>5070739</v>
      </c>
      <c r="I1875" s="1">
        <v>4833051</v>
      </c>
      <c r="J1875" s="1">
        <v>4404928</v>
      </c>
      <c r="K1875" s="1">
        <v>4962668</v>
      </c>
      <c r="L1875" s="14"/>
    </row>
    <row r="1876" spans="2:12" ht="16.5" thickTop="1" thickBot="1" x14ac:dyDescent="0.3">
      <c r="B1876" s="7" t="s">
        <v>48</v>
      </c>
      <c r="C1876" s="32">
        <v>20</v>
      </c>
      <c r="D1876" s="1">
        <v>3473248</v>
      </c>
      <c r="E1876" s="1">
        <v>3361148</v>
      </c>
      <c r="F1876" s="1">
        <v>3750273</v>
      </c>
      <c r="G1876" s="1">
        <v>3318998.76</v>
      </c>
      <c r="H1876" s="1">
        <v>4884266.91</v>
      </c>
      <c r="I1876" s="1">
        <v>4755984.01</v>
      </c>
      <c r="J1876" s="1">
        <v>4393981.8</v>
      </c>
      <c r="K1876" s="1">
        <v>4954929.38</v>
      </c>
      <c r="L1876" s="14"/>
    </row>
    <row r="1877" spans="2:12" ht="16.5" thickTop="1" thickBot="1" x14ac:dyDescent="0.3">
      <c r="B1877" s="7" t="s">
        <v>49</v>
      </c>
      <c r="C1877" s="32">
        <v>30</v>
      </c>
      <c r="D1877" s="1">
        <v>0</v>
      </c>
      <c r="E1877" s="1">
        <v>0</v>
      </c>
      <c r="F1877" s="1">
        <v>0</v>
      </c>
      <c r="G1877" s="1">
        <v>1225.24</v>
      </c>
      <c r="H1877" s="1">
        <v>186472.09</v>
      </c>
      <c r="I1877" s="1">
        <v>77066.990000000005</v>
      </c>
      <c r="J1877" s="1">
        <v>10946.2</v>
      </c>
      <c r="K1877" s="1">
        <v>7738.62</v>
      </c>
      <c r="L1877" s="14"/>
    </row>
    <row r="1878" spans="2:12" ht="16.5" thickTop="1" thickBot="1" x14ac:dyDescent="0.3">
      <c r="B1878" s="7" t="s">
        <v>12</v>
      </c>
      <c r="C1878" s="32">
        <v>40</v>
      </c>
      <c r="D1878" s="1">
        <v>0</v>
      </c>
      <c r="E1878" s="1">
        <v>0</v>
      </c>
      <c r="F1878" s="1">
        <v>0</v>
      </c>
      <c r="G1878" s="1">
        <v>0</v>
      </c>
      <c r="H1878" s="1">
        <v>0</v>
      </c>
      <c r="I1878" s="1">
        <v>0</v>
      </c>
      <c r="J1878" s="1">
        <v>0</v>
      </c>
      <c r="K1878" s="1">
        <v>0</v>
      </c>
      <c r="L1878" s="14"/>
    </row>
    <row r="1879" spans="2:12" ht="16.5" thickTop="1" thickBot="1" x14ac:dyDescent="0.3">
      <c r="B1879" s="7" t="s">
        <v>50</v>
      </c>
      <c r="C1879" s="32">
        <v>50</v>
      </c>
      <c r="D1879" s="1">
        <v>0</v>
      </c>
      <c r="E1879" s="1">
        <v>0</v>
      </c>
      <c r="F1879" s="1">
        <v>0</v>
      </c>
      <c r="G1879" s="1">
        <v>1225.24</v>
      </c>
      <c r="H1879" s="1">
        <v>186472.09</v>
      </c>
      <c r="I1879" s="1">
        <v>77066.990000000005</v>
      </c>
      <c r="J1879" s="1">
        <v>10946.2</v>
      </c>
      <c r="K1879" s="1">
        <v>7738.62</v>
      </c>
      <c r="L1879" s="14"/>
    </row>
    <row r="1880" spans="2:12" ht="16.5" thickTop="1" thickBot="1" x14ac:dyDescent="0.3">
      <c r="B1880" s="5" t="s">
        <v>698</v>
      </c>
      <c r="C1880" s="32"/>
      <c r="D1880" s="1"/>
      <c r="E1880" s="1"/>
      <c r="F1880" s="1"/>
      <c r="G1880" s="1"/>
      <c r="H1880" s="1"/>
      <c r="I1880" s="1"/>
      <c r="J1880" s="1"/>
      <c r="K1880" s="1"/>
      <c r="L1880" s="14"/>
    </row>
    <row r="1881" spans="2:12" ht="16.5" thickTop="1" thickBot="1" x14ac:dyDescent="0.3">
      <c r="B1881" s="6" t="s">
        <v>700</v>
      </c>
      <c r="C1881" s="32"/>
      <c r="D1881" s="1"/>
      <c r="E1881" s="1"/>
      <c r="F1881" s="1"/>
      <c r="G1881" s="1"/>
      <c r="H1881" s="1"/>
      <c r="I1881" s="1"/>
      <c r="J1881" s="1"/>
      <c r="K1881" s="1"/>
      <c r="L1881" s="14"/>
    </row>
    <row r="1882" spans="2:12" ht="16.5" thickTop="1" thickBot="1" x14ac:dyDescent="0.3">
      <c r="B1882" s="7" t="s">
        <v>47</v>
      </c>
      <c r="C1882" s="32">
        <v>10</v>
      </c>
      <c r="D1882" s="1">
        <v>0</v>
      </c>
      <c r="E1882" s="1">
        <v>0</v>
      </c>
      <c r="F1882" s="1">
        <v>0</v>
      </c>
      <c r="G1882" s="1">
        <v>34984242</v>
      </c>
      <c r="H1882" s="1">
        <v>402053.31</v>
      </c>
      <c r="I1882" s="1">
        <v>1460822</v>
      </c>
      <c r="J1882" s="1">
        <v>882167</v>
      </c>
      <c r="K1882" s="1">
        <v>635257</v>
      </c>
      <c r="L1882" s="14"/>
    </row>
    <row r="1883" spans="2:12" ht="16.5" thickTop="1" thickBot="1" x14ac:dyDescent="0.3">
      <c r="B1883" s="7" t="s">
        <v>48</v>
      </c>
      <c r="C1883" s="32">
        <v>20</v>
      </c>
      <c r="D1883" s="1">
        <v>0</v>
      </c>
      <c r="E1883" s="1">
        <v>0</v>
      </c>
      <c r="F1883" s="1">
        <v>0</v>
      </c>
      <c r="G1883" s="1">
        <v>34236635.810000002</v>
      </c>
      <c r="H1883" s="1">
        <v>402053.31</v>
      </c>
      <c r="I1883" s="1">
        <v>500000</v>
      </c>
      <c r="J1883" s="1">
        <v>523876.94</v>
      </c>
      <c r="K1883" s="1">
        <v>0</v>
      </c>
      <c r="L1883" s="14"/>
    </row>
    <row r="1884" spans="2:12" ht="16.5" thickTop="1" thickBot="1" x14ac:dyDescent="0.3">
      <c r="B1884" s="7" t="s">
        <v>49</v>
      </c>
      <c r="C1884" s="32">
        <v>30</v>
      </c>
      <c r="D1884" s="1">
        <v>0</v>
      </c>
      <c r="E1884" s="1">
        <v>0</v>
      </c>
      <c r="F1884" s="1">
        <v>0</v>
      </c>
      <c r="G1884" s="1">
        <v>747606.19</v>
      </c>
      <c r="H1884" s="1">
        <v>0</v>
      </c>
      <c r="I1884" s="1">
        <v>960822</v>
      </c>
      <c r="J1884" s="1">
        <v>358290.06</v>
      </c>
      <c r="K1884" s="1">
        <v>635257</v>
      </c>
      <c r="L1884" s="14"/>
    </row>
    <row r="1885" spans="2:12" ht="16.5" thickTop="1" thickBot="1" x14ac:dyDescent="0.3">
      <c r="B1885" s="7" t="s">
        <v>12</v>
      </c>
      <c r="C1885" s="32">
        <v>40</v>
      </c>
      <c r="D1885" s="1">
        <v>0</v>
      </c>
      <c r="E1885" s="1">
        <v>0</v>
      </c>
      <c r="F1885" s="1">
        <v>0</v>
      </c>
      <c r="G1885" s="1">
        <v>0</v>
      </c>
      <c r="H1885" s="1">
        <v>0</v>
      </c>
      <c r="I1885" s="1">
        <v>0</v>
      </c>
      <c r="J1885" s="1">
        <v>0</v>
      </c>
      <c r="K1885" s="1">
        <v>0</v>
      </c>
      <c r="L1885" s="14"/>
    </row>
    <row r="1886" spans="2:12" ht="16.5" thickTop="1" thickBot="1" x14ac:dyDescent="0.3">
      <c r="B1886" s="7" t="s">
        <v>50</v>
      </c>
      <c r="C1886" s="32">
        <v>50</v>
      </c>
      <c r="D1886" s="1">
        <v>0</v>
      </c>
      <c r="E1886" s="1">
        <v>0</v>
      </c>
      <c r="F1886" s="1">
        <v>0</v>
      </c>
      <c r="G1886" s="1">
        <v>747606.19</v>
      </c>
      <c r="H1886" s="1">
        <v>0</v>
      </c>
      <c r="I1886" s="1">
        <v>960822</v>
      </c>
      <c r="J1886" s="1">
        <v>358290.06</v>
      </c>
      <c r="K1886" s="1">
        <v>635257</v>
      </c>
      <c r="L1886" s="14"/>
    </row>
    <row r="1887" spans="2:12" ht="16.5" thickTop="1" thickBot="1" x14ac:dyDescent="0.3">
      <c r="B1887" s="5" t="s">
        <v>690</v>
      </c>
      <c r="C1887" s="32"/>
      <c r="D1887" s="1"/>
      <c r="E1887" s="1"/>
      <c r="F1887" s="1"/>
      <c r="G1887" s="1"/>
      <c r="H1887" s="1"/>
      <c r="I1887" s="1"/>
      <c r="J1887" s="1"/>
      <c r="K1887" s="1"/>
      <c r="L1887" s="14"/>
    </row>
    <row r="1888" spans="2:12" ht="16.5" thickTop="1" thickBot="1" x14ac:dyDescent="0.3">
      <c r="B1888" s="6" t="s">
        <v>218</v>
      </c>
      <c r="C1888" s="32"/>
      <c r="D1888" s="1"/>
      <c r="E1888" s="1"/>
      <c r="F1888" s="1"/>
      <c r="G1888" s="1"/>
      <c r="H1888" s="1"/>
      <c r="I1888" s="1"/>
      <c r="J1888" s="1"/>
      <c r="K1888" s="1"/>
      <c r="L1888" s="14"/>
    </row>
    <row r="1889" spans="2:12" ht="16.5" thickTop="1" thickBot="1" x14ac:dyDescent="0.3">
      <c r="B1889" s="7" t="s">
        <v>47</v>
      </c>
      <c r="C1889" s="32">
        <v>10</v>
      </c>
      <c r="D1889" s="1">
        <v>0</v>
      </c>
      <c r="E1889" s="1">
        <v>0</v>
      </c>
      <c r="F1889" s="1">
        <v>0</v>
      </c>
      <c r="G1889" s="1">
        <v>786578.75</v>
      </c>
      <c r="H1889" s="1">
        <v>719785.53</v>
      </c>
      <c r="I1889" s="1">
        <v>808276.47</v>
      </c>
      <c r="J1889" s="1">
        <v>895155.09</v>
      </c>
      <c r="K1889" s="1">
        <v>1002918.2</v>
      </c>
      <c r="L1889" s="14"/>
    </row>
    <row r="1890" spans="2:12" ht="16.5" thickTop="1" thickBot="1" x14ac:dyDescent="0.3">
      <c r="B1890" s="7" t="s">
        <v>48</v>
      </c>
      <c r="C1890" s="32">
        <v>20</v>
      </c>
      <c r="D1890" s="1">
        <v>0</v>
      </c>
      <c r="E1890" s="1">
        <v>0</v>
      </c>
      <c r="F1890" s="1">
        <v>0</v>
      </c>
      <c r="G1890" s="1">
        <v>728048.54</v>
      </c>
      <c r="H1890" s="1">
        <v>582833.06000000006</v>
      </c>
      <c r="I1890" s="1">
        <v>641344.38</v>
      </c>
      <c r="J1890" s="1">
        <v>686077.34</v>
      </c>
      <c r="K1890" s="1">
        <v>765621.74</v>
      </c>
      <c r="L1890" s="14"/>
    </row>
    <row r="1891" spans="2:12" ht="16.5" thickTop="1" thickBot="1" x14ac:dyDescent="0.3">
      <c r="B1891" s="7" t="s">
        <v>49</v>
      </c>
      <c r="C1891" s="32">
        <v>30</v>
      </c>
      <c r="D1891" s="1">
        <v>0</v>
      </c>
      <c r="E1891" s="1">
        <v>0</v>
      </c>
      <c r="F1891" s="1">
        <v>0</v>
      </c>
      <c r="G1891" s="1">
        <v>58530.21</v>
      </c>
      <c r="H1891" s="1">
        <v>136952.47</v>
      </c>
      <c r="I1891" s="1">
        <v>166932.09</v>
      </c>
      <c r="J1891" s="1">
        <v>209077.75</v>
      </c>
      <c r="K1891" s="1">
        <v>237296.46</v>
      </c>
      <c r="L1891" s="14"/>
    </row>
    <row r="1892" spans="2:12" ht="16.5" thickTop="1" thickBot="1" x14ac:dyDescent="0.3">
      <c r="B1892" s="7" t="s">
        <v>12</v>
      </c>
      <c r="C1892" s="32">
        <v>40</v>
      </c>
      <c r="D1892" s="1">
        <v>0</v>
      </c>
      <c r="E1892" s="1">
        <v>0</v>
      </c>
      <c r="F1892" s="1">
        <v>0</v>
      </c>
      <c r="G1892" s="1">
        <v>0</v>
      </c>
      <c r="H1892" s="1">
        <v>0</v>
      </c>
      <c r="I1892" s="1">
        <v>0</v>
      </c>
      <c r="J1892" s="1">
        <v>0</v>
      </c>
      <c r="K1892" s="1">
        <v>0</v>
      </c>
      <c r="L1892" s="14"/>
    </row>
    <row r="1893" spans="2:12" ht="16.5" thickTop="1" thickBot="1" x14ac:dyDescent="0.3">
      <c r="B1893" s="7" t="s">
        <v>50</v>
      </c>
      <c r="C1893" s="32">
        <v>50</v>
      </c>
      <c r="D1893" s="1">
        <v>0</v>
      </c>
      <c r="E1893" s="1">
        <v>0</v>
      </c>
      <c r="F1893" s="1">
        <v>0</v>
      </c>
      <c r="G1893" s="1">
        <v>58530.21</v>
      </c>
      <c r="H1893" s="1">
        <v>136952.47</v>
      </c>
      <c r="I1893" s="1">
        <v>166932.09</v>
      </c>
      <c r="J1893" s="1">
        <v>209077.75</v>
      </c>
      <c r="K1893" s="1">
        <v>237296.46</v>
      </c>
      <c r="L1893" s="14"/>
    </row>
    <row r="1894" spans="2:12" ht="16.5" thickTop="1" thickBot="1" x14ac:dyDescent="0.3">
      <c r="B1894" s="5" t="s">
        <v>910</v>
      </c>
      <c r="C1894" s="32"/>
      <c r="D1894" s="1"/>
      <c r="E1894" s="1"/>
      <c r="F1894" s="1"/>
      <c r="G1894" s="1"/>
      <c r="H1894" s="1"/>
      <c r="I1894" s="1"/>
      <c r="J1894" s="1"/>
      <c r="K1894" s="1"/>
      <c r="L1894" s="14"/>
    </row>
    <row r="1895" spans="2:12" ht="16.5" thickTop="1" thickBot="1" x14ac:dyDescent="0.3">
      <c r="B1895" s="6" t="s">
        <v>700</v>
      </c>
      <c r="C1895" s="32"/>
      <c r="D1895" s="1"/>
      <c r="E1895" s="1"/>
      <c r="F1895" s="1"/>
      <c r="G1895" s="1"/>
      <c r="H1895" s="1"/>
      <c r="I1895" s="1"/>
      <c r="J1895" s="1"/>
      <c r="K1895" s="1"/>
      <c r="L1895" s="14"/>
    </row>
    <row r="1896" spans="2:12" ht="16.5" thickTop="1" thickBot="1" x14ac:dyDescent="0.3">
      <c r="B1896" s="7" t="s">
        <v>47</v>
      </c>
      <c r="C1896" s="32">
        <v>10</v>
      </c>
      <c r="D1896" s="1">
        <v>0</v>
      </c>
      <c r="E1896" s="1">
        <v>0</v>
      </c>
      <c r="F1896" s="1">
        <v>0</v>
      </c>
      <c r="G1896" s="1">
        <v>0</v>
      </c>
      <c r="H1896" s="1">
        <v>0</v>
      </c>
      <c r="I1896" s="1">
        <v>0</v>
      </c>
      <c r="J1896" s="1">
        <v>4524852</v>
      </c>
      <c r="K1896" s="1">
        <v>2915089</v>
      </c>
      <c r="L1896" s="14"/>
    </row>
    <row r="1897" spans="2:12" ht="16.5" thickTop="1" thickBot="1" x14ac:dyDescent="0.3">
      <c r="B1897" s="7" t="s">
        <v>48</v>
      </c>
      <c r="C1897" s="32">
        <v>20</v>
      </c>
      <c r="D1897" s="1">
        <v>0</v>
      </c>
      <c r="E1897" s="1">
        <v>0</v>
      </c>
      <c r="F1897" s="1">
        <v>0</v>
      </c>
      <c r="G1897" s="1">
        <v>0</v>
      </c>
      <c r="H1897" s="1">
        <v>0</v>
      </c>
      <c r="I1897" s="1">
        <v>0</v>
      </c>
      <c r="J1897" s="1">
        <v>4524852</v>
      </c>
      <c r="K1897" s="1">
        <v>2698834.46</v>
      </c>
      <c r="L1897" s="14"/>
    </row>
    <row r="1898" spans="2:12" ht="16.5" thickTop="1" thickBot="1" x14ac:dyDescent="0.3">
      <c r="B1898" s="7" t="s">
        <v>49</v>
      </c>
      <c r="C1898" s="32">
        <v>30</v>
      </c>
      <c r="D1898" s="1">
        <v>0</v>
      </c>
      <c r="E1898" s="1">
        <v>0</v>
      </c>
      <c r="F1898" s="1">
        <v>0</v>
      </c>
      <c r="G1898" s="1">
        <v>0</v>
      </c>
      <c r="H1898" s="1">
        <v>0</v>
      </c>
      <c r="I1898" s="1">
        <v>0</v>
      </c>
      <c r="J1898" s="1">
        <v>0</v>
      </c>
      <c r="K1898" s="1">
        <v>216254.54</v>
      </c>
      <c r="L1898" s="14"/>
    </row>
    <row r="1899" spans="2:12" ht="16.5" thickTop="1" thickBot="1" x14ac:dyDescent="0.3">
      <c r="B1899" s="7" t="s">
        <v>12</v>
      </c>
      <c r="C1899" s="32">
        <v>40</v>
      </c>
      <c r="D1899" s="1">
        <v>0</v>
      </c>
      <c r="E1899" s="1">
        <v>0</v>
      </c>
      <c r="F1899" s="1">
        <v>0</v>
      </c>
      <c r="G1899" s="1">
        <v>0</v>
      </c>
      <c r="H1899" s="1">
        <v>0</v>
      </c>
      <c r="I1899" s="1">
        <v>0</v>
      </c>
      <c r="J1899" s="1">
        <v>0</v>
      </c>
      <c r="K1899" s="1">
        <v>0</v>
      </c>
      <c r="L1899" s="14"/>
    </row>
    <row r="1900" spans="2:12" ht="16.5" thickTop="1" thickBot="1" x14ac:dyDescent="0.3">
      <c r="B1900" s="7" t="s">
        <v>50</v>
      </c>
      <c r="C1900" s="32">
        <v>50</v>
      </c>
      <c r="D1900" s="1">
        <v>0</v>
      </c>
      <c r="E1900" s="1">
        <v>0</v>
      </c>
      <c r="F1900" s="1">
        <v>0</v>
      </c>
      <c r="G1900" s="1">
        <v>0</v>
      </c>
      <c r="H1900" s="1">
        <v>0</v>
      </c>
      <c r="I1900" s="1">
        <v>0</v>
      </c>
      <c r="J1900" s="1">
        <v>0</v>
      </c>
      <c r="K1900" s="1">
        <v>216254.54</v>
      </c>
      <c r="L1900" s="14"/>
    </row>
    <row r="1901" spans="2:12" ht="16.5" thickTop="1" thickBot="1" x14ac:dyDescent="0.3">
      <c r="B1901" s="6" t="s">
        <v>83</v>
      </c>
      <c r="C1901" s="32"/>
      <c r="D1901" s="1"/>
      <c r="E1901" s="1"/>
      <c r="F1901" s="1"/>
      <c r="G1901" s="1"/>
      <c r="H1901" s="1"/>
      <c r="I1901" s="1"/>
      <c r="J1901" s="1"/>
      <c r="K1901" s="1"/>
      <c r="L1901" s="14"/>
    </row>
    <row r="1902" spans="2:12" ht="16.5" thickTop="1" thickBot="1" x14ac:dyDescent="0.3">
      <c r="B1902" s="7" t="s">
        <v>47</v>
      </c>
      <c r="C1902" s="32">
        <v>10</v>
      </c>
      <c r="D1902" s="1">
        <v>0</v>
      </c>
      <c r="E1902" s="1">
        <v>0</v>
      </c>
      <c r="F1902" s="1">
        <v>0</v>
      </c>
      <c r="G1902" s="1">
        <v>0</v>
      </c>
      <c r="H1902" s="1">
        <v>0</v>
      </c>
      <c r="I1902" s="1">
        <v>0</v>
      </c>
      <c r="J1902" s="1">
        <v>2285522.14</v>
      </c>
      <c r="K1902" s="1">
        <v>2108052</v>
      </c>
      <c r="L1902" s="14"/>
    </row>
    <row r="1903" spans="2:12" ht="16.5" thickTop="1" thickBot="1" x14ac:dyDescent="0.3">
      <c r="B1903" s="7" t="s">
        <v>48</v>
      </c>
      <c r="C1903" s="32">
        <v>20</v>
      </c>
      <c r="D1903" s="1">
        <v>0</v>
      </c>
      <c r="E1903" s="1">
        <v>0</v>
      </c>
      <c r="F1903" s="1">
        <v>0</v>
      </c>
      <c r="G1903" s="1">
        <v>0</v>
      </c>
      <c r="H1903" s="1">
        <v>0</v>
      </c>
      <c r="I1903" s="1">
        <v>0</v>
      </c>
      <c r="J1903" s="1">
        <v>2285522.14</v>
      </c>
      <c r="K1903" s="1">
        <v>2108052</v>
      </c>
      <c r="L1903" s="14"/>
    </row>
    <row r="1904" spans="2:12" ht="16.5" thickTop="1" thickBot="1" x14ac:dyDescent="0.3">
      <c r="B1904" s="7" t="s">
        <v>49</v>
      </c>
      <c r="C1904" s="32">
        <v>30</v>
      </c>
      <c r="D1904" s="1">
        <v>0</v>
      </c>
      <c r="E1904" s="1">
        <v>0</v>
      </c>
      <c r="F1904" s="1">
        <v>0</v>
      </c>
      <c r="G1904" s="1">
        <v>0</v>
      </c>
      <c r="H1904" s="1">
        <v>0</v>
      </c>
      <c r="I1904" s="1">
        <v>0</v>
      </c>
      <c r="J1904" s="1">
        <v>0</v>
      </c>
      <c r="K1904" s="1">
        <v>0</v>
      </c>
      <c r="L1904" s="14"/>
    </row>
    <row r="1905" spans="2:12" ht="16.5" thickTop="1" thickBot="1" x14ac:dyDescent="0.3">
      <c r="B1905" s="7" t="s">
        <v>12</v>
      </c>
      <c r="C1905" s="32">
        <v>40</v>
      </c>
      <c r="D1905" s="1">
        <v>0</v>
      </c>
      <c r="E1905" s="1">
        <v>0</v>
      </c>
      <c r="F1905" s="1">
        <v>0</v>
      </c>
      <c r="G1905" s="1">
        <v>0</v>
      </c>
      <c r="H1905" s="1">
        <v>0</v>
      </c>
      <c r="I1905" s="1">
        <v>0</v>
      </c>
      <c r="J1905" s="1">
        <v>0</v>
      </c>
      <c r="K1905" s="1">
        <v>0</v>
      </c>
      <c r="L1905" s="14"/>
    </row>
    <row r="1906" spans="2:12" ht="16.5" thickTop="1" thickBot="1" x14ac:dyDescent="0.3">
      <c r="B1906" s="7" t="s">
        <v>50</v>
      </c>
      <c r="C1906" s="32">
        <v>50</v>
      </c>
      <c r="D1906" s="1">
        <v>0</v>
      </c>
      <c r="E1906" s="1">
        <v>0</v>
      </c>
      <c r="F1906" s="1">
        <v>0</v>
      </c>
      <c r="G1906" s="1">
        <v>0</v>
      </c>
      <c r="H1906" s="1">
        <v>0</v>
      </c>
      <c r="I1906" s="1">
        <v>0</v>
      </c>
      <c r="J1906" s="1">
        <v>0</v>
      </c>
      <c r="K1906" s="1">
        <v>0</v>
      </c>
      <c r="L1906" s="14"/>
    </row>
    <row r="1907" spans="2:12" ht="16.5" thickTop="1" thickBot="1" x14ac:dyDescent="0.3">
      <c r="B1907" s="4" t="s">
        <v>39</v>
      </c>
      <c r="C1907" s="32"/>
      <c r="D1907" s="1"/>
      <c r="E1907" s="1"/>
      <c r="F1907" s="1"/>
      <c r="G1907" s="1"/>
      <c r="H1907" s="1"/>
      <c r="I1907" s="1"/>
      <c r="J1907" s="1"/>
      <c r="K1907" s="1"/>
      <c r="L1907" s="14"/>
    </row>
    <row r="1908" spans="2:12" ht="16.5" thickTop="1" thickBot="1" x14ac:dyDescent="0.3">
      <c r="B1908" s="5" t="s">
        <v>53</v>
      </c>
      <c r="C1908" s="32"/>
      <c r="D1908" s="1"/>
      <c r="E1908" s="1"/>
      <c r="F1908" s="1"/>
      <c r="G1908" s="1"/>
      <c r="H1908" s="1"/>
      <c r="I1908" s="1"/>
      <c r="J1908" s="1"/>
      <c r="K1908" s="1"/>
      <c r="L1908" s="14"/>
    </row>
    <row r="1909" spans="2:12" ht="16.5" thickTop="1" thickBot="1" x14ac:dyDescent="0.3">
      <c r="B1909" s="6" t="s">
        <v>45</v>
      </c>
      <c r="C1909" s="32"/>
      <c r="D1909" s="1"/>
      <c r="E1909" s="1"/>
      <c r="F1909" s="1"/>
      <c r="G1909" s="1"/>
      <c r="H1909" s="1"/>
      <c r="I1909" s="1"/>
      <c r="J1909" s="1"/>
      <c r="K1909" s="1"/>
      <c r="L1909" s="14"/>
    </row>
    <row r="1910" spans="2:12" ht="16.5" thickTop="1" thickBot="1" x14ac:dyDescent="0.3">
      <c r="B1910" s="7" t="s">
        <v>47</v>
      </c>
      <c r="C1910" s="32">
        <v>10</v>
      </c>
      <c r="D1910" s="1">
        <v>26146136</v>
      </c>
      <c r="E1910" s="1">
        <v>30448958.239999998</v>
      </c>
      <c r="F1910" s="1">
        <v>33838507.18</v>
      </c>
      <c r="G1910" s="1">
        <v>38605685.259999998</v>
      </c>
      <c r="H1910" s="1">
        <v>44225598.43</v>
      </c>
      <c r="I1910" s="1">
        <v>50063242.890000001</v>
      </c>
      <c r="J1910" s="1">
        <v>52955192.649999999</v>
      </c>
      <c r="K1910" s="1">
        <v>56540671.340000004</v>
      </c>
      <c r="L1910" s="14"/>
    </row>
    <row r="1911" spans="2:12" ht="16.5" thickTop="1" thickBot="1" x14ac:dyDescent="0.3">
      <c r="B1911" s="7" t="s">
        <v>48</v>
      </c>
      <c r="C1911" s="32">
        <v>20</v>
      </c>
      <c r="D1911" s="1">
        <v>15797179.76</v>
      </c>
      <c r="E1911" s="1">
        <v>17880837.059999999</v>
      </c>
      <c r="F1911" s="1">
        <v>17168220.920000002</v>
      </c>
      <c r="G1911" s="1">
        <v>18446128.699999999</v>
      </c>
      <c r="H1911" s="1">
        <v>18884116.539999999</v>
      </c>
      <c r="I1911" s="1">
        <v>23784014.239999998</v>
      </c>
      <c r="J1911" s="1">
        <v>23206140.309999999</v>
      </c>
      <c r="K1911" s="1">
        <v>26554727.91</v>
      </c>
      <c r="L1911" s="14"/>
    </row>
    <row r="1912" spans="2:12" ht="16.5" thickTop="1" thickBot="1" x14ac:dyDescent="0.3">
      <c r="B1912" s="7" t="s">
        <v>49</v>
      </c>
      <c r="C1912" s="32">
        <v>30</v>
      </c>
      <c r="D1912" s="1">
        <v>10348956.24</v>
      </c>
      <c r="E1912" s="1">
        <v>12568121.18</v>
      </c>
      <c r="F1912" s="1">
        <v>16670286.26</v>
      </c>
      <c r="G1912" s="1">
        <v>20159556.559999999</v>
      </c>
      <c r="H1912" s="1">
        <v>25341481.890000001</v>
      </c>
      <c r="I1912" s="1">
        <v>26279228.649999999</v>
      </c>
      <c r="J1912" s="1">
        <v>29749052.34</v>
      </c>
      <c r="K1912" s="1">
        <v>29985943.43</v>
      </c>
      <c r="L1912" s="14"/>
    </row>
    <row r="1913" spans="2:12" ht="16.5" thickTop="1" thickBot="1" x14ac:dyDescent="0.3">
      <c r="B1913" s="7" t="s">
        <v>12</v>
      </c>
      <c r="C1913" s="32">
        <v>40</v>
      </c>
      <c r="D1913" s="1">
        <v>10348956.24</v>
      </c>
      <c r="E1913" s="1">
        <v>12568121.18</v>
      </c>
      <c r="F1913" s="1">
        <v>16670286.26</v>
      </c>
      <c r="G1913" s="1">
        <v>20159556.559999999</v>
      </c>
      <c r="H1913" s="1">
        <v>25341481.890000001</v>
      </c>
      <c r="I1913" s="1">
        <v>26279228.649999999</v>
      </c>
      <c r="J1913" s="1">
        <v>29749052.34</v>
      </c>
      <c r="K1913" s="1">
        <v>29985943.43</v>
      </c>
      <c r="L1913" s="14"/>
    </row>
    <row r="1914" spans="2:12" ht="16.5" thickTop="1" thickBot="1" x14ac:dyDescent="0.3">
      <c r="B1914" s="7" t="s">
        <v>50</v>
      </c>
      <c r="C1914" s="32">
        <v>50</v>
      </c>
      <c r="D1914" s="1">
        <v>0</v>
      </c>
      <c r="E1914" s="1">
        <v>0</v>
      </c>
      <c r="F1914" s="1">
        <v>0</v>
      </c>
      <c r="G1914" s="1">
        <v>0</v>
      </c>
      <c r="H1914" s="1">
        <v>0</v>
      </c>
      <c r="I1914" s="1">
        <v>0</v>
      </c>
      <c r="J1914" s="1">
        <v>0</v>
      </c>
      <c r="K1914" s="1">
        <v>0</v>
      </c>
      <c r="L1914" s="14"/>
    </row>
    <row r="1915" spans="2:12" ht="16.5" thickTop="1" thickBot="1" x14ac:dyDescent="0.3">
      <c r="B1915" s="5" t="s">
        <v>43</v>
      </c>
      <c r="C1915" s="32"/>
      <c r="D1915" s="1"/>
      <c r="E1915" s="1"/>
      <c r="F1915" s="1"/>
      <c r="G1915" s="1"/>
      <c r="H1915" s="1"/>
      <c r="I1915" s="1"/>
      <c r="J1915" s="1"/>
      <c r="K1915" s="1"/>
      <c r="L1915" s="14"/>
    </row>
    <row r="1916" spans="2:12" ht="16.5" thickTop="1" thickBot="1" x14ac:dyDescent="0.3">
      <c r="B1916" s="6" t="s">
        <v>45</v>
      </c>
      <c r="C1916" s="32"/>
      <c r="D1916" s="1"/>
      <c r="E1916" s="1"/>
      <c r="F1916" s="1"/>
      <c r="G1916" s="1"/>
      <c r="H1916" s="1"/>
      <c r="I1916" s="1"/>
      <c r="J1916" s="1"/>
      <c r="K1916" s="1"/>
      <c r="L1916" s="14"/>
    </row>
    <row r="1917" spans="2:12" ht="16.5" thickTop="1" thickBot="1" x14ac:dyDescent="0.3">
      <c r="B1917" s="7" t="s">
        <v>47</v>
      </c>
      <c r="C1917" s="32">
        <v>10</v>
      </c>
      <c r="D1917" s="1">
        <v>33928269</v>
      </c>
      <c r="E1917" s="1">
        <v>38920443.159999996</v>
      </c>
      <c r="F1917" s="1">
        <v>40667470.859999999</v>
      </c>
      <c r="G1917" s="1">
        <v>48144867.579999998</v>
      </c>
      <c r="H1917" s="1">
        <v>54725543.280000001</v>
      </c>
      <c r="I1917" s="1">
        <v>61780935.399999999</v>
      </c>
      <c r="J1917" s="1">
        <v>67036282.829999998</v>
      </c>
      <c r="K1917" s="1">
        <v>70164819.469999999</v>
      </c>
      <c r="L1917" s="14"/>
    </row>
    <row r="1918" spans="2:12" ht="16.5" thickTop="1" thickBot="1" x14ac:dyDescent="0.3">
      <c r="B1918" s="7" t="s">
        <v>48</v>
      </c>
      <c r="C1918" s="32">
        <v>20</v>
      </c>
      <c r="D1918" s="1">
        <v>28010636.84</v>
      </c>
      <c r="E1918" s="1">
        <v>31986904.300000001</v>
      </c>
      <c r="F1918" s="1">
        <v>27466475.280000001</v>
      </c>
      <c r="G1918" s="1">
        <v>31074395.530000001</v>
      </c>
      <c r="H1918" s="1">
        <v>31348941.629999999</v>
      </c>
      <c r="I1918" s="1">
        <v>35624230.57</v>
      </c>
      <c r="J1918" s="1">
        <v>38201220.109999999</v>
      </c>
      <c r="K1918" s="1">
        <v>42192038.210000001</v>
      </c>
      <c r="L1918" s="14"/>
    </row>
    <row r="1919" spans="2:12" ht="16.5" thickTop="1" thickBot="1" x14ac:dyDescent="0.3">
      <c r="B1919" s="7" t="s">
        <v>49</v>
      </c>
      <c r="C1919" s="32">
        <v>30</v>
      </c>
      <c r="D1919" s="1">
        <v>5917632.1600000001</v>
      </c>
      <c r="E1919" s="1">
        <v>6933538.8600000003</v>
      </c>
      <c r="F1919" s="1">
        <v>13200995.58</v>
      </c>
      <c r="G1919" s="1">
        <v>17070472.050000001</v>
      </c>
      <c r="H1919" s="1">
        <v>23376601.649999999</v>
      </c>
      <c r="I1919" s="1">
        <v>26156704.829999998</v>
      </c>
      <c r="J1919" s="1">
        <v>28835062.719999999</v>
      </c>
      <c r="K1919" s="1">
        <v>27972781.260000002</v>
      </c>
      <c r="L1919" s="14"/>
    </row>
    <row r="1920" spans="2:12" ht="16.5" thickTop="1" thickBot="1" x14ac:dyDescent="0.3">
      <c r="B1920" s="7" t="s">
        <v>12</v>
      </c>
      <c r="C1920" s="32">
        <v>40</v>
      </c>
      <c r="D1920" s="1">
        <v>5917632.1600000001</v>
      </c>
      <c r="E1920" s="1">
        <v>6933538.8600000003</v>
      </c>
      <c r="F1920" s="1">
        <v>13200995.58</v>
      </c>
      <c r="G1920" s="1">
        <v>17070472.050000001</v>
      </c>
      <c r="H1920" s="1">
        <v>23376601.649999999</v>
      </c>
      <c r="I1920" s="1">
        <v>26156704.829999998</v>
      </c>
      <c r="J1920" s="1">
        <v>28835062.719999999</v>
      </c>
      <c r="K1920" s="1">
        <v>27972781.260000002</v>
      </c>
      <c r="L1920" s="14"/>
    </row>
    <row r="1921" spans="2:12" ht="16.5" thickTop="1" thickBot="1" x14ac:dyDescent="0.3">
      <c r="B1921" s="7" t="s">
        <v>50</v>
      </c>
      <c r="C1921" s="32">
        <v>50</v>
      </c>
      <c r="D1921" s="1">
        <v>0</v>
      </c>
      <c r="E1921" s="1">
        <v>0</v>
      </c>
      <c r="F1921" s="1">
        <v>0</v>
      </c>
      <c r="G1921" s="1">
        <v>0</v>
      </c>
      <c r="H1921" s="1">
        <v>0</v>
      </c>
      <c r="I1921" s="1">
        <v>0</v>
      </c>
      <c r="J1921" s="1">
        <v>0</v>
      </c>
      <c r="K1921" s="1">
        <v>0</v>
      </c>
      <c r="L1921" s="14"/>
    </row>
    <row r="1922" spans="2:12" ht="16.5" thickTop="1" thickBot="1" x14ac:dyDescent="0.3">
      <c r="B1922" s="5" t="s">
        <v>160</v>
      </c>
      <c r="C1922" s="32"/>
      <c r="D1922" s="1"/>
      <c r="E1922" s="1"/>
      <c r="F1922" s="1"/>
      <c r="G1922" s="1"/>
      <c r="H1922" s="1"/>
      <c r="I1922" s="1"/>
      <c r="J1922" s="1"/>
      <c r="K1922" s="1"/>
      <c r="L1922" s="14"/>
    </row>
    <row r="1923" spans="2:12" ht="16.5" thickTop="1" thickBot="1" x14ac:dyDescent="0.3">
      <c r="B1923" s="6" t="s">
        <v>162</v>
      </c>
      <c r="C1923" s="32"/>
      <c r="D1923" s="1"/>
      <c r="E1923" s="1"/>
      <c r="F1923" s="1"/>
      <c r="G1923" s="1"/>
      <c r="H1923" s="1"/>
      <c r="I1923" s="1"/>
      <c r="J1923" s="1"/>
      <c r="K1923" s="1"/>
      <c r="L1923" s="14"/>
    </row>
    <row r="1924" spans="2:12" ht="16.5" thickTop="1" thickBot="1" x14ac:dyDescent="0.3">
      <c r="B1924" s="7" t="s">
        <v>47</v>
      </c>
      <c r="C1924" s="32">
        <v>10</v>
      </c>
      <c r="D1924" s="1">
        <v>0</v>
      </c>
      <c r="E1924" s="1">
        <v>0</v>
      </c>
      <c r="F1924" s="1">
        <v>0</v>
      </c>
      <c r="G1924" s="1">
        <v>0</v>
      </c>
      <c r="H1924" s="1">
        <v>0</v>
      </c>
      <c r="I1924" s="1">
        <v>0</v>
      </c>
      <c r="J1924" s="1">
        <v>0</v>
      </c>
      <c r="K1924" s="1"/>
      <c r="L1924" s="14"/>
    </row>
    <row r="1925" spans="2:12" ht="16.5" thickTop="1" thickBot="1" x14ac:dyDescent="0.3">
      <c r="B1925" s="7" t="s">
        <v>48</v>
      </c>
      <c r="C1925" s="32">
        <v>20</v>
      </c>
      <c r="D1925" s="1">
        <v>0</v>
      </c>
      <c r="E1925" s="1">
        <v>0</v>
      </c>
      <c r="F1925" s="1">
        <v>0</v>
      </c>
      <c r="G1925" s="1">
        <v>0</v>
      </c>
      <c r="H1925" s="1">
        <v>0</v>
      </c>
      <c r="I1925" s="1">
        <v>0</v>
      </c>
      <c r="J1925" s="1">
        <v>0</v>
      </c>
      <c r="K1925" s="1"/>
      <c r="L1925" s="14"/>
    </row>
    <row r="1926" spans="2:12" ht="16.5" thickTop="1" thickBot="1" x14ac:dyDescent="0.3">
      <c r="B1926" s="7" t="s">
        <v>49</v>
      </c>
      <c r="C1926" s="32">
        <v>30</v>
      </c>
      <c r="D1926" s="1">
        <v>0</v>
      </c>
      <c r="E1926" s="1">
        <v>0</v>
      </c>
      <c r="F1926" s="1">
        <v>0</v>
      </c>
      <c r="G1926" s="1">
        <v>0</v>
      </c>
      <c r="H1926" s="1">
        <v>0</v>
      </c>
      <c r="I1926" s="1">
        <v>0</v>
      </c>
      <c r="J1926" s="1">
        <v>0</v>
      </c>
      <c r="K1926" s="1"/>
      <c r="L1926" s="14"/>
    </row>
    <row r="1927" spans="2:12" ht="16.5" thickTop="1" thickBot="1" x14ac:dyDescent="0.3">
      <c r="B1927" s="7" t="s">
        <v>12</v>
      </c>
      <c r="C1927" s="32">
        <v>40</v>
      </c>
      <c r="D1927" s="1">
        <v>0</v>
      </c>
      <c r="E1927" s="1">
        <v>0</v>
      </c>
      <c r="F1927" s="1">
        <v>0</v>
      </c>
      <c r="G1927" s="1">
        <v>0</v>
      </c>
      <c r="H1927" s="1">
        <v>0</v>
      </c>
      <c r="I1927" s="1">
        <v>0</v>
      </c>
      <c r="J1927" s="1">
        <v>0</v>
      </c>
      <c r="K1927" s="1"/>
      <c r="L1927" s="14"/>
    </row>
    <row r="1928" spans="2:12" ht="16.5" thickTop="1" thickBot="1" x14ac:dyDescent="0.3">
      <c r="B1928" s="7" t="s">
        <v>50</v>
      </c>
      <c r="C1928" s="32">
        <v>50</v>
      </c>
      <c r="D1928" s="1">
        <v>0</v>
      </c>
      <c r="E1928" s="1">
        <v>0</v>
      </c>
      <c r="F1928" s="1">
        <v>0</v>
      </c>
      <c r="G1928" s="1">
        <v>0</v>
      </c>
      <c r="H1928" s="1">
        <v>0</v>
      </c>
      <c r="I1928" s="1">
        <v>0</v>
      </c>
      <c r="J1928" s="1">
        <v>0</v>
      </c>
      <c r="K1928" s="1"/>
      <c r="L1928" s="14"/>
    </row>
    <row r="1929" spans="2:12" ht="16.5" thickTop="1" thickBot="1" x14ac:dyDescent="0.3">
      <c r="B1929" s="6" t="s">
        <v>45</v>
      </c>
      <c r="C1929" s="32"/>
      <c r="D1929" s="1"/>
      <c r="E1929" s="1"/>
      <c r="F1929" s="1"/>
      <c r="G1929" s="1"/>
      <c r="H1929" s="1"/>
      <c r="I1929" s="1"/>
      <c r="J1929" s="1"/>
      <c r="K1929" s="1"/>
      <c r="L1929" s="14"/>
    </row>
    <row r="1930" spans="2:12" ht="16.5" thickTop="1" thickBot="1" x14ac:dyDescent="0.3">
      <c r="B1930" s="7" t="s">
        <v>47</v>
      </c>
      <c r="C1930" s="32">
        <v>10</v>
      </c>
      <c r="D1930" s="1">
        <v>996597</v>
      </c>
      <c r="E1930" s="1">
        <v>767312</v>
      </c>
      <c r="F1930" s="1">
        <v>1033027</v>
      </c>
      <c r="G1930" s="1">
        <v>1298742</v>
      </c>
      <c r="H1930" s="1">
        <v>1759057</v>
      </c>
      <c r="I1930" s="1">
        <v>2219372</v>
      </c>
      <c r="J1930" s="1">
        <v>3354687</v>
      </c>
      <c r="K1930" s="1">
        <v>3740002</v>
      </c>
      <c r="L1930" s="14"/>
    </row>
    <row r="1931" spans="2:12" ht="16.5" thickTop="1" thickBot="1" x14ac:dyDescent="0.3">
      <c r="B1931" s="7" t="s">
        <v>48</v>
      </c>
      <c r="C1931" s="32">
        <v>20</v>
      </c>
      <c r="D1931" s="1">
        <v>0</v>
      </c>
      <c r="E1931" s="1">
        <v>0</v>
      </c>
      <c r="F1931" s="1">
        <v>0</v>
      </c>
      <c r="G1931" s="1">
        <v>0</v>
      </c>
      <c r="H1931" s="1">
        <v>0</v>
      </c>
      <c r="I1931" s="1">
        <v>0</v>
      </c>
      <c r="J1931" s="1">
        <v>0</v>
      </c>
      <c r="K1931" s="1">
        <v>0</v>
      </c>
      <c r="L1931" s="14"/>
    </row>
    <row r="1932" spans="2:12" ht="16.5" thickTop="1" thickBot="1" x14ac:dyDescent="0.3">
      <c r="B1932" s="7" t="s">
        <v>49</v>
      </c>
      <c r="C1932" s="32">
        <v>30</v>
      </c>
      <c r="D1932" s="1">
        <v>996597</v>
      </c>
      <c r="E1932" s="1">
        <v>767312</v>
      </c>
      <c r="F1932" s="1">
        <v>1033027</v>
      </c>
      <c r="G1932" s="1">
        <v>1298742</v>
      </c>
      <c r="H1932" s="1">
        <v>1759057</v>
      </c>
      <c r="I1932" s="1">
        <v>2219372</v>
      </c>
      <c r="J1932" s="1">
        <v>3354687</v>
      </c>
      <c r="K1932" s="1">
        <v>3740002</v>
      </c>
      <c r="L1932" s="14"/>
    </row>
    <row r="1933" spans="2:12" ht="16.5" thickTop="1" thickBot="1" x14ac:dyDescent="0.3">
      <c r="B1933" s="7" t="s">
        <v>12</v>
      </c>
      <c r="C1933" s="32">
        <v>40</v>
      </c>
      <c r="D1933" s="1">
        <v>996597</v>
      </c>
      <c r="E1933" s="1">
        <v>767312</v>
      </c>
      <c r="F1933" s="1">
        <v>1033027</v>
      </c>
      <c r="G1933" s="1">
        <v>1298742</v>
      </c>
      <c r="H1933" s="1">
        <v>1759057</v>
      </c>
      <c r="I1933" s="1">
        <v>2219372</v>
      </c>
      <c r="J1933" s="1">
        <v>3354687</v>
      </c>
      <c r="K1933" s="1">
        <v>3740002</v>
      </c>
      <c r="L1933" s="14"/>
    </row>
    <row r="1934" spans="2:12" ht="16.5" thickTop="1" thickBot="1" x14ac:dyDescent="0.3">
      <c r="B1934" s="7" t="s">
        <v>50</v>
      </c>
      <c r="C1934" s="32">
        <v>50</v>
      </c>
      <c r="D1934" s="1">
        <v>0</v>
      </c>
      <c r="E1934" s="1">
        <v>0</v>
      </c>
      <c r="F1934" s="1">
        <v>0</v>
      </c>
      <c r="G1934" s="1">
        <v>0</v>
      </c>
      <c r="H1934" s="1">
        <v>0</v>
      </c>
      <c r="I1934" s="1">
        <v>0</v>
      </c>
      <c r="J1934" s="1">
        <v>0</v>
      </c>
      <c r="K1934" s="1">
        <v>0</v>
      </c>
      <c r="L1934" s="14"/>
    </row>
    <row r="1935" spans="2:12" ht="16.5" thickTop="1" thickBot="1" x14ac:dyDescent="0.3">
      <c r="B1935" s="5" t="s">
        <v>157</v>
      </c>
      <c r="C1935" s="32"/>
      <c r="D1935" s="1"/>
      <c r="E1935" s="1"/>
      <c r="F1935" s="1"/>
      <c r="G1935" s="1"/>
      <c r="H1935" s="1"/>
      <c r="I1935" s="1"/>
      <c r="J1935" s="1"/>
      <c r="K1935" s="1"/>
      <c r="L1935" s="14"/>
    </row>
    <row r="1936" spans="2:12" ht="16.5" thickTop="1" thickBot="1" x14ac:dyDescent="0.3">
      <c r="B1936" s="6" t="s">
        <v>89</v>
      </c>
      <c r="C1936" s="32"/>
      <c r="D1936" s="1"/>
      <c r="E1936" s="1"/>
      <c r="F1936" s="1"/>
      <c r="G1936" s="1"/>
      <c r="H1936" s="1"/>
      <c r="I1936" s="1"/>
      <c r="J1936" s="1"/>
      <c r="K1936" s="1"/>
      <c r="L1936" s="14"/>
    </row>
    <row r="1937" spans="2:12" ht="16.5" thickTop="1" thickBot="1" x14ac:dyDescent="0.3">
      <c r="B1937" s="7" t="s">
        <v>47</v>
      </c>
      <c r="C1937" s="32">
        <v>10</v>
      </c>
      <c r="D1937" s="1">
        <v>795533</v>
      </c>
      <c r="E1937" s="1">
        <v>807393</v>
      </c>
      <c r="F1937" s="1">
        <v>807458</v>
      </c>
      <c r="G1937" s="1">
        <v>855715</v>
      </c>
      <c r="H1937" s="1">
        <v>901211</v>
      </c>
      <c r="I1937" s="1">
        <v>934259</v>
      </c>
      <c r="J1937" s="1">
        <v>951754</v>
      </c>
      <c r="K1937" s="1">
        <v>1014790</v>
      </c>
      <c r="L1937" s="14"/>
    </row>
    <row r="1938" spans="2:12" ht="16.5" thickTop="1" thickBot="1" x14ac:dyDescent="0.3">
      <c r="B1938" s="7" t="s">
        <v>48</v>
      </c>
      <c r="C1938" s="32">
        <v>20</v>
      </c>
      <c r="D1938" s="1">
        <v>769075</v>
      </c>
      <c r="E1938" s="1">
        <v>780857</v>
      </c>
      <c r="F1938" s="1">
        <v>799036</v>
      </c>
      <c r="G1938" s="1">
        <v>801784</v>
      </c>
      <c r="H1938" s="1">
        <v>826973</v>
      </c>
      <c r="I1938" s="1">
        <v>862502</v>
      </c>
      <c r="J1938" s="1">
        <v>896976</v>
      </c>
      <c r="K1938" s="1">
        <v>934603</v>
      </c>
      <c r="L1938" s="14"/>
    </row>
    <row r="1939" spans="2:12" ht="16.5" thickTop="1" thickBot="1" x14ac:dyDescent="0.3">
      <c r="B1939" s="7" t="s">
        <v>49</v>
      </c>
      <c r="C1939" s="32">
        <v>30</v>
      </c>
      <c r="D1939" s="1">
        <v>26458</v>
      </c>
      <c r="E1939" s="1">
        <v>26536</v>
      </c>
      <c r="F1939" s="1">
        <v>8422</v>
      </c>
      <c r="G1939" s="1">
        <v>53931</v>
      </c>
      <c r="H1939" s="1">
        <v>74238</v>
      </c>
      <c r="I1939" s="1">
        <v>71757</v>
      </c>
      <c r="J1939" s="1">
        <v>54778</v>
      </c>
      <c r="K1939" s="1">
        <v>80187</v>
      </c>
      <c r="L1939" s="14"/>
    </row>
    <row r="1940" spans="2:12" ht="16.5" thickTop="1" thickBot="1" x14ac:dyDescent="0.3">
      <c r="B1940" s="7" t="s">
        <v>12</v>
      </c>
      <c r="C1940" s="32">
        <v>40</v>
      </c>
      <c r="D1940" s="1">
        <v>26458</v>
      </c>
      <c r="E1940" s="1">
        <v>26536</v>
      </c>
      <c r="F1940" s="1">
        <v>8422</v>
      </c>
      <c r="G1940" s="1">
        <v>53931</v>
      </c>
      <c r="H1940" s="1">
        <v>74238</v>
      </c>
      <c r="I1940" s="1">
        <v>71757</v>
      </c>
      <c r="J1940" s="1">
        <v>54778</v>
      </c>
      <c r="K1940" s="1">
        <v>80187</v>
      </c>
      <c r="L1940" s="14"/>
    </row>
    <row r="1941" spans="2:12" ht="16.5" thickTop="1" thickBot="1" x14ac:dyDescent="0.3">
      <c r="B1941" s="7" t="s">
        <v>50</v>
      </c>
      <c r="C1941" s="32">
        <v>50</v>
      </c>
      <c r="D1941" s="1">
        <v>0</v>
      </c>
      <c r="E1941" s="1">
        <v>0</v>
      </c>
      <c r="F1941" s="1">
        <v>0</v>
      </c>
      <c r="G1941" s="1">
        <v>0</v>
      </c>
      <c r="H1941" s="1">
        <v>0</v>
      </c>
      <c r="I1941" s="1">
        <v>0</v>
      </c>
      <c r="J1941" s="1">
        <v>0</v>
      </c>
      <c r="K1941" s="1">
        <v>0</v>
      </c>
      <c r="L1941" s="14"/>
    </row>
    <row r="1942" spans="2:12" ht="16.5" thickTop="1" thickBot="1" x14ac:dyDescent="0.3">
      <c r="B1942" s="5" t="s">
        <v>71</v>
      </c>
      <c r="C1942" s="32"/>
      <c r="D1942" s="1"/>
      <c r="E1942" s="1"/>
      <c r="F1942" s="1"/>
      <c r="G1942" s="1"/>
      <c r="H1942" s="1"/>
      <c r="I1942" s="1"/>
      <c r="J1942" s="1"/>
      <c r="K1942" s="1"/>
      <c r="L1942" s="14"/>
    </row>
    <row r="1943" spans="2:12" ht="16.5" thickTop="1" thickBot="1" x14ac:dyDescent="0.3">
      <c r="B1943" s="6" t="s">
        <v>73</v>
      </c>
      <c r="C1943" s="32"/>
      <c r="D1943" s="1"/>
      <c r="E1943" s="1"/>
      <c r="F1943" s="1"/>
      <c r="G1943" s="1"/>
      <c r="H1943" s="1"/>
      <c r="I1943" s="1"/>
      <c r="J1943" s="1"/>
      <c r="K1943" s="1"/>
      <c r="L1943" s="14"/>
    </row>
    <row r="1944" spans="2:12" ht="16.5" thickTop="1" thickBot="1" x14ac:dyDescent="0.3">
      <c r="B1944" s="7" t="s">
        <v>47</v>
      </c>
      <c r="C1944" s="32">
        <v>10</v>
      </c>
      <c r="D1944" s="1">
        <v>2834057</v>
      </c>
      <c r="E1944" s="1">
        <v>971468.93</v>
      </c>
      <c r="F1944" s="1">
        <v>50233.82</v>
      </c>
      <c r="G1944" s="1">
        <v>0</v>
      </c>
      <c r="H1944" s="1">
        <v>0</v>
      </c>
      <c r="I1944" s="1">
        <v>0</v>
      </c>
      <c r="J1944" s="1">
        <v>0</v>
      </c>
      <c r="K1944" s="1"/>
      <c r="L1944" s="14"/>
    </row>
    <row r="1945" spans="2:12" ht="16.5" thickTop="1" thickBot="1" x14ac:dyDescent="0.3">
      <c r="B1945" s="7" t="s">
        <v>48</v>
      </c>
      <c r="C1945" s="32">
        <v>20</v>
      </c>
      <c r="D1945" s="1">
        <v>365218.07</v>
      </c>
      <c r="E1945" s="1">
        <v>171364.35</v>
      </c>
      <c r="F1945" s="1">
        <v>50233.82</v>
      </c>
      <c r="G1945" s="1">
        <v>0</v>
      </c>
      <c r="H1945" s="1">
        <v>0</v>
      </c>
      <c r="I1945" s="1">
        <v>0</v>
      </c>
      <c r="J1945" s="1">
        <v>0</v>
      </c>
      <c r="K1945" s="1"/>
      <c r="L1945" s="14"/>
    </row>
    <row r="1946" spans="2:12" ht="16.5" thickTop="1" thickBot="1" x14ac:dyDescent="0.3">
      <c r="B1946" s="7" t="s">
        <v>49</v>
      </c>
      <c r="C1946" s="32">
        <v>30</v>
      </c>
      <c r="D1946" s="1">
        <v>2468838.9300000002</v>
      </c>
      <c r="E1946" s="1">
        <v>800104.58</v>
      </c>
      <c r="F1946" s="1">
        <v>0</v>
      </c>
      <c r="G1946" s="1">
        <v>0</v>
      </c>
      <c r="H1946" s="1">
        <v>0</v>
      </c>
      <c r="I1946" s="1">
        <v>0</v>
      </c>
      <c r="J1946" s="1">
        <v>0</v>
      </c>
      <c r="K1946" s="1"/>
      <c r="L1946" s="14"/>
    </row>
    <row r="1947" spans="2:12" ht="16.5" thickTop="1" thickBot="1" x14ac:dyDescent="0.3">
      <c r="B1947" s="7" t="s">
        <v>12</v>
      </c>
      <c r="C1947" s="32">
        <v>40</v>
      </c>
      <c r="D1947" s="1">
        <v>2468838.9300000002</v>
      </c>
      <c r="E1947" s="1">
        <v>800104.58</v>
      </c>
      <c r="F1947" s="1">
        <v>0</v>
      </c>
      <c r="G1947" s="1">
        <v>0</v>
      </c>
      <c r="H1947" s="1">
        <v>0</v>
      </c>
      <c r="I1947" s="1">
        <v>0</v>
      </c>
      <c r="J1947" s="1">
        <v>0</v>
      </c>
      <c r="K1947" s="1"/>
      <c r="L1947" s="14"/>
    </row>
    <row r="1948" spans="2:12" ht="16.5" thickTop="1" thickBot="1" x14ac:dyDescent="0.3">
      <c r="B1948" s="7" t="s">
        <v>50</v>
      </c>
      <c r="C1948" s="32">
        <v>50</v>
      </c>
      <c r="D1948" s="1">
        <v>0</v>
      </c>
      <c r="E1948" s="1">
        <v>0</v>
      </c>
      <c r="F1948" s="1">
        <v>0</v>
      </c>
      <c r="G1948" s="1">
        <v>0</v>
      </c>
      <c r="H1948" s="1">
        <v>0</v>
      </c>
      <c r="I1948" s="1">
        <v>0</v>
      </c>
      <c r="J1948" s="1">
        <v>0</v>
      </c>
      <c r="K1948" s="1"/>
      <c r="L1948" s="14"/>
    </row>
    <row r="1949" spans="2:12" ht="16.5" thickTop="1" thickBot="1" x14ac:dyDescent="0.3">
      <c r="B1949" s="6" t="s">
        <v>75</v>
      </c>
      <c r="C1949" s="32"/>
      <c r="D1949" s="1"/>
      <c r="E1949" s="1"/>
      <c r="F1949" s="1"/>
      <c r="G1949" s="1"/>
      <c r="H1949" s="1"/>
      <c r="I1949" s="1"/>
      <c r="J1949" s="1"/>
      <c r="K1949" s="1"/>
      <c r="L1949" s="14"/>
    </row>
    <row r="1950" spans="2:12" ht="16.5" thickTop="1" thickBot="1" x14ac:dyDescent="0.3">
      <c r="B1950" s="7" t="s">
        <v>47</v>
      </c>
      <c r="C1950" s="32">
        <v>10</v>
      </c>
      <c r="D1950" s="1">
        <v>11172</v>
      </c>
      <c r="E1950" s="1">
        <v>16976.12</v>
      </c>
      <c r="F1950" s="1">
        <v>6331</v>
      </c>
      <c r="G1950" s="1">
        <v>6320</v>
      </c>
      <c r="H1950" s="1">
        <v>0</v>
      </c>
      <c r="I1950" s="1">
        <v>0</v>
      </c>
      <c r="J1950" s="1">
        <v>0</v>
      </c>
      <c r="K1950" s="1"/>
      <c r="L1950" s="14"/>
    </row>
    <row r="1951" spans="2:12" ht="16.5" thickTop="1" thickBot="1" x14ac:dyDescent="0.3">
      <c r="B1951" s="7" t="s">
        <v>48</v>
      </c>
      <c r="C1951" s="32">
        <v>20</v>
      </c>
      <c r="D1951" s="1">
        <v>545.88</v>
      </c>
      <c r="E1951" s="1">
        <v>50</v>
      </c>
      <c r="F1951" s="1">
        <v>31</v>
      </c>
      <c r="G1951" s="1">
        <v>98.07</v>
      </c>
      <c r="H1951" s="1">
        <v>0</v>
      </c>
      <c r="I1951" s="1">
        <v>0</v>
      </c>
      <c r="J1951" s="1">
        <v>0</v>
      </c>
      <c r="K1951" s="1"/>
      <c r="L1951" s="14"/>
    </row>
    <row r="1952" spans="2:12" ht="16.5" thickTop="1" thickBot="1" x14ac:dyDescent="0.3">
      <c r="B1952" s="7" t="s">
        <v>49</v>
      </c>
      <c r="C1952" s="32">
        <v>30</v>
      </c>
      <c r="D1952" s="1">
        <v>10626.12</v>
      </c>
      <c r="E1952" s="1">
        <v>16926.12</v>
      </c>
      <c r="F1952" s="1">
        <v>6300</v>
      </c>
      <c r="G1952" s="1">
        <v>6221.93</v>
      </c>
      <c r="H1952" s="1">
        <v>0</v>
      </c>
      <c r="I1952" s="1">
        <v>0</v>
      </c>
      <c r="J1952" s="1">
        <v>0</v>
      </c>
      <c r="K1952" s="1"/>
      <c r="L1952" s="14"/>
    </row>
    <row r="1953" spans="2:12" ht="16.5" thickTop="1" thickBot="1" x14ac:dyDescent="0.3">
      <c r="B1953" s="7" t="s">
        <v>12</v>
      </c>
      <c r="C1953" s="32">
        <v>40</v>
      </c>
      <c r="D1953" s="1">
        <v>10626.12</v>
      </c>
      <c r="E1953" s="1">
        <v>16926.12</v>
      </c>
      <c r="F1953" s="1">
        <v>6300</v>
      </c>
      <c r="G1953" s="1">
        <v>6221.93</v>
      </c>
      <c r="H1953" s="1">
        <v>0</v>
      </c>
      <c r="I1953" s="1">
        <v>0</v>
      </c>
      <c r="J1953" s="1">
        <v>0</v>
      </c>
      <c r="K1953" s="1"/>
      <c r="L1953" s="14"/>
    </row>
    <row r="1954" spans="2:12" ht="16.5" thickTop="1" thickBot="1" x14ac:dyDescent="0.3">
      <c r="B1954" s="7" t="s">
        <v>50</v>
      </c>
      <c r="C1954" s="32">
        <v>50</v>
      </c>
      <c r="D1954" s="1">
        <v>0</v>
      </c>
      <c r="E1954" s="1">
        <v>0</v>
      </c>
      <c r="F1954" s="1">
        <v>0</v>
      </c>
      <c r="G1954" s="1">
        <v>0</v>
      </c>
      <c r="H1954" s="1">
        <v>0</v>
      </c>
      <c r="I1954" s="1">
        <v>0</v>
      </c>
      <c r="J1954" s="1">
        <v>0</v>
      </c>
      <c r="K1954" s="1"/>
      <c r="L1954" s="14"/>
    </row>
    <row r="1955" spans="2:12" ht="16.5" thickTop="1" thickBot="1" x14ac:dyDescent="0.3">
      <c r="B1955" s="6" t="s">
        <v>77</v>
      </c>
      <c r="C1955" s="32"/>
      <c r="D1955" s="1"/>
      <c r="E1955" s="1"/>
      <c r="F1955" s="1"/>
      <c r="G1955" s="1"/>
      <c r="H1955" s="1"/>
      <c r="I1955" s="1"/>
      <c r="J1955" s="1"/>
      <c r="K1955" s="1"/>
      <c r="L1955" s="14"/>
    </row>
    <row r="1956" spans="2:12" ht="16.5" thickTop="1" thickBot="1" x14ac:dyDescent="0.3">
      <c r="B1956" s="7" t="s">
        <v>47</v>
      </c>
      <c r="C1956" s="32">
        <v>10</v>
      </c>
      <c r="D1956" s="1">
        <v>46254</v>
      </c>
      <c r="E1956" s="1">
        <v>68711.7</v>
      </c>
      <c r="F1956" s="1">
        <v>25609</v>
      </c>
      <c r="G1956" s="1">
        <v>25590</v>
      </c>
      <c r="H1956" s="1">
        <v>0</v>
      </c>
      <c r="I1956" s="1">
        <v>0</v>
      </c>
      <c r="J1956" s="1">
        <v>0</v>
      </c>
      <c r="K1956" s="1"/>
      <c r="L1956" s="14"/>
    </row>
    <row r="1957" spans="2:12" ht="16.5" thickTop="1" thickBot="1" x14ac:dyDescent="0.3">
      <c r="B1957" s="7" t="s">
        <v>48</v>
      </c>
      <c r="C1957" s="32">
        <v>20</v>
      </c>
      <c r="D1957" s="1">
        <v>3344.3</v>
      </c>
      <c r="E1957" s="1">
        <v>248</v>
      </c>
      <c r="F1957" s="1">
        <v>55</v>
      </c>
      <c r="G1957" s="1">
        <v>433.25</v>
      </c>
      <c r="H1957" s="1">
        <v>0</v>
      </c>
      <c r="I1957" s="1">
        <v>0</v>
      </c>
      <c r="J1957" s="1">
        <v>0</v>
      </c>
      <c r="K1957" s="1"/>
      <c r="L1957" s="14"/>
    </row>
    <row r="1958" spans="2:12" ht="16.5" thickTop="1" thickBot="1" x14ac:dyDescent="0.3">
      <c r="B1958" s="7" t="s">
        <v>49</v>
      </c>
      <c r="C1958" s="32">
        <v>30</v>
      </c>
      <c r="D1958" s="1">
        <v>42909.7</v>
      </c>
      <c r="E1958" s="1">
        <v>68463.7</v>
      </c>
      <c r="F1958" s="1">
        <v>25554</v>
      </c>
      <c r="G1958" s="1">
        <v>25156.75</v>
      </c>
      <c r="H1958" s="1">
        <v>0</v>
      </c>
      <c r="I1958" s="1">
        <v>0</v>
      </c>
      <c r="J1958" s="1">
        <v>0</v>
      </c>
      <c r="K1958" s="1"/>
      <c r="L1958" s="14"/>
    </row>
    <row r="1959" spans="2:12" ht="16.5" thickTop="1" thickBot="1" x14ac:dyDescent="0.3">
      <c r="B1959" s="7" t="s">
        <v>12</v>
      </c>
      <c r="C1959" s="32">
        <v>40</v>
      </c>
      <c r="D1959" s="1">
        <v>42909.7</v>
      </c>
      <c r="E1959" s="1">
        <v>68463.7</v>
      </c>
      <c r="F1959" s="1">
        <v>25554</v>
      </c>
      <c r="G1959" s="1">
        <v>25156.75</v>
      </c>
      <c r="H1959" s="1">
        <v>0</v>
      </c>
      <c r="I1959" s="1">
        <v>0</v>
      </c>
      <c r="J1959" s="1">
        <v>0</v>
      </c>
      <c r="K1959" s="1"/>
      <c r="L1959" s="14"/>
    </row>
    <row r="1960" spans="2:12" ht="16.5" thickTop="1" thickBot="1" x14ac:dyDescent="0.3">
      <c r="B1960" s="7" t="s">
        <v>50</v>
      </c>
      <c r="C1960" s="32">
        <v>50</v>
      </c>
      <c r="D1960" s="1">
        <v>0</v>
      </c>
      <c r="E1960" s="1">
        <v>0</v>
      </c>
      <c r="F1960" s="1">
        <v>0</v>
      </c>
      <c r="G1960" s="1">
        <v>0</v>
      </c>
      <c r="H1960" s="1">
        <v>0</v>
      </c>
      <c r="I1960" s="1">
        <v>0</v>
      </c>
      <c r="J1960" s="1">
        <v>0</v>
      </c>
      <c r="K1960" s="1"/>
      <c r="L1960" s="14"/>
    </row>
    <row r="1961" spans="2:12" ht="16.5" thickTop="1" thickBot="1" x14ac:dyDescent="0.3">
      <c r="B1961" s="6" t="s">
        <v>79</v>
      </c>
      <c r="C1961" s="32"/>
      <c r="D1961" s="1"/>
      <c r="E1961" s="1"/>
      <c r="F1961" s="1"/>
      <c r="G1961" s="1"/>
      <c r="H1961" s="1"/>
      <c r="I1961" s="1"/>
      <c r="J1961" s="1"/>
      <c r="K1961" s="1"/>
      <c r="L1961" s="14"/>
    </row>
    <row r="1962" spans="2:12" ht="16.5" thickTop="1" thickBot="1" x14ac:dyDescent="0.3">
      <c r="B1962" s="7" t="s">
        <v>47</v>
      </c>
      <c r="C1962" s="32">
        <v>10</v>
      </c>
      <c r="D1962" s="1">
        <v>43245</v>
      </c>
      <c r="E1962" s="1">
        <v>21629.85</v>
      </c>
      <c r="F1962" s="1">
        <v>21630</v>
      </c>
      <c r="G1962" s="1">
        <v>21625</v>
      </c>
      <c r="H1962" s="1">
        <v>0</v>
      </c>
      <c r="I1962" s="1">
        <v>0</v>
      </c>
      <c r="J1962" s="1">
        <v>0</v>
      </c>
      <c r="K1962" s="1"/>
      <c r="L1962" s="14"/>
    </row>
    <row r="1963" spans="2:12" ht="16.5" thickTop="1" thickBot="1" x14ac:dyDescent="0.3">
      <c r="B1963" s="7" t="s">
        <v>48</v>
      </c>
      <c r="C1963" s="32">
        <v>20</v>
      </c>
      <c r="D1963" s="1">
        <v>13.15</v>
      </c>
      <c r="E1963" s="1">
        <v>15.3</v>
      </c>
      <c r="F1963" s="1">
        <v>14</v>
      </c>
      <c r="G1963" s="1">
        <v>9</v>
      </c>
      <c r="H1963" s="1">
        <v>0</v>
      </c>
      <c r="I1963" s="1">
        <v>0</v>
      </c>
      <c r="J1963" s="1">
        <v>0</v>
      </c>
      <c r="K1963" s="1"/>
      <c r="L1963" s="14"/>
    </row>
    <row r="1964" spans="2:12" ht="16.5" thickTop="1" thickBot="1" x14ac:dyDescent="0.3">
      <c r="B1964" s="7" t="s">
        <v>49</v>
      </c>
      <c r="C1964" s="32">
        <v>30</v>
      </c>
      <c r="D1964" s="1">
        <v>43231.85</v>
      </c>
      <c r="E1964" s="1">
        <v>21614.55</v>
      </c>
      <c r="F1964" s="1">
        <v>21616</v>
      </c>
      <c r="G1964" s="1">
        <v>21616</v>
      </c>
      <c r="H1964" s="1">
        <v>0</v>
      </c>
      <c r="I1964" s="1">
        <v>0</v>
      </c>
      <c r="J1964" s="1">
        <v>0</v>
      </c>
      <c r="K1964" s="1"/>
      <c r="L1964" s="14"/>
    </row>
    <row r="1965" spans="2:12" ht="16.5" thickTop="1" thickBot="1" x14ac:dyDescent="0.3">
      <c r="B1965" s="7" t="s">
        <v>12</v>
      </c>
      <c r="C1965" s="32">
        <v>40</v>
      </c>
      <c r="D1965" s="1">
        <v>43231.85</v>
      </c>
      <c r="E1965" s="1">
        <v>21614.55</v>
      </c>
      <c r="F1965" s="1">
        <v>21616</v>
      </c>
      <c r="G1965" s="1">
        <v>21616</v>
      </c>
      <c r="H1965" s="1">
        <v>0</v>
      </c>
      <c r="I1965" s="1">
        <v>0</v>
      </c>
      <c r="J1965" s="1">
        <v>0</v>
      </c>
      <c r="K1965" s="1"/>
      <c r="L1965" s="14"/>
    </row>
    <row r="1966" spans="2:12" ht="16.5" thickTop="1" thickBot="1" x14ac:dyDescent="0.3">
      <c r="B1966" s="7" t="s">
        <v>50</v>
      </c>
      <c r="C1966" s="32">
        <v>50</v>
      </c>
      <c r="D1966" s="1">
        <v>0</v>
      </c>
      <c r="E1966" s="1">
        <v>0</v>
      </c>
      <c r="F1966" s="1">
        <v>0</v>
      </c>
      <c r="G1966" s="1">
        <v>0</v>
      </c>
      <c r="H1966" s="1">
        <v>0</v>
      </c>
      <c r="I1966" s="1">
        <v>0</v>
      </c>
      <c r="J1966" s="1">
        <v>0</v>
      </c>
      <c r="K1966" s="1"/>
      <c r="L1966" s="14"/>
    </row>
    <row r="1967" spans="2:12" ht="16.5" thickTop="1" thickBot="1" x14ac:dyDescent="0.3">
      <c r="B1967" s="6" t="s">
        <v>81</v>
      </c>
      <c r="C1967" s="32"/>
      <c r="D1967" s="1"/>
      <c r="E1967" s="1"/>
      <c r="F1967" s="1"/>
      <c r="G1967" s="1"/>
      <c r="H1967" s="1"/>
      <c r="I1967" s="1"/>
      <c r="J1967" s="1"/>
      <c r="K1967" s="1"/>
      <c r="L1967" s="14"/>
    </row>
    <row r="1968" spans="2:12" ht="16.5" thickTop="1" thickBot="1" x14ac:dyDescent="0.3">
      <c r="B1968" s="7" t="s">
        <v>47</v>
      </c>
      <c r="C1968" s="32">
        <v>10</v>
      </c>
      <c r="D1968" s="1">
        <v>16668</v>
      </c>
      <c r="E1968" s="1">
        <v>10308.219999999999</v>
      </c>
      <c r="F1968" s="1">
        <v>10224</v>
      </c>
      <c r="G1968" s="1">
        <v>10201</v>
      </c>
      <c r="H1968" s="1">
        <v>0</v>
      </c>
      <c r="I1968" s="1">
        <v>0</v>
      </c>
      <c r="J1968" s="1">
        <v>0</v>
      </c>
      <c r="K1968" s="1"/>
      <c r="L1968" s="14"/>
    </row>
    <row r="1969" spans="2:12" ht="16.5" thickTop="1" thickBot="1" x14ac:dyDescent="0.3">
      <c r="B1969" s="7" t="s">
        <v>48</v>
      </c>
      <c r="C1969" s="32">
        <v>20</v>
      </c>
      <c r="D1969" s="1">
        <v>1412.78</v>
      </c>
      <c r="E1969" s="1">
        <v>1186.3</v>
      </c>
      <c r="F1969" s="1">
        <v>64</v>
      </c>
      <c r="G1969" s="1">
        <v>41</v>
      </c>
      <c r="H1969" s="1">
        <v>0</v>
      </c>
      <c r="I1969" s="1">
        <v>0</v>
      </c>
      <c r="J1969" s="1">
        <v>0</v>
      </c>
      <c r="K1969" s="1"/>
      <c r="L1969" s="14"/>
    </row>
    <row r="1970" spans="2:12" ht="16.5" thickTop="1" thickBot="1" x14ac:dyDescent="0.3">
      <c r="B1970" s="7" t="s">
        <v>49</v>
      </c>
      <c r="C1970" s="32">
        <v>30</v>
      </c>
      <c r="D1970" s="1">
        <v>15255.22</v>
      </c>
      <c r="E1970" s="1">
        <v>9121.92</v>
      </c>
      <c r="F1970" s="1">
        <v>10160</v>
      </c>
      <c r="G1970" s="1">
        <v>10160</v>
      </c>
      <c r="H1970" s="1">
        <v>0</v>
      </c>
      <c r="I1970" s="1">
        <v>0</v>
      </c>
      <c r="J1970" s="1">
        <v>0</v>
      </c>
      <c r="K1970" s="1"/>
      <c r="L1970" s="14"/>
    </row>
    <row r="1971" spans="2:12" ht="16.5" thickTop="1" thickBot="1" x14ac:dyDescent="0.3">
      <c r="B1971" s="7" t="s">
        <v>12</v>
      </c>
      <c r="C1971" s="32">
        <v>40</v>
      </c>
      <c r="D1971" s="1">
        <v>15255.22</v>
      </c>
      <c r="E1971" s="1">
        <v>9121.92</v>
      </c>
      <c r="F1971" s="1">
        <v>10160</v>
      </c>
      <c r="G1971" s="1">
        <v>10160</v>
      </c>
      <c r="H1971" s="1">
        <v>0</v>
      </c>
      <c r="I1971" s="1">
        <v>0</v>
      </c>
      <c r="J1971" s="1">
        <v>0</v>
      </c>
      <c r="K1971" s="1"/>
      <c r="L1971" s="14"/>
    </row>
    <row r="1972" spans="2:12" ht="16.5" thickTop="1" thickBot="1" x14ac:dyDescent="0.3">
      <c r="B1972" s="7" t="s">
        <v>50</v>
      </c>
      <c r="C1972" s="32">
        <v>50</v>
      </c>
      <c r="D1972" s="1">
        <v>0</v>
      </c>
      <c r="E1972" s="1">
        <v>0</v>
      </c>
      <c r="F1972" s="1">
        <v>0</v>
      </c>
      <c r="G1972" s="1">
        <v>0</v>
      </c>
      <c r="H1972" s="1">
        <v>0</v>
      </c>
      <c r="I1972" s="1">
        <v>0</v>
      </c>
      <c r="J1972" s="1">
        <v>0</v>
      </c>
      <c r="K1972" s="1"/>
      <c r="L1972" s="14"/>
    </row>
    <row r="1973" spans="2:12" ht="16.5" thickTop="1" thickBot="1" x14ac:dyDescent="0.3">
      <c r="B1973" s="6" t="s">
        <v>83</v>
      </c>
      <c r="C1973" s="32"/>
      <c r="D1973" s="1"/>
      <c r="E1973" s="1"/>
      <c r="F1973" s="1"/>
      <c r="G1973" s="1"/>
      <c r="H1973" s="1"/>
      <c r="I1973" s="1"/>
      <c r="J1973" s="1"/>
      <c r="K1973" s="1"/>
      <c r="L1973" s="14"/>
    </row>
    <row r="1974" spans="2:12" ht="16.5" thickTop="1" thickBot="1" x14ac:dyDescent="0.3">
      <c r="B1974" s="7" t="s">
        <v>47</v>
      </c>
      <c r="C1974" s="32">
        <v>10</v>
      </c>
      <c r="D1974" s="1">
        <v>144069</v>
      </c>
      <c r="E1974" s="1">
        <v>154982.71</v>
      </c>
      <c r="F1974" s="1">
        <v>155978.18</v>
      </c>
      <c r="G1974" s="1">
        <v>187892.18</v>
      </c>
      <c r="H1974" s="1">
        <v>0</v>
      </c>
      <c r="I1974" s="1">
        <v>0</v>
      </c>
      <c r="J1974" s="1">
        <v>0</v>
      </c>
      <c r="K1974" s="1"/>
      <c r="L1974" s="14"/>
    </row>
    <row r="1975" spans="2:12" ht="16.5" thickTop="1" thickBot="1" x14ac:dyDescent="0.3">
      <c r="B1975" s="7" t="s">
        <v>48</v>
      </c>
      <c r="C1975" s="32">
        <v>20</v>
      </c>
      <c r="D1975" s="1">
        <v>4048.29</v>
      </c>
      <c r="E1975" s="1">
        <v>2320.88</v>
      </c>
      <c r="F1975" s="1">
        <v>185</v>
      </c>
      <c r="G1975" s="1">
        <v>3070.12</v>
      </c>
      <c r="H1975" s="1">
        <v>0</v>
      </c>
      <c r="I1975" s="1">
        <v>0</v>
      </c>
      <c r="J1975" s="1">
        <v>0</v>
      </c>
      <c r="K1975" s="1"/>
      <c r="L1975" s="14"/>
    </row>
    <row r="1976" spans="2:12" ht="16.5" thickTop="1" thickBot="1" x14ac:dyDescent="0.3">
      <c r="B1976" s="7" t="s">
        <v>49</v>
      </c>
      <c r="C1976" s="32">
        <v>30</v>
      </c>
      <c r="D1976" s="1">
        <v>140020.71</v>
      </c>
      <c r="E1976" s="1">
        <v>152661.82999999999</v>
      </c>
      <c r="F1976" s="1">
        <v>155793.18</v>
      </c>
      <c r="G1976" s="1">
        <v>184822.06</v>
      </c>
      <c r="H1976" s="1">
        <v>0</v>
      </c>
      <c r="I1976" s="1">
        <v>0</v>
      </c>
      <c r="J1976" s="1">
        <v>0</v>
      </c>
      <c r="K1976" s="1"/>
      <c r="L1976" s="14"/>
    </row>
    <row r="1977" spans="2:12" ht="16.5" thickTop="1" thickBot="1" x14ac:dyDescent="0.3">
      <c r="B1977" s="7" t="s">
        <v>12</v>
      </c>
      <c r="C1977" s="32">
        <v>40</v>
      </c>
      <c r="D1977" s="1">
        <v>140020.71</v>
      </c>
      <c r="E1977" s="1">
        <v>152661.82999999999</v>
      </c>
      <c r="F1977" s="1">
        <v>155793.18</v>
      </c>
      <c r="G1977" s="1">
        <v>184822.06</v>
      </c>
      <c r="H1977" s="1">
        <v>0</v>
      </c>
      <c r="I1977" s="1">
        <v>0</v>
      </c>
      <c r="J1977" s="1">
        <v>0</v>
      </c>
      <c r="K1977" s="1"/>
      <c r="L1977" s="14"/>
    </row>
    <row r="1978" spans="2:12" ht="16.5" thickTop="1" thickBot="1" x14ac:dyDescent="0.3">
      <c r="B1978" s="7" t="s">
        <v>50</v>
      </c>
      <c r="C1978" s="32">
        <v>50</v>
      </c>
      <c r="D1978" s="1">
        <v>0</v>
      </c>
      <c r="E1978" s="1">
        <v>0</v>
      </c>
      <c r="F1978" s="1">
        <v>0</v>
      </c>
      <c r="G1978" s="1">
        <v>0</v>
      </c>
      <c r="H1978" s="1">
        <v>0</v>
      </c>
      <c r="I1978" s="1">
        <v>0</v>
      </c>
      <c r="J1978" s="1">
        <v>0</v>
      </c>
      <c r="K1978" s="1"/>
      <c r="L1978" s="14"/>
    </row>
    <row r="1979" spans="2:12" ht="16.5" thickTop="1" thickBot="1" x14ac:dyDescent="0.3">
      <c r="B1979" s="6" t="s">
        <v>85</v>
      </c>
      <c r="C1979" s="32"/>
      <c r="D1979" s="1"/>
      <c r="E1979" s="1"/>
      <c r="F1979" s="1"/>
      <c r="G1979" s="1"/>
      <c r="H1979" s="1"/>
      <c r="I1979" s="1"/>
      <c r="J1979" s="1"/>
      <c r="K1979" s="1"/>
      <c r="L1979" s="14"/>
    </row>
    <row r="1980" spans="2:12" ht="16.5" thickTop="1" thickBot="1" x14ac:dyDescent="0.3">
      <c r="B1980" s="7" t="s">
        <v>47</v>
      </c>
      <c r="C1980" s="32">
        <v>10</v>
      </c>
      <c r="D1980" s="1">
        <v>27563</v>
      </c>
      <c r="E1980" s="1">
        <v>6051.5</v>
      </c>
      <c r="F1980" s="1">
        <v>11946.42</v>
      </c>
      <c r="G1980" s="1">
        <v>17939.419999999998</v>
      </c>
      <c r="H1980" s="1">
        <v>0</v>
      </c>
      <c r="I1980" s="1">
        <v>0</v>
      </c>
      <c r="J1980" s="1">
        <v>0</v>
      </c>
      <c r="K1980" s="1"/>
      <c r="L1980" s="14"/>
    </row>
    <row r="1981" spans="2:12" ht="16.5" thickTop="1" thickBot="1" x14ac:dyDescent="0.3">
      <c r="B1981" s="7" t="s">
        <v>48</v>
      </c>
      <c r="C1981" s="32">
        <v>20</v>
      </c>
      <c r="D1981" s="1">
        <v>109.5</v>
      </c>
      <c r="E1981" s="1">
        <v>125.08</v>
      </c>
      <c r="F1981" s="1">
        <v>20</v>
      </c>
      <c r="G1981" s="1">
        <v>13</v>
      </c>
      <c r="H1981" s="1">
        <v>0</v>
      </c>
      <c r="I1981" s="1">
        <v>0</v>
      </c>
      <c r="J1981" s="1">
        <v>0</v>
      </c>
      <c r="K1981" s="1"/>
      <c r="L1981" s="14"/>
    </row>
    <row r="1982" spans="2:12" ht="16.5" thickTop="1" thickBot="1" x14ac:dyDescent="0.3">
      <c r="B1982" s="7" t="s">
        <v>49</v>
      </c>
      <c r="C1982" s="32">
        <v>30</v>
      </c>
      <c r="D1982" s="1">
        <v>27453.5</v>
      </c>
      <c r="E1982" s="1">
        <v>5926.42</v>
      </c>
      <c r="F1982" s="1">
        <v>11926.42</v>
      </c>
      <c r="G1982" s="1">
        <v>17926.419999999998</v>
      </c>
      <c r="H1982" s="1">
        <v>0</v>
      </c>
      <c r="I1982" s="1">
        <v>0</v>
      </c>
      <c r="J1982" s="1">
        <v>0</v>
      </c>
      <c r="K1982" s="1"/>
      <c r="L1982" s="14"/>
    </row>
    <row r="1983" spans="2:12" ht="16.5" thickTop="1" thickBot="1" x14ac:dyDescent="0.3">
      <c r="B1983" s="7" t="s">
        <v>12</v>
      </c>
      <c r="C1983" s="32">
        <v>40</v>
      </c>
      <c r="D1983" s="1">
        <v>27453.5</v>
      </c>
      <c r="E1983" s="1">
        <v>5926.42</v>
      </c>
      <c r="F1983" s="1">
        <v>11926.42</v>
      </c>
      <c r="G1983" s="1">
        <v>17926.419999999998</v>
      </c>
      <c r="H1983" s="1">
        <v>0</v>
      </c>
      <c r="I1983" s="1">
        <v>0</v>
      </c>
      <c r="J1983" s="1">
        <v>0</v>
      </c>
      <c r="K1983" s="1"/>
      <c r="L1983" s="14"/>
    </row>
    <row r="1984" spans="2:12" ht="16.5" thickTop="1" thickBot="1" x14ac:dyDescent="0.3">
      <c r="B1984" s="7" t="s">
        <v>50</v>
      </c>
      <c r="C1984" s="32">
        <v>50</v>
      </c>
      <c r="D1984" s="1">
        <v>0</v>
      </c>
      <c r="E1984" s="1">
        <v>0</v>
      </c>
      <c r="F1984" s="1">
        <v>0</v>
      </c>
      <c r="G1984" s="1">
        <v>0</v>
      </c>
      <c r="H1984" s="1">
        <v>0</v>
      </c>
      <c r="I1984" s="1">
        <v>0</v>
      </c>
      <c r="J1984" s="1">
        <v>0</v>
      </c>
      <c r="K1984" s="1"/>
      <c r="L1984" s="14"/>
    </row>
    <row r="1985" spans="2:12" ht="16.5" thickTop="1" thickBot="1" x14ac:dyDescent="0.3">
      <c r="B1985" s="6" t="s">
        <v>87</v>
      </c>
      <c r="C1985" s="32"/>
      <c r="D1985" s="1"/>
      <c r="E1985" s="1"/>
      <c r="F1985" s="1"/>
      <c r="G1985" s="1"/>
      <c r="H1985" s="1"/>
      <c r="I1985" s="1"/>
      <c r="J1985" s="1"/>
      <c r="K1985" s="1"/>
      <c r="L1985" s="14"/>
    </row>
    <row r="1986" spans="2:12" ht="16.5" thickTop="1" thickBot="1" x14ac:dyDescent="0.3">
      <c r="B1986" s="7" t="s">
        <v>47</v>
      </c>
      <c r="C1986" s="32">
        <v>10</v>
      </c>
      <c r="D1986" s="1">
        <v>56294</v>
      </c>
      <c r="E1986" s="1">
        <v>28266.92</v>
      </c>
      <c r="F1986" s="1">
        <v>28305</v>
      </c>
      <c r="G1986" s="1">
        <v>28268</v>
      </c>
      <c r="H1986" s="1">
        <v>0</v>
      </c>
      <c r="I1986" s="1">
        <v>0</v>
      </c>
      <c r="J1986" s="1">
        <v>0</v>
      </c>
      <c r="K1986" s="1"/>
      <c r="L1986" s="14"/>
    </row>
    <row r="1987" spans="2:12" ht="16.5" thickTop="1" thickBot="1" x14ac:dyDescent="0.3">
      <c r="B1987" s="7" t="s">
        <v>48</v>
      </c>
      <c r="C1987" s="32">
        <v>20</v>
      </c>
      <c r="D1987" s="1">
        <v>3061.08</v>
      </c>
      <c r="E1987" s="1">
        <v>67</v>
      </c>
      <c r="F1987" s="1">
        <v>105</v>
      </c>
      <c r="G1987" s="1">
        <v>68</v>
      </c>
      <c r="H1987" s="1">
        <v>0</v>
      </c>
      <c r="I1987" s="1">
        <v>0</v>
      </c>
      <c r="J1987" s="1">
        <v>0</v>
      </c>
      <c r="K1987" s="1"/>
      <c r="L1987" s="14"/>
    </row>
    <row r="1988" spans="2:12" ht="16.5" thickTop="1" thickBot="1" x14ac:dyDescent="0.3">
      <c r="B1988" s="7" t="s">
        <v>49</v>
      </c>
      <c r="C1988" s="32">
        <v>30</v>
      </c>
      <c r="D1988" s="1">
        <v>53232.92</v>
      </c>
      <c r="E1988" s="1">
        <v>28199.919999999998</v>
      </c>
      <c r="F1988" s="1">
        <v>28200</v>
      </c>
      <c r="G1988" s="1">
        <v>28200</v>
      </c>
      <c r="H1988" s="1">
        <v>0</v>
      </c>
      <c r="I1988" s="1">
        <v>0</v>
      </c>
      <c r="J1988" s="1">
        <v>0</v>
      </c>
      <c r="K1988" s="1"/>
      <c r="L1988" s="14"/>
    </row>
    <row r="1989" spans="2:12" ht="16.5" thickTop="1" thickBot="1" x14ac:dyDescent="0.3">
      <c r="B1989" s="7" t="s">
        <v>12</v>
      </c>
      <c r="C1989" s="32">
        <v>40</v>
      </c>
      <c r="D1989" s="1">
        <v>53232.92</v>
      </c>
      <c r="E1989" s="1">
        <v>28199.919999999998</v>
      </c>
      <c r="F1989" s="1">
        <v>28200</v>
      </c>
      <c r="G1989" s="1">
        <v>28200</v>
      </c>
      <c r="H1989" s="1">
        <v>0</v>
      </c>
      <c r="I1989" s="1">
        <v>0</v>
      </c>
      <c r="J1989" s="1">
        <v>0</v>
      </c>
      <c r="K1989" s="1"/>
      <c r="L1989" s="14"/>
    </row>
    <row r="1990" spans="2:12" ht="16.5" thickTop="1" thickBot="1" x14ac:dyDescent="0.3">
      <c r="B1990" s="7" t="s">
        <v>50</v>
      </c>
      <c r="C1990" s="32">
        <v>50</v>
      </c>
      <c r="D1990" s="1">
        <v>0</v>
      </c>
      <c r="E1990" s="1">
        <v>0</v>
      </c>
      <c r="F1990" s="1">
        <v>0</v>
      </c>
      <c r="G1990" s="1">
        <v>0</v>
      </c>
      <c r="H1990" s="1">
        <v>0</v>
      </c>
      <c r="I1990" s="1">
        <v>0</v>
      </c>
      <c r="J1990" s="1">
        <v>0</v>
      </c>
      <c r="K1990" s="1"/>
      <c r="L1990" s="14"/>
    </row>
    <row r="1991" spans="2:12" ht="16.5" thickTop="1" thickBot="1" x14ac:dyDescent="0.3">
      <c r="B1991" s="6" t="s">
        <v>89</v>
      </c>
      <c r="C1991" s="32"/>
      <c r="D1991" s="1"/>
      <c r="E1991" s="1"/>
      <c r="F1991" s="1"/>
      <c r="G1991" s="1"/>
      <c r="H1991" s="1"/>
      <c r="I1991" s="1"/>
      <c r="J1991" s="1"/>
      <c r="K1991" s="1"/>
      <c r="L1991" s="14"/>
    </row>
    <row r="1992" spans="2:12" ht="16.5" thickTop="1" thickBot="1" x14ac:dyDescent="0.3">
      <c r="B1992" s="7" t="s">
        <v>47</v>
      </c>
      <c r="C1992" s="32">
        <v>10</v>
      </c>
      <c r="D1992" s="1">
        <v>51483</v>
      </c>
      <c r="E1992" s="1">
        <v>35089.94</v>
      </c>
      <c r="F1992" s="1">
        <v>45067.94</v>
      </c>
      <c r="G1992" s="1">
        <v>55042.94</v>
      </c>
      <c r="H1992" s="1">
        <v>0</v>
      </c>
      <c r="I1992" s="1">
        <v>0</v>
      </c>
      <c r="J1992" s="1">
        <v>0</v>
      </c>
      <c r="K1992" s="1"/>
      <c r="L1992" s="14"/>
    </row>
    <row r="1993" spans="2:12" ht="16.5" thickTop="1" thickBot="1" x14ac:dyDescent="0.3">
      <c r="B1993" s="7" t="s">
        <v>48</v>
      </c>
      <c r="C1993" s="32">
        <v>20</v>
      </c>
      <c r="D1993" s="1">
        <v>1347.06</v>
      </c>
      <c r="E1993" s="1">
        <v>90</v>
      </c>
      <c r="F1993" s="1">
        <v>68</v>
      </c>
      <c r="G1993" s="1">
        <v>43</v>
      </c>
      <c r="H1993" s="1">
        <v>0</v>
      </c>
      <c r="I1993" s="1">
        <v>0</v>
      </c>
      <c r="J1993" s="1">
        <v>0</v>
      </c>
      <c r="K1993" s="1"/>
      <c r="L1993" s="14"/>
    </row>
    <row r="1994" spans="2:12" ht="16.5" thickTop="1" thickBot="1" x14ac:dyDescent="0.3">
      <c r="B1994" s="7" t="s">
        <v>49</v>
      </c>
      <c r="C1994" s="32">
        <v>30</v>
      </c>
      <c r="D1994" s="1">
        <v>50135.94</v>
      </c>
      <c r="E1994" s="1">
        <v>34999.94</v>
      </c>
      <c r="F1994" s="1">
        <v>44999.94</v>
      </c>
      <c r="G1994" s="1">
        <v>54999.94</v>
      </c>
      <c r="H1994" s="1">
        <v>0</v>
      </c>
      <c r="I1994" s="1">
        <v>0</v>
      </c>
      <c r="J1994" s="1">
        <v>0</v>
      </c>
      <c r="K1994" s="1"/>
      <c r="L1994" s="14"/>
    </row>
    <row r="1995" spans="2:12" ht="16.5" thickTop="1" thickBot="1" x14ac:dyDescent="0.3">
      <c r="B1995" s="7" t="s">
        <v>12</v>
      </c>
      <c r="C1995" s="32">
        <v>40</v>
      </c>
      <c r="D1995" s="1">
        <v>50135.94</v>
      </c>
      <c r="E1995" s="1">
        <v>34999.94</v>
      </c>
      <c r="F1995" s="1">
        <v>44999.94</v>
      </c>
      <c r="G1995" s="1">
        <v>54999.94</v>
      </c>
      <c r="H1995" s="1">
        <v>0</v>
      </c>
      <c r="I1995" s="1">
        <v>0</v>
      </c>
      <c r="J1995" s="1">
        <v>0</v>
      </c>
      <c r="K1995" s="1"/>
      <c r="L1995" s="14"/>
    </row>
    <row r="1996" spans="2:12" ht="16.5" thickTop="1" thickBot="1" x14ac:dyDescent="0.3">
      <c r="B1996" s="7" t="s">
        <v>50</v>
      </c>
      <c r="C1996" s="32">
        <v>50</v>
      </c>
      <c r="D1996" s="1">
        <v>0</v>
      </c>
      <c r="E1996" s="1">
        <v>0</v>
      </c>
      <c r="F1996" s="1">
        <v>0</v>
      </c>
      <c r="G1996" s="1">
        <v>0</v>
      </c>
      <c r="H1996" s="1">
        <v>0</v>
      </c>
      <c r="I1996" s="1">
        <v>0</v>
      </c>
      <c r="J1996" s="1">
        <v>0</v>
      </c>
      <c r="K1996" s="1"/>
      <c r="L1996" s="14"/>
    </row>
    <row r="1997" spans="2:12" ht="16.5" thickTop="1" thickBot="1" x14ac:dyDescent="0.3">
      <c r="B1997" s="6" t="s">
        <v>95</v>
      </c>
      <c r="C1997" s="32"/>
      <c r="D1997" s="1"/>
      <c r="E1997" s="1"/>
      <c r="F1997" s="1"/>
      <c r="G1997" s="1"/>
      <c r="H1997" s="1"/>
      <c r="I1997" s="1"/>
      <c r="J1997" s="1"/>
      <c r="K1997" s="1"/>
      <c r="L1997" s="14"/>
    </row>
    <row r="1998" spans="2:12" ht="16.5" thickTop="1" thickBot="1" x14ac:dyDescent="0.3">
      <c r="B1998" s="7" t="s">
        <v>47</v>
      </c>
      <c r="C1998" s="32">
        <v>10</v>
      </c>
      <c r="D1998" s="1">
        <v>433740</v>
      </c>
      <c r="E1998" s="1">
        <v>486296.22</v>
      </c>
      <c r="F1998" s="1">
        <v>424075.39</v>
      </c>
      <c r="G1998" s="1">
        <v>499014.69</v>
      </c>
      <c r="H1998" s="1">
        <v>577297.51</v>
      </c>
      <c r="I1998" s="1">
        <v>804172.36</v>
      </c>
      <c r="J1998" s="1">
        <v>25250.98</v>
      </c>
      <c r="K1998" s="1"/>
      <c r="L1998" s="14"/>
    </row>
    <row r="1999" spans="2:12" ht="16.5" thickTop="1" thickBot="1" x14ac:dyDescent="0.3">
      <c r="B1999" s="7" t="s">
        <v>48</v>
      </c>
      <c r="C1999" s="32">
        <v>20</v>
      </c>
      <c r="D1999" s="1">
        <v>164605.78</v>
      </c>
      <c r="E1999" s="1">
        <v>229994.83</v>
      </c>
      <c r="F1999" s="1">
        <v>148927.70000000001</v>
      </c>
      <c r="G1999" s="1">
        <v>151007.18</v>
      </c>
      <c r="H1999" s="1">
        <v>34185.15</v>
      </c>
      <c r="I1999" s="1">
        <v>40058</v>
      </c>
      <c r="J1999" s="1">
        <v>25240.98</v>
      </c>
      <c r="K1999" s="1"/>
      <c r="L1999" s="14"/>
    </row>
    <row r="2000" spans="2:12" ht="16.5" thickTop="1" thickBot="1" x14ac:dyDescent="0.3">
      <c r="B2000" s="7" t="s">
        <v>49</v>
      </c>
      <c r="C2000" s="32">
        <v>30</v>
      </c>
      <c r="D2000" s="1">
        <v>269134.21999999997</v>
      </c>
      <c r="E2000" s="1">
        <v>256301.39</v>
      </c>
      <c r="F2000" s="1">
        <v>275147.69</v>
      </c>
      <c r="G2000" s="1">
        <v>348007.51</v>
      </c>
      <c r="H2000" s="1">
        <v>543112.36</v>
      </c>
      <c r="I2000" s="1">
        <v>764114.36</v>
      </c>
      <c r="J2000" s="1">
        <v>10</v>
      </c>
      <c r="K2000" s="1"/>
      <c r="L2000" s="14"/>
    </row>
    <row r="2001" spans="2:12" ht="16.5" thickTop="1" thickBot="1" x14ac:dyDescent="0.3">
      <c r="B2001" s="7" t="s">
        <v>12</v>
      </c>
      <c r="C2001" s="32">
        <v>40</v>
      </c>
      <c r="D2001" s="1">
        <v>269134.21999999997</v>
      </c>
      <c r="E2001" s="1">
        <v>256301.39</v>
      </c>
      <c r="F2001" s="1">
        <v>275147.69</v>
      </c>
      <c r="G2001" s="1">
        <v>348007.51</v>
      </c>
      <c r="H2001" s="1">
        <v>543112.36</v>
      </c>
      <c r="I2001" s="1">
        <v>764114.36</v>
      </c>
      <c r="J2001" s="1">
        <v>10</v>
      </c>
      <c r="K2001" s="1"/>
      <c r="L2001" s="14"/>
    </row>
    <row r="2002" spans="2:12" ht="16.5" thickTop="1" thickBot="1" x14ac:dyDescent="0.3">
      <c r="B2002" s="7" t="s">
        <v>50</v>
      </c>
      <c r="C2002" s="32">
        <v>50</v>
      </c>
      <c r="D2002" s="1">
        <v>0</v>
      </c>
      <c r="E2002" s="1">
        <v>0</v>
      </c>
      <c r="F2002" s="1">
        <v>0</v>
      </c>
      <c r="G2002" s="1">
        <v>0</v>
      </c>
      <c r="H2002" s="1">
        <v>0</v>
      </c>
      <c r="I2002" s="1">
        <v>0</v>
      </c>
      <c r="J2002" s="1">
        <v>0</v>
      </c>
      <c r="K2002" s="1"/>
      <c r="L2002" s="14"/>
    </row>
    <row r="2003" spans="2:12" ht="16.5" thickTop="1" thickBot="1" x14ac:dyDescent="0.3">
      <c r="B2003" s="6" t="s">
        <v>91</v>
      </c>
      <c r="C2003" s="32"/>
      <c r="D2003" s="1"/>
      <c r="E2003" s="1"/>
      <c r="F2003" s="1"/>
      <c r="G2003" s="1"/>
      <c r="H2003" s="1"/>
      <c r="I2003" s="1"/>
      <c r="J2003" s="1"/>
      <c r="K2003" s="1"/>
      <c r="L2003" s="14"/>
    </row>
    <row r="2004" spans="2:12" ht="16.5" thickTop="1" thickBot="1" x14ac:dyDescent="0.3">
      <c r="B2004" s="7" t="s">
        <v>47</v>
      </c>
      <c r="C2004" s="32">
        <v>10</v>
      </c>
      <c r="D2004" s="1">
        <v>8823728</v>
      </c>
      <c r="E2004" s="1">
        <v>9179681.9399999995</v>
      </c>
      <c r="F2004" s="1">
        <v>9554392.1500000004</v>
      </c>
      <c r="G2004" s="1">
        <v>12737232.439999999</v>
      </c>
      <c r="H2004" s="1">
        <v>13475538.949999999</v>
      </c>
      <c r="I2004" s="1">
        <v>12072816.859999999</v>
      </c>
      <c r="J2004" s="1">
        <v>13568899.57</v>
      </c>
      <c r="K2004" s="1">
        <v>15822461.52</v>
      </c>
      <c r="L2004" s="14"/>
    </row>
    <row r="2005" spans="2:12" ht="16.5" thickTop="1" thickBot="1" x14ac:dyDescent="0.3">
      <c r="B2005" s="7" t="s">
        <v>48</v>
      </c>
      <c r="C2005" s="32">
        <v>20</v>
      </c>
      <c r="D2005" s="1">
        <v>5900338.0599999996</v>
      </c>
      <c r="E2005" s="1">
        <v>6004640.2800000003</v>
      </c>
      <c r="F2005" s="1">
        <v>6183397.2199999997</v>
      </c>
      <c r="G2005" s="1">
        <v>8283265.4900000002</v>
      </c>
      <c r="H2005" s="1">
        <v>7012692.0899999999</v>
      </c>
      <c r="I2005" s="1">
        <v>7838696.29</v>
      </c>
      <c r="J2005" s="1">
        <v>8135144.0499999998</v>
      </c>
      <c r="K2005" s="1">
        <v>9188813.6699999999</v>
      </c>
      <c r="L2005" s="14"/>
    </row>
    <row r="2006" spans="2:12" ht="16.5" thickTop="1" thickBot="1" x14ac:dyDescent="0.3">
      <c r="B2006" s="7" t="s">
        <v>49</v>
      </c>
      <c r="C2006" s="32">
        <v>30</v>
      </c>
      <c r="D2006" s="1">
        <v>2923389.94</v>
      </c>
      <c r="E2006" s="1">
        <v>3175041.66</v>
      </c>
      <c r="F2006" s="1">
        <v>3370994.93</v>
      </c>
      <c r="G2006" s="1">
        <v>4453966.95</v>
      </c>
      <c r="H2006" s="1">
        <v>6462846.8600000003</v>
      </c>
      <c r="I2006" s="1">
        <v>4234120.57</v>
      </c>
      <c r="J2006" s="1">
        <v>5433755.5199999996</v>
      </c>
      <c r="K2006" s="1">
        <v>6633647.8499999996</v>
      </c>
      <c r="L2006" s="14"/>
    </row>
    <row r="2007" spans="2:12" ht="16.5" thickTop="1" thickBot="1" x14ac:dyDescent="0.3">
      <c r="B2007" s="7" t="s">
        <v>12</v>
      </c>
      <c r="C2007" s="32">
        <v>40</v>
      </c>
      <c r="D2007" s="1">
        <v>2923389.94</v>
      </c>
      <c r="E2007" s="1">
        <v>3175041.66</v>
      </c>
      <c r="F2007" s="1">
        <v>3370994.93</v>
      </c>
      <c r="G2007" s="1">
        <v>4453966.95</v>
      </c>
      <c r="H2007" s="1">
        <v>6462846.8600000003</v>
      </c>
      <c r="I2007" s="1">
        <v>4234120.57</v>
      </c>
      <c r="J2007" s="1">
        <v>5433755.5199999996</v>
      </c>
      <c r="K2007" s="1">
        <v>6633647.8499999996</v>
      </c>
      <c r="L2007" s="14"/>
    </row>
    <row r="2008" spans="2:12" ht="16.5" thickTop="1" thickBot="1" x14ac:dyDescent="0.3">
      <c r="B2008" s="7" t="s">
        <v>50</v>
      </c>
      <c r="C2008" s="32">
        <v>50</v>
      </c>
      <c r="D2008" s="1">
        <v>0</v>
      </c>
      <c r="E2008" s="1">
        <v>0</v>
      </c>
      <c r="F2008" s="1">
        <v>0</v>
      </c>
      <c r="G2008" s="1">
        <v>0</v>
      </c>
      <c r="H2008" s="1">
        <v>0</v>
      </c>
      <c r="I2008" s="1">
        <v>0</v>
      </c>
      <c r="J2008" s="1">
        <v>0</v>
      </c>
      <c r="K2008" s="1">
        <v>0</v>
      </c>
      <c r="L2008" s="14"/>
    </row>
    <row r="2009" spans="2:12" ht="16.5" thickTop="1" thickBot="1" x14ac:dyDescent="0.3">
      <c r="B2009" s="6" t="s">
        <v>93</v>
      </c>
      <c r="C2009" s="32"/>
      <c r="D2009" s="1"/>
      <c r="E2009" s="1"/>
      <c r="F2009" s="1"/>
      <c r="G2009" s="1"/>
      <c r="H2009" s="1"/>
      <c r="I2009" s="1"/>
      <c r="J2009" s="1"/>
      <c r="K2009" s="1"/>
      <c r="L2009" s="14"/>
    </row>
    <row r="2010" spans="2:12" ht="16.5" thickTop="1" thickBot="1" x14ac:dyDescent="0.3">
      <c r="B2010" s="7" t="s">
        <v>47</v>
      </c>
      <c r="C2010" s="32">
        <v>10</v>
      </c>
      <c r="D2010" s="1">
        <v>0</v>
      </c>
      <c r="E2010" s="1">
        <v>0</v>
      </c>
      <c r="F2010" s="1">
        <v>34340</v>
      </c>
      <c r="G2010" s="1">
        <v>68680</v>
      </c>
      <c r="H2010" s="1">
        <v>0</v>
      </c>
      <c r="I2010" s="1">
        <v>0</v>
      </c>
      <c r="J2010" s="1">
        <v>0</v>
      </c>
      <c r="K2010" s="1"/>
      <c r="L2010" s="14"/>
    </row>
    <row r="2011" spans="2:12" ht="16.5" thickTop="1" thickBot="1" x14ac:dyDescent="0.3">
      <c r="B2011" s="7" t="s">
        <v>48</v>
      </c>
      <c r="C2011" s="32">
        <v>20</v>
      </c>
      <c r="D2011" s="1">
        <v>0</v>
      </c>
      <c r="E2011" s="1">
        <v>0</v>
      </c>
      <c r="F2011" s="1">
        <v>0</v>
      </c>
      <c r="G2011" s="1">
        <v>0</v>
      </c>
      <c r="H2011" s="1">
        <v>0</v>
      </c>
      <c r="I2011" s="1">
        <v>0</v>
      </c>
      <c r="J2011" s="1">
        <v>0</v>
      </c>
      <c r="K2011" s="1"/>
      <c r="L2011" s="14"/>
    </row>
    <row r="2012" spans="2:12" ht="16.5" thickTop="1" thickBot="1" x14ac:dyDescent="0.3">
      <c r="B2012" s="7" t="s">
        <v>49</v>
      </c>
      <c r="C2012" s="32">
        <v>30</v>
      </c>
      <c r="D2012" s="1">
        <v>0</v>
      </c>
      <c r="E2012" s="1">
        <v>0</v>
      </c>
      <c r="F2012" s="1">
        <v>34340</v>
      </c>
      <c r="G2012" s="1">
        <v>68680</v>
      </c>
      <c r="H2012" s="1">
        <v>0</v>
      </c>
      <c r="I2012" s="1">
        <v>0</v>
      </c>
      <c r="J2012" s="1">
        <v>0</v>
      </c>
      <c r="K2012" s="1"/>
      <c r="L2012" s="14"/>
    </row>
    <row r="2013" spans="2:12" ht="16.5" thickTop="1" thickBot="1" x14ac:dyDescent="0.3">
      <c r="B2013" s="7" t="s">
        <v>12</v>
      </c>
      <c r="C2013" s="32">
        <v>40</v>
      </c>
      <c r="D2013" s="1">
        <v>0</v>
      </c>
      <c r="E2013" s="1">
        <v>0</v>
      </c>
      <c r="F2013" s="1">
        <v>34340</v>
      </c>
      <c r="G2013" s="1">
        <v>68680</v>
      </c>
      <c r="H2013" s="1">
        <v>0</v>
      </c>
      <c r="I2013" s="1">
        <v>0</v>
      </c>
      <c r="J2013" s="1">
        <v>0</v>
      </c>
      <c r="K2013" s="1"/>
      <c r="L2013" s="14"/>
    </row>
    <row r="2014" spans="2:12" ht="16.5" thickTop="1" thickBot="1" x14ac:dyDescent="0.3">
      <c r="B2014" s="7" t="s">
        <v>50</v>
      </c>
      <c r="C2014" s="32">
        <v>50</v>
      </c>
      <c r="D2014" s="1">
        <v>0</v>
      </c>
      <c r="E2014" s="1">
        <v>0</v>
      </c>
      <c r="F2014" s="1">
        <v>0</v>
      </c>
      <c r="G2014" s="1">
        <v>0</v>
      </c>
      <c r="H2014" s="1">
        <v>0</v>
      </c>
      <c r="I2014" s="1">
        <v>0</v>
      </c>
      <c r="J2014" s="1">
        <v>0</v>
      </c>
      <c r="K2014" s="1"/>
      <c r="L2014" s="14"/>
    </row>
    <row r="2015" spans="2:12" ht="16.5" thickTop="1" thickBot="1" x14ac:dyDescent="0.3">
      <c r="B2015" s="5" t="s">
        <v>109</v>
      </c>
      <c r="C2015" s="32"/>
      <c r="D2015" s="1"/>
      <c r="E2015" s="1"/>
      <c r="F2015" s="1"/>
      <c r="G2015" s="1"/>
      <c r="H2015" s="1"/>
      <c r="I2015" s="1"/>
      <c r="J2015" s="1"/>
      <c r="K2015" s="1"/>
      <c r="L2015" s="14"/>
    </row>
    <row r="2016" spans="2:12" ht="16.5" thickTop="1" thickBot="1" x14ac:dyDescent="0.3">
      <c r="B2016" s="6" t="s">
        <v>45</v>
      </c>
      <c r="C2016" s="32"/>
      <c r="D2016" s="1"/>
      <c r="E2016" s="1"/>
      <c r="F2016" s="1"/>
      <c r="G2016" s="1"/>
      <c r="H2016" s="1"/>
      <c r="I2016" s="1"/>
      <c r="J2016" s="1"/>
      <c r="K2016" s="1"/>
      <c r="L2016" s="14"/>
    </row>
    <row r="2017" spans="2:12" ht="16.5" thickTop="1" thickBot="1" x14ac:dyDescent="0.3">
      <c r="B2017" s="7" t="s">
        <v>47</v>
      </c>
      <c r="C2017" s="32">
        <v>10</v>
      </c>
      <c r="D2017" s="1">
        <v>427484</v>
      </c>
      <c r="E2017" s="1">
        <v>490879.07</v>
      </c>
      <c r="F2017" s="1">
        <v>219403.3</v>
      </c>
      <c r="G2017" s="1">
        <v>287579.3</v>
      </c>
      <c r="H2017" s="1">
        <v>354083.75</v>
      </c>
      <c r="I2017" s="1">
        <v>421768.63</v>
      </c>
      <c r="J2017" s="1">
        <v>486331.78</v>
      </c>
      <c r="K2017" s="1">
        <v>554397.73</v>
      </c>
      <c r="L2017" s="14"/>
    </row>
    <row r="2018" spans="2:12" ht="16.5" thickTop="1" thickBot="1" x14ac:dyDescent="0.3">
      <c r="B2018" s="7" t="s">
        <v>48</v>
      </c>
      <c r="C2018" s="32">
        <v>20</v>
      </c>
      <c r="D2018" s="1">
        <v>6161.93</v>
      </c>
      <c r="E2018" s="1">
        <v>6227.77</v>
      </c>
      <c r="F2018" s="1">
        <v>1194</v>
      </c>
      <c r="G2018" s="1">
        <v>2825.55</v>
      </c>
      <c r="H2018" s="1">
        <v>1648.12</v>
      </c>
      <c r="I2018" s="1">
        <v>4785.8500000000004</v>
      </c>
      <c r="J2018" s="1">
        <v>1296.05</v>
      </c>
      <c r="K2018" s="1">
        <v>1274.47</v>
      </c>
      <c r="L2018" s="14"/>
    </row>
    <row r="2019" spans="2:12" ht="16.5" thickTop="1" thickBot="1" x14ac:dyDescent="0.3">
      <c r="B2019" s="7" t="s">
        <v>49</v>
      </c>
      <c r="C2019" s="32">
        <v>30</v>
      </c>
      <c r="D2019" s="1">
        <v>421322.07</v>
      </c>
      <c r="E2019" s="1">
        <v>484651.3</v>
      </c>
      <c r="F2019" s="1">
        <v>218209.3</v>
      </c>
      <c r="G2019" s="1">
        <v>284753.75</v>
      </c>
      <c r="H2019" s="1">
        <v>352435.63</v>
      </c>
      <c r="I2019" s="1">
        <v>416982.78</v>
      </c>
      <c r="J2019" s="1">
        <v>485035.73</v>
      </c>
      <c r="K2019" s="1">
        <v>553123.26</v>
      </c>
      <c r="L2019" s="14"/>
    </row>
    <row r="2020" spans="2:12" ht="16.5" thickTop="1" thickBot="1" x14ac:dyDescent="0.3">
      <c r="B2020" s="7" t="s">
        <v>12</v>
      </c>
      <c r="C2020" s="32">
        <v>40</v>
      </c>
      <c r="D2020" s="1">
        <v>421322.07</v>
      </c>
      <c r="E2020" s="1">
        <v>484651.3</v>
      </c>
      <c r="F2020" s="1">
        <v>218209.3</v>
      </c>
      <c r="G2020" s="1">
        <v>284753.75</v>
      </c>
      <c r="H2020" s="1">
        <v>352435.63</v>
      </c>
      <c r="I2020" s="1">
        <v>416982.78</v>
      </c>
      <c r="J2020" s="1">
        <v>485035.73</v>
      </c>
      <c r="K2020" s="1">
        <v>553123.26</v>
      </c>
      <c r="L2020" s="14"/>
    </row>
    <row r="2021" spans="2:12" ht="16.5" thickTop="1" thickBot="1" x14ac:dyDescent="0.3">
      <c r="B2021" s="7" t="s">
        <v>50</v>
      </c>
      <c r="C2021" s="32">
        <v>50</v>
      </c>
      <c r="D2021" s="1">
        <v>0</v>
      </c>
      <c r="E2021" s="1">
        <v>0</v>
      </c>
      <c r="F2021" s="1">
        <v>0</v>
      </c>
      <c r="G2021" s="1">
        <v>0</v>
      </c>
      <c r="H2021" s="1">
        <v>0</v>
      </c>
      <c r="I2021" s="1">
        <v>0</v>
      </c>
      <c r="J2021" s="1">
        <v>0</v>
      </c>
      <c r="K2021" s="1">
        <v>0</v>
      </c>
      <c r="L2021" s="14"/>
    </row>
    <row r="2022" spans="2:12" ht="16.5" thickTop="1" thickBot="1" x14ac:dyDescent="0.3">
      <c r="B2022" s="5" t="s">
        <v>66</v>
      </c>
      <c r="C2022" s="32"/>
      <c r="D2022" s="1"/>
      <c r="E2022" s="1"/>
      <c r="F2022" s="1"/>
      <c r="G2022" s="1"/>
      <c r="H2022" s="1"/>
      <c r="I2022" s="1"/>
      <c r="J2022" s="1"/>
      <c r="K2022" s="1"/>
      <c r="L2022" s="14"/>
    </row>
    <row r="2023" spans="2:12" ht="16.5" thickTop="1" thickBot="1" x14ac:dyDescent="0.3">
      <c r="B2023" s="6" t="s">
        <v>68</v>
      </c>
      <c r="C2023" s="32"/>
      <c r="D2023" s="1"/>
      <c r="E2023" s="1"/>
      <c r="F2023" s="1"/>
      <c r="G2023" s="1"/>
      <c r="H2023" s="1"/>
      <c r="I2023" s="1"/>
      <c r="J2023" s="1"/>
      <c r="K2023" s="1"/>
      <c r="L2023" s="14"/>
    </row>
    <row r="2024" spans="2:12" ht="16.5" thickTop="1" thickBot="1" x14ac:dyDescent="0.3">
      <c r="B2024" s="7" t="s">
        <v>47</v>
      </c>
      <c r="C2024" s="32">
        <v>10</v>
      </c>
      <c r="D2024" s="1">
        <v>5340206</v>
      </c>
      <c r="E2024" s="1">
        <v>5409781.1799999997</v>
      </c>
      <c r="F2024" s="1">
        <v>6975933.8399999999</v>
      </c>
      <c r="G2024" s="1">
        <v>7619453.04</v>
      </c>
      <c r="H2024" s="1">
        <v>9220360.0099999998</v>
      </c>
      <c r="I2024" s="1">
        <v>8798511.5199999996</v>
      </c>
      <c r="J2024" s="1">
        <v>8168384.2800000003</v>
      </c>
      <c r="K2024" s="1">
        <v>8457934.1099999994</v>
      </c>
      <c r="L2024" s="14"/>
    </row>
    <row r="2025" spans="2:12" ht="16.5" thickTop="1" thickBot="1" x14ac:dyDescent="0.3">
      <c r="B2025" s="7" t="s">
        <v>48</v>
      </c>
      <c r="C2025" s="32">
        <v>20</v>
      </c>
      <c r="D2025" s="1">
        <v>5282730.82</v>
      </c>
      <c r="E2025" s="1">
        <v>5232571.34</v>
      </c>
      <c r="F2025" s="1">
        <v>6320474.7999999998</v>
      </c>
      <c r="G2025" s="1">
        <v>6561932.0300000003</v>
      </c>
      <c r="H2025" s="1">
        <v>6709529.4900000002</v>
      </c>
      <c r="I2025" s="1">
        <v>7427298.2400000002</v>
      </c>
      <c r="J2025" s="1">
        <v>6848245.1699999999</v>
      </c>
      <c r="K2025" s="1">
        <v>6713395.8700000001</v>
      </c>
      <c r="L2025" s="14"/>
    </row>
    <row r="2026" spans="2:12" ht="16.5" thickTop="1" thickBot="1" x14ac:dyDescent="0.3">
      <c r="B2026" s="7" t="s">
        <v>49</v>
      </c>
      <c r="C2026" s="32">
        <v>30</v>
      </c>
      <c r="D2026" s="1">
        <v>57475.18</v>
      </c>
      <c r="E2026" s="1">
        <v>177209.84</v>
      </c>
      <c r="F2026" s="1">
        <v>655459.04</v>
      </c>
      <c r="G2026" s="1">
        <v>1057521.01</v>
      </c>
      <c r="H2026" s="1">
        <v>2510830.52</v>
      </c>
      <c r="I2026" s="1">
        <v>1371213.28</v>
      </c>
      <c r="J2026" s="1">
        <v>1320139.1100000001</v>
      </c>
      <c r="K2026" s="1">
        <v>1744538.24</v>
      </c>
      <c r="L2026" s="14"/>
    </row>
    <row r="2027" spans="2:12" ht="16.5" thickTop="1" thickBot="1" x14ac:dyDescent="0.3">
      <c r="B2027" s="7" t="s">
        <v>12</v>
      </c>
      <c r="C2027" s="32">
        <v>40</v>
      </c>
      <c r="D2027" s="1">
        <v>57475.18</v>
      </c>
      <c r="E2027" s="1">
        <v>177209.84</v>
      </c>
      <c r="F2027" s="1">
        <v>655459.04</v>
      </c>
      <c r="G2027" s="1">
        <v>1057521.01</v>
      </c>
      <c r="H2027" s="1">
        <v>2510830.52</v>
      </c>
      <c r="I2027" s="1">
        <v>1371213.28</v>
      </c>
      <c r="J2027" s="1">
        <v>1320139.1100000001</v>
      </c>
      <c r="K2027" s="1">
        <v>1744538.24</v>
      </c>
      <c r="L2027" s="14"/>
    </row>
    <row r="2028" spans="2:12" ht="16.5" thickTop="1" thickBot="1" x14ac:dyDescent="0.3">
      <c r="B2028" s="7" t="s">
        <v>50</v>
      </c>
      <c r="C2028" s="32">
        <v>50</v>
      </c>
      <c r="D2028" s="1">
        <v>0</v>
      </c>
      <c r="E2028" s="1">
        <v>0</v>
      </c>
      <c r="F2028" s="1">
        <v>0</v>
      </c>
      <c r="G2028" s="1">
        <v>0</v>
      </c>
      <c r="H2028" s="1">
        <v>0</v>
      </c>
      <c r="I2028" s="1">
        <v>0</v>
      </c>
      <c r="J2028" s="1">
        <v>0</v>
      </c>
      <c r="K2028" s="1">
        <v>0</v>
      </c>
      <c r="L2028" s="14"/>
    </row>
    <row r="2029" spans="2:12" ht="16.5" thickTop="1" thickBot="1" x14ac:dyDescent="0.3">
      <c r="B2029" s="5" t="s">
        <v>154</v>
      </c>
      <c r="C2029" s="32"/>
      <c r="D2029" s="1"/>
      <c r="E2029" s="1"/>
      <c r="F2029" s="1"/>
      <c r="G2029" s="1"/>
      <c r="H2029" s="1"/>
      <c r="I2029" s="1"/>
      <c r="J2029" s="1"/>
      <c r="K2029" s="1"/>
      <c r="L2029" s="14"/>
    </row>
    <row r="2030" spans="2:12" ht="16.5" thickTop="1" thickBot="1" x14ac:dyDescent="0.3">
      <c r="B2030" s="6" t="s">
        <v>58</v>
      </c>
      <c r="C2030" s="32"/>
      <c r="D2030" s="1"/>
      <c r="E2030" s="1"/>
      <c r="F2030" s="1"/>
      <c r="G2030" s="1"/>
      <c r="H2030" s="1"/>
      <c r="I2030" s="1"/>
      <c r="J2030" s="1"/>
      <c r="K2030" s="1"/>
      <c r="L2030" s="14"/>
    </row>
    <row r="2031" spans="2:12" ht="16.5" thickTop="1" thickBot="1" x14ac:dyDescent="0.3">
      <c r="B2031" s="7" t="s">
        <v>47</v>
      </c>
      <c r="C2031" s="32">
        <v>10</v>
      </c>
      <c r="D2031" s="1">
        <v>6093588</v>
      </c>
      <c r="E2031" s="1">
        <v>6137841.5499999998</v>
      </c>
      <c r="F2031" s="1">
        <v>5572255</v>
      </c>
      <c r="G2031" s="1">
        <v>6016000.5800000001</v>
      </c>
      <c r="H2031" s="1">
        <v>6863408.4100000001</v>
      </c>
      <c r="I2031" s="1">
        <v>7151525.2199999997</v>
      </c>
      <c r="J2031" s="1">
        <v>6974307.0300000003</v>
      </c>
      <c r="K2031" s="1">
        <v>6940017.5199999996</v>
      </c>
      <c r="L2031" s="14"/>
    </row>
    <row r="2032" spans="2:12" ht="16.5" thickTop="1" thickBot="1" x14ac:dyDescent="0.3">
      <c r="B2032" s="7" t="s">
        <v>48</v>
      </c>
      <c r="C2032" s="32">
        <v>20</v>
      </c>
      <c r="D2032" s="1">
        <v>4004787.45</v>
      </c>
      <c r="E2032" s="1">
        <v>5069288.26</v>
      </c>
      <c r="F2032" s="1">
        <v>4678034.42</v>
      </c>
      <c r="G2032" s="1">
        <v>5081238.17</v>
      </c>
      <c r="H2032" s="1">
        <v>4840471.1900000004</v>
      </c>
      <c r="I2032" s="1">
        <v>5463908.1900000004</v>
      </c>
      <c r="J2032" s="1">
        <v>6292498.5099999998</v>
      </c>
      <c r="K2032" s="1">
        <v>5588101.9299999997</v>
      </c>
      <c r="L2032" s="14"/>
    </row>
    <row r="2033" spans="2:12" ht="16.5" thickTop="1" thickBot="1" x14ac:dyDescent="0.3">
      <c r="B2033" s="7" t="s">
        <v>49</v>
      </c>
      <c r="C2033" s="32">
        <v>30</v>
      </c>
      <c r="D2033" s="1">
        <v>2088800.55</v>
      </c>
      <c r="E2033" s="1">
        <v>1068553.29</v>
      </c>
      <c r="F2033" s="1">
        <v>894220.58</v>
      </c>
      <c r="G2033" s="1">
        <v>934762.41</v>
      </c>
      <c r="H2033" s="1">
        <v>2022937.22</v>
      </c>
      <c r="I2033" s="1">
        <v>1687617.03</v>
      </c>
      <c r="J2033" s="1">
        <v>681808.52</v>
      </c>
      <c r="K2033" s="1">
        <v>1351915.59</v>
      </c>
      <c r="L2033" s="14"/>
    </row>
    <row r="2034" spans="2:12" ht="16.5" thickTop="1" thickBot="1" x14ac:dyDescent="0.3">
      <c r="B2034" s="7" t="s">
        <v>12</v>
      </c>
      <c r="C2034" s="32">
        <v>40</v>
      </c>
      <c r="D2034" s="1">
        <v>2088800.55</v>
      </c>
      <c r="E2034" s="1">
        <v>1068553.29</v>
      </c>
      <c r="F2034" s="1">
        <v>894220.58</v>
      </c>
      <c r="G2034" s="1">
        <v>934762.41</v>
      </c>
      <c r="H2034" s="1">
        <v>2022937.22</v>
      </c>
      <c r="I2034" s="1">
        <v>1687617.03</v>
      </c>
      <c r="J2034" s="1">
        <v>681808.52</v>
      </c>
      <c r="K2034" s="1">
        <v>1351915.59</v>
      </c>
      <c r="L2034" s="14"/>
    </row>
    <row r="2035" spans="2:12" ht="16.5" thickTop="1" thickBot="1" x14ac:dyDescent="0.3">
      <c r="B2035" s="7" t="s">
        <v>50</v>
      </c>
      <c r="C2035" s="32">
        <v>50</v>
      </c>
      <c r="D2035" s="1">
        <v>0</v>
      </c>
      <c r="E2035" s="1">
        <v>0</v>
      </c>
      <c r="F2035" s="1">
        <v>0</v>
      </c>
      <c r="G2035" s="1">
        <v>0</v>
      </c>
      <c r="H2035" s="1">
        <v>0</v>
      </c>
      <c r="I2035" s="1">
        <v>0</v>
      </c>
      <c r="J2035" s="1">
        <v>0</v>
      </c>
      <c r="K2035" s="1">
        <v>0</v>
      </c>
      <c r="L2035" s="14"/>
    </row>
    <row r="2036" spans="2:12" ht="16.5" thickTop="1" thickBot="1" x14ac:dyDescent="0.3">
      <c r="B2036" s="5" t="s">
        <v>56</v>
      </c>
      <c r="C2036" s="32"/>
      <c r="D2036" s="1"/>
      <c r="E2036" s="1"/>
      <c r="F2036" s="1"/>
      <c r="G2036" s="1"/>
      <c r="H2036" s="1"/>
      <c r="I2036" s="1"/>
      <c r="J2036" s="1"/>
      <c r="K2036" s="1"/>
      <c r="L2036" s="14"/>
    </row>
    <row r="2037" spans="2:12" ht="16.5" thickTop="1" thickBot="1" x14ac:dyDescent="0.3">
      <c r="B2037" s="6" t="s">
        <v>58</v>
      </c>
      <c r="C2037" s="32"/>
      <c r="D2037" s="1"/>
      <c r="E2037" s="1"/>
      <c r="F2037" s="1"/>
      <c r="G2037" s="1"/>
      <c r="H2037" s="1"/>
      <c r="I2037" s="1"/>
      <c r="J2037" s="1"/>
      <c r="K2037" s="1"/>
      <c r="L2037" s="14"/>
    </row>
    <row r="2038" spans="2:12" ht="16.5" thickTop="1" thickBot="1" x14ac:dyDescent="0.3">
      <c r="B2038" s="7" t="s">
        <v>47</v>
      </c>
      <c r="C2038" s="32">
        <v>10</v>
      </c>
      <c r="D2038" s="1">
        <v>12323220</v>
      </c>
      <c r="E2038" s="1">
        <v>12849994.119999999</v>
      </c>
      <c r="F2038" s="1">
        <v>13169913.949999999</v>
      </c>
      <c r="G2038" s="1">
        <v>14795172.109999999</v>
      </c>
      <c r="H2038" s="1">
        <v>15645780.890000001</v>
      </c>
      <c r="I2038" s="1">
        <v>15496094.27</v>
      </c>
      <c r="J2038" s="1">
        <v>16522159.060000001</v>
      </c>
      <c r="K2038" s="1">
        <v>17249755.09</v>
      </c>
      <c r="L2038" s="14"/>
    </row>
    <row r="2039" spans="2:12" ht="16.5" thickTop="1" thickBot="1" x14ac:dyDescent="0.3">
      <c r="B2039" s="7" t="s">
        <v>48</v>
      </c>
      <c r="C2039" s="32">
        <v>20</v>
      </c>
      <c r="D2039" s="1">
        <v>12115480.880000001</v>
      </c>
      <c r="E2039" s="1">
        <v>12220578.17</v>
      </c>
      <c r="F2039" s="1">
        <v>11855794.84</v>
      </c>
      <c r="G2039" s="1">
        <v>13426376.220000001</v>
      </c>
      <c r="H2039" s="1">
        <v>14449316.619999999</v>
      </c>
      <c r="I2039" s="1">
        <v>14752894.210000001</v>
      </c>
      <c r="J2039" s="1">
        <v>15288512.970000001</v>
      </c>
      <c r="K2039" s="1">
        <v>16326214.57</v>
      </c>
      <c r="L2039" s="14"/>
    </row>
    <row r="2040" spans="2:12" ht="16.5" thickTop="1" thickBot="1" x14ac:dyDescent="0.3">
      <c r="B2040" s="7" t="s">
        <v>49</v>
      </c>
      <c r="C2040" s="32">
        <v>30</v>
      </c>
      <c r="D2040" s="1">
        <v>207739.12</v>
      </c>
      <c r="E2040" s="1">
        <v>629415.94999999995</v>
      </c>
      <c r="F2040" s="1">
        <v>1314119.1100000001</v>
      </c>
      <c r="G2040" s="1">
        <v>1368795.89</v>
      </c>
      <c r="H2040" s="1">
        <v>1196464.27</v>
      </c>
      <c r="I2040" s="1">
        <v>743200.06</v>
      </c>
      <c r="J2040" s="1">
        <v>1233646.0900000001</v>
      </c>
      <c r="K2040" s="1">
        <v>923540.52</v>
      </c>
      <c r="L2040" s="14"/>
    </row>
    <row r="2041" spans="2:12" ht="16.5" thickTop="1" thickBot="1" x14ac:dyDescent="0.3">
      <c r="B2041" s="7" t="s">
        <v>12</v>
      </c>
      <c r="C2041" s="32">
        <v>40</v>
      </c>
      <c r="D2041" s="1">
        <v>207739.12</v>
      </c>
      <c r="E2041" s="1">
        <v>629415.94999999995</v>
      </c>
      <c r="F2041" s="1">
        <v>1314119.1100000001</v>
      </c>
      <c r="G2041" s="1">
        <v>1368795.89</v>
      </c>
      <c r="H2041" s="1">
        <v>1196464.27</v>
      </c>
      <c r="I2041" s="1">
        <v>743200.06</v>
      </c>
      <c r="J2041" s="1">
        <v>1233646.0900000001</v>
      </c>
      <c r="K2041" s="1">
        <v>923540.52</v>
      </c>
      <c r="L2041" s="14"/>
    </row>
    <row r="2042" spans="2:12" ht="16.5" thickTop="1" thickBot="1" x14ac:dyDescent="0.3">
      <c r="B2042" s="7" t="s">
        <v>50</v>
      </c>
      <c r="C2042" s="32">
        <v>50</v>
      </c>
      <c r="D2042" s="1">
        <v>0</v>
      </c>
      <c r="E2042" s="1">
        <v>0</v>
      </c>
      <c r="F2042" s="1">
        <v>0</v>
      </c>
      <c r="G2042" s="1">
        <v>0</v>
      </c>
      <c r="H2042" s="1">
        <v>0</v>
      </c>
      <c r="I2042" s="1">
        <v>0</v>
      </c>
      <c r="J2042" s="1">
        <v>0</v>
      </c>
      <c r="K2042" s="1">
        <v>0</v>
      </c>
      <c r="L2042" s="14"/>
    </row>
    <row r="2043" spans="2:12" ht="16.5" thickTop="1" thickBot="1" x14ac:dyDescent="0.3">
      <c r="B2043" s="5" t="s">
        <v>149</v>
      </c>
      <c r="C2043" s="32"/>
      <c r="D2043" s="1"/>
      <c r="E2043" s="1"/>
      <c r="F2043" s="1"/>
      <c r="G2043" s="1"/>
      <c r="H2043" s="1"/>
      <c r="I2043" s="1"/>
      <c r="J2043" s="1"/>
      <c r="K2043" s="1"/>
      <c r="L2043" s="14"/>
    </row>
    <row r="2044" spans="2:12" ht="16.5" thickTop="1" thickBot="1" x14ac:dyDescent="0.3">
      <c r="B2044" s="6" t="s">
        <v>151</v>
      </c>
      <c r="C2044" s="32"/>
      <c r="D2044" s="1"/>
      <c r="E2044" s="1"/>
      <c r="F2044" s="1"/>
      <c r="G2044" s="1"/>
      <c r="H2044" s="1"/>
      <c r="I2044" s="1"/>
      <c r="J2044" s="1"/>
      <c r="K2044" s="1"/>
      <c r="L2044" s="14"/>
    </row>
    <row r="2045" spans="2:12" ht="16.5" thickTop="1" thickBot="1" x14ac:dyDescent="0.3">
      <c r="B2045" s="7" t="s">
        <v>47</v>
      </c>
      <c r="C2045" s="32">
        <v>10</v>
      </c>
      <c r="D2045" s="1">
        <v>895343</v>
      </c>
      <c r="E2045" s="1">
        <v>1080576.75</v>
      </c>
      <c r="F2045" s="1">
        <v>1238889.6000000001</v>
      </c>
      <c r="G2045" s="1">
        <v>1298461.3</v>
      </c>
      <c r="H2045" s="1">
        <v>1288379.06</v>
      </c>
      <c r="I2045" s="1">
        <v>1432541.99</v>
      </c>
      <c r="J2045" s="1">
        <v>1805181.02</v>
      </c>
      <c r="K2045" s="1">
        <v>2026118.34</v>
      </c>
      <c r="L2045" s="14"/>
    </row>
    <row r="2046" spans="2:12" ht="16.5" thickTop="1" thickBot="1" x14ac:dyDescent="0.3">
      <c r="B2046" s="7" t="s">
        <v>48</v>
      </c>
      <c r="C2046" s="32">
        <v>20</v>
      </c>
      <c r="D2046" s="1">
        <v>879140.25</v>
      </c>
      <c r="E2046" s="1">
        <v>1050662.1499999999</v>
      </c>
      <c r="F2046" s="1">
        <v>1181573.3</v>
      </c>
      <c r="G2046" s="1">
        <v>1294002.24</v>
      </c>
      <c r="H2046" s="1">
        <v>1277218.07</v>
      </c>
      <c r="I2046" s="1">
        <v>1383035.97</v>
      </c>
      <c r="J2046" s="1">
        <v>1661653.68</v>
      </c>
      <c r="K2046" s="1">
        <v>1573874.44</v>
      </c>
      <c r="L2046" s="14"/>
    </row>
    <row r="2047" spans="2:12" ht="16.5" thickTop="1" thickBot="1" x14ac:dyDescent="0.3">
      <c r="B2047" s="7" t="s">
        <v>49</v>
      </c>
      <c r="C2047" s="32">
        <v>30</v>
      </c>
      <c r="D2047" s="1">
        <v>16202.75</v>
      </c>
      <c r="E2047" s="1">
        <v>29914.6</v>
      </c>
      <c r="F2047" s="1">
        <v>57316.3</v>
      </c>
      <c r="G2047" s="1">
        <v>4459.0600000000004</v>
      </c>
      <c r="H2047" s="1">
        <v>11160.99</v>
      </c>
      <c r="I2047" s="1">
        <v>49506.02</v>
      </c>
      <c r="J2047" s="1">
        <v>143527.34</v>
      </c>
      <c r="K2047" s="1">
        <v>452243.9</v>
      </c>
      <c r="L2047" s="14"/>
    </row>
    <row r="2048" spans="2:12" ht="16.5" thickTop="1" thickBot="1" x14ac:dyDescent="0.3">
      <c r="B2048" s="7" t="s">
        <v>12</v>
      </c>
      <c r="C2048" s="32">
        <v>40</v>
      </c>
      <c r="D2048" s="1">
        <v>16202.75</v>
      </c>
      <c r="E2048" s="1">
        <v>29914.6</v>
      </c>
      <c r="F2048" s="1">
        <v>57316.3</v>
      </c>
      <c r="G2048" s="1">
        <v>4459.0600000000004</v>
      </c>
      <c r="H2048" s="1">
        <v>11160.99</v>
      </c>
      <c r="I2048" s="1">
        <v>49506.02</v>
      </c>
      <c r="J2048" s="1">
        <v>143527.34</v>
      </c>
      <c r="K2048" s="1">
        <v>452243.9</v>
      </c>
      <c r="L2048" s="14"/>
    </row>
    <row r="2049" spans="2:12" ht="16.5" thickTop="1" thickBot="1" x14ac:dyDescent="0.3">
      <c r="B2049" s="7" t="s">
        <v>50</v>
      </c>
      <c r="C2049" s="32">
        <v>50</v>
      </c>
      <c r="D2049" s="1">
        <v>0</v>
      </c>
      <c r="E2049" s="1">
        <v>0</v>
      </c>
      <c r="F2049" s="1">
        <v>0</v>
      </c>
      <c r="G2049" s="1">
        <v>0</v>
      </c>
      <c r="H2049" s="1">
        <v>0</v>
      </c>
      <c r="I2049" s="1">
        <v>0</v>
      </c>
      <c r="J2049" s="1">
        <v>0</v>
      </c>
      <c r="K2049" s="1">
        <v>0</v>
      </c>
      <c r="L2049" s="14"/>
    </row>
    <row r="2050" spans="2:12" ht="16.5" thickTop="1" thickBot="1" x14ac:dyDescent="0.3">
      <c r="B2050" s="5" t="s">
        <v>106</v>
      </c>
      <c r="C2050" s="32"/>
      <c r="D2050" s="1"/>
      <c r="E2050" s="1"/>
      <c r="F2050" s="1"/>
      <c r="G2050" s="1"/>
      <c r="H2050" s="1"/>
      <c r="I2050" s="1"/>
      <c r="J2050" s="1"/>
      <c r="K2050" s="1"/>
      <c r="L2050" s="14"/>
    </row>
    <row r="2051" spans="2:12" ht="16.5" thickTop="1" thickBot="1" x14ac:dyDescent="0.3">
      <c r="B2051" s="6" t="s">
        <v>89</v>
      </c>
      <c r="C2051" s="32"/>
      <c r="D2051" s="1"/>
      <c r="E2051" s="1"/>
      <c r="F2051" s="1"/>
      <c r="G2051" s="1"/>
      <c r="H2051" s="1"/>
      <c r="I2051" s="1"/>
      <c r="J2051" s="1"/>
      <c r="K2051" s="1"/>
      <c r="L2051" s="14"/>
    </row>
    <row r="2052" spans="2:12" ht="16.5" thickTop="1" thickBot="1" x14ac:dyDescent="0.3">
      <c r="B2052" s="7" t="s">
        <v>47</v>
      </c>
      <c r="C2052" s="32">
        <v>10</v>
      </c>
      <c r="D2052" s="1">
        <v>99762</v>
      </c>
      <c r="E2052" s="1">
        <v>108929.77</v>
      </c>
      <c r="F2052" s="1">
        <v>113936.21</v>
      </c>
      <c r="G2052" s="1">
        <v>137820.21</v>
      </c>
      <c r="H2052" s="1">
        <v>152192.13</v>
      </c>
      <c r="I2052" s="1">
        <v>157630.49</v>
      </c>
      <c r="J2052" s="1">
        <v>167569.74</v>
      </c>
      <c r="K2052" s="1">
        <v>176639.7</v>
      </c>
      <c r="L2052" s="14"/>
    </row>
    <row r="2053" spans="2:12" ht="16.5" thickTop="1" thickBot="1" x14ac:dyDescent="0.3">
      <c r="B2053" s="7" t="s">
        <v>48</v>
      </c>
      <c r="C2053" s="32">
        <v>20</v>
      </c>
      <c r="D2053" s="1">
        <v>78398.23</v>
      </c>
      <c r="E2053" s="1">
        <v>82542.559999999998</v>
      </c>
      <c r="F2053" s="1">
        <v>63649</v>
      </c>
      <c r="G2053" s="1">
        <v>73148.08</v>
      </c>
      <c r="H2053" s="1">
        <v>82083.64</v>
      </c>
      <c r="I2053" s="1">
        <v>77595.75</v>
      </c>
      <c r="J2053" s="1">
        <v>96078.04</v>
      </c>
      <c r="K2053" s="1">
        <v>98688.39</v>
      </c>
      <c r="L2053" s="14"/>
    </row>
    <row r="2054" spans="2:12" ht="16.5" thickTop="1" thickBot="1" x14ac:dyDescent="0.3">
      <c r="B2054" s="7" t="s">
        <v>49</v>
      </c>
      <c r="C2054" s="32">
        <v>30</v>
      </c>
      <c r="D2054" s="1">
        <v>21363.77</v>
      </c>
      <c r="E2054" s="1">
        <v>26387.21</v>
      </c>
      <c r="F2054" s="1">
        <v>50287.21</v>
      </c>
      <c r="G2054" s="1">
        <v>64672.13</v>
      </c>
      <c r="H2054" s="1">
        <v>70108.490000000005</v>
      </c>
      <c r="I2054" s="1">
        <v>80034.740000000005</v>
      </c>
      <c r="J2054" s="1">
        <v>71491.7</v>
      </c>
      <c r="K2054" s="1">
        <v>77951.31</v>
      </c>
      <c r="L2054" s="14"/>
    </row>
    <row r="2055" spans="2:12" ht="16.5" thickTop="1" thickBot="1" x14ac:dyDescent="0.3">
      <c r="B2055" s="7" t="s">
        <v>12</v>
      </c>
      <c r="C2055" s="32">
        <v>40</v>
      </c>
      <c r="D2055" s="1">
        <v>21363.77</v>
      </c>
      <c r="E2055" s="1">
        <v>26387.21</v>
      </c>
      <c r="F2055" s="1">
        <v>50287.21</v>
      </c>
      <c r="G2055" s="1">
        <v>64672.13</v>
      </c>
      <c r="H2055" s="1">
        <v>70108.490000000005</v>
      </c>
      <c r="I2055" s="1">
        <v>80034.740000000005</v>
      </c>
      <c r="J2055" s="1">
        <v>71491.7</v>
      </c>
      <c r="K2055" s="1">
        <v>77951.31</v>
      </c>
      <c r="L2055" s="14"/>
    </row>
    <row r="2056" spans="2:12" ht="16.5" thickTop="1" thickBot="1" x14ac:dyDescent="0.3">
      <c r="B2056" s="7" t="s">
        <v>50</v>
      </c>
      <c r="C2056" s="32">
        <v>50</v>
      </c>
      <c r="D2056" s="1">
        <v>0</v>
      </c>
      <c r="E2056" s="1">
        <v>0</v>
      </c>
      <c r="F2056" s="1">
        <v>0</v>
      </c>
      <c r="G2056" s="1">
        <v>0</v>
      </c>
      <c r="H2056" s="1">
        <v>0</v>
      </c>
      <c r="I2056" s="1">
        <v>0</v>
      </c>
      <c r="J2056" s="1">
        <v>0</v>
      </c>
      <c r="K2056" s="1">
        <v>0</v>
      </c>
      <c r="L2056" s="14"/>
    </row>
    <row r="2057" spans="2:12" ht="16.5" thickTop="1" thickBot="1" x14ac:dyDescent="0.3">
      <c r="B2057" s="5" t="s">
        <v>128</v>
      </c>
      <c r="C2057" s="32"/>
      <c r="D2057" s="1"/>
      <c r="E2057" s="1"/>
      <c r="F2057" s="1"/>
      <c r="G2057" s="1"/>
      <c r="H2057" s="1"/>
      <c r="I2057" s="1"/>
      <c r="J2057" s="1"/>
      <c r="K2057" s="1"/>
      <c r="L2057" s="14"/>
    </row>
    <row r="2058" spans="2:12" ht="16.5" thickTop="1" thickBot="1" x14ac:dyDescent="0.3">
      <c r="B2058" s="6" t="s">
        <v>83</v>
      </c>
      <c r="C2058" s="32"/>
      <c r="D2058" s="1"/>
      <c r="E2058" s="1"/>
      <c r="F2058" s="1"/>
      <c r="G2058" s="1"/>
      <c r="H2058" s="1"/>
      <c r="I2058" s="1"/>
      <c r="J2058" s="1"/>
      <c r="K2058" s="1"/>
      <c r="L2058" s="14"/>
    </row>
    <row r="2059" spans="2:12" ht="16.5" thickTop="1" thickBot="1" x14ac:dyDescent="0.3">
      <c r="B2059" s="7" t="s">
        <v>47</v>
      </c>
      <c r="C2059" s="32">
        <v>10</v>
      </c>
      <c r="D2059" s="1">
        <v>347645</v>
      </c>
      <c r="E2059" s="1">
        <v>348555.98</v>
      </c>
      <c r="F2059" s="1">
        <v>318730.32</v>
      </c>
      <c r="G2059" s="1">
        <v>346225.47</v>
      </c>
      <c r="H2059" s="1">
        <v>403622.3</v>
      </c>
      <c r="I2059" s="1">
        <v>361639.85</v>
      </c>
      <c r="J2059" s="1">
        <v>319061.03999999998</v>
      </c>
      <c r="K2059" s="1">
        <v>321734.5</v>
      </c>
      <c r="L2059" s="14"/>
    </row>
    <row r="2060" spans="2:12" ht="16.5" thickTop="1" thickBot="1" x14ac:dyDescent="0.3">
      <c r="B2060" s="7" t="s">
        <v>48</v>
      </c>
      <c r="C2060" s="32">
        <v>20</v>
      </c>
      <c r="D2060" s="1">
        <v>217406.02</v>
      </c>
      <c r="E2060" s="1">
        <v>249816.66</v>
      </c>
      <c r="F2060" s="1">
        <v>199445.85</v>
      </c>
      <c r="G2060" s="1">
        <v>227371.17</v>
      </c>
      <c r="H2060" s="1">
        <v>285397.45</v>
      </c>
      <c r="I2060" s="1">
        <v>296489.81</v>
      </c>
      <c r="J2060" s="1">
        <v>315575.53999999998</v>
      </c>
      <c r="K2060" s="1">
        <v>309377.32</v>
      </c>
      <c r="L2060" s="14"/>
    </row>
    <row r="2061" spans="2:12" ht="16.5" thickTop="1" thickBot="1" x14ac:dyDescent="0.3">
      <c r="B2061" s="7" t="s">
        <v>49</v>
      </c>
      <c r="C2061" s="32">
        <v>30</v>
      </c>
      <c r="D2061" s="1">
        <v>130238.98</v>
      </c>
      <c r="E2061" s="1">
        <v>98739.32</v>
      </c>
      <c r="F2061" s="1">
        <v>119284.47</v>
      </c>
      <c r="G2061" s="1">
        <v>118854.3</v>
      </c>
      <c r="H2061" s="1">
        <v>118224.85</v>
      </c>
      <c r="I2061" s="1">
        <v>65150.04</v>
      </c>
      <c r="J2061" s="1">
        <v>3485.5</v>
      </c>
      <c r="K2061" s="1">
        <v>12357.18</v>
      </c>
      <c r="L2061" s="14"/>
    </row>
    <row r="2062" spans="2:12" ht="16.5" thickTop="1" thickBot="1" x14ac:dyDescent="0.3">
      <c r="B2062" s="7" t="s">
        <v>12</v>
      </c>
      <c r="C2062" s="32">
        <v>40</v>
      </c>
      <c r="D2062" s="1">
        <v>130238.98</v>
      </c>
      <c r="E2062" s="1">
        <v>98739.32</v>
      </c>
      <c r="F2062" s="1">
        <v>119284.47</v>
      </c>
      <c r="G2062" s="1">
        <v>118854.3</v>
      </c>
      <c r="H2062" s="1">
        <v>118224.85</v>
      </c>
      <c r="I2062" s="1">
        <v>65150.04</v>
      </c>
      <c r="J2062" s="1">
        <v>3485.5</v>
      </c>
      <c r="K2062" s="1">
        <v>12357.18</v>
      </c>
      <c r="L2062" s="14"/>
    </row>
    <row r="2063" spans="2:12" ht="16.5" thickTop="1" thickBot="1" x14ac:dyDescent="0.3">
      <c r="B2063" s="7" t="s">
        <v>50</v>
      </c>
      <c r="C2063" s="32">
        <v>50</v>
      </c>
      <c r="D2063" s="1">
        <v>0</v>
      </c>
      <c r="E2063" s="1">
        <v>0</v>
      </c>
      <c r="F2063" s="1">
        <v>0</v>
      </c>
      <c r="G2063" s="1">
        <v>0</v>
      </c>
      <c r="H2063" s="1">
        <v>0</v>
      </c>
      <c r="I2063" s="1">
        <v>0</v>
      </c>
      <c r="J2063" s="1">
        <v>0</v>
      </c>
      <c r="K2063" s="1">
        <v>0</v>
      </c>
      <c r="L2063" s="14"/>
    </row>
    <row r="2064" spans="2:12" ht="16.5" thickTop="1" thickBot="1" x14ac:dyDescent="0.3">
      <c r="B2064" s="5" t="s">
        <v>112</v>
      </c>
      <c r="C2064" s="32"/>
      <c r="D2064" s="1"/>
      <c r="E2064" s="1"/>
      <c r="F2064" s="1"/>
      <c r="G2064" s="1"/>
      <c r="H2064" s="1"/>
      <c r="I2064" s="1"/>
      <c r="J2064" s="1"/>
      <c r="K2064" s="1"/>
      <c r="L2064" s="14"/>
    </row>
    <row r="2065" spans="2:12" ht="16.5" thickTop="1" thickBot="1" x14ac:dyDescent="0.3">
      <c r="B2065" s="6" t="s">
        <v>89</v>
      </c>
      <c r="C2065" s="32"/>
      <c r="D2065" s="1"/>
      <c r="E2065" s="1"/>
      <c r="F2065" s="1"/>
      <c r="G2065" s="1"/>
      <c r="H2065" s="1"/>
      <c r="I2065" s="1"/>
      <c r="J2065" s="1"/>
      <c r="K2065" s="1"/>
      <c r="L2065" s="14"/>
    </row>
    <row r="2066" spans="2:12" ht="16.5" thickTop="1" thickBot="1" x14ac:dyDescent="0.3">
      <c r="B2066" s="7" t="s">
        <v>47</v>
      </c>
      <c r="C2066" s="32">
        <v>10</v>
      </c>
      <c r="D2066" s="1">
        <v>207957</v>
      </c>
      <c r="E2066" s="1">
        <v>232355.75</v>
      </c>
      <c r="F2066" s="1">
        <v>250901.75</v>
      </c>
      <c r="G2066" s="1">
        <v>261925.26</v>
      </c>
      <c r="H2066" s="1">
        <v>273264.40999999997</v>
      </c>
      <c r="I2066" s="1">
        <v>312404.24</v>
      </c>
      <c r="J2066" s="1">
        <v>349241.96</v>
      </c>
      <c r="K2066" s="1">
        <v>565772.16</v>
      </c>
      <c r="L2066" s="14"/>
    </row>
    <row r="2067" spans="2:12" ht="16.5" thickTop="1" thickBot="1" x14ac:dyDescent="0.3">
      <c r="B2067" s="7" t="s">
        <v>48</v>
      </c>
      <c r="C2067" s="32">
        <v>20</v>
      </c>
      <c r="D2067" s="1">
        <v>192057.25</v>
      </c>
      <c r="E2067" s="1">
        <v>198868</v>
      </c>
      <c r="F2067" s="1">
        <v>214539.49</v>
      </c>
      <c r="G2067" s="1">
        <v>242933.85</v>
      </c>
      <c r="H2067" s="1">
        <v>272930.17</v>
      </c>
      <c r="I2067" s="1">
        <v>311406.28000000003</v>
      </c>
      <c r="J2067" s="1">
        <v>338300.8</v>
      </c>
      <c r="K2067" s="1">
        <v>526570.42000000004</v>
      </c>
      <c r="L2067" s="14"/>
    </row>
    <row r="2068" spans="2:12" ht="16.5" thickTop="1" thickBot="1" x14ac:dyDescent="0.3">
      <c r="B2068" s="7" t="s">
        <v>49</v>
      </c>
      <c r="C2068" s="32">
        <v>30</v>
      </c>
      <c r="D2068" s="1">
        <v>15899.75</v>
      </c>
      <c r="E2068" s="1">
        <v>33487.75</v>
      </c>
      <c r="F2068" s="1">
        <v>36362.26</v>
      </c>
      <c r="G2068" s="1">
        <v>18991.41</v>
      </c>
      <c r="H2068" s="1">
        <v>334.24</v>
      </c>
      <c r="I2068" s="1">
        <v>997.96</v>
      </c>
      <c r="J2068" s="1">
        <v>10941.16</v>
      </c>
      <c r="K2068" s="1">
        <v>39201.74</v>
      </c>
      <c r="L2068" s="14"/>
    </row>
    <row r="2069" spans="2:12" ht="16.5" thickTop="1" thickBot="1" x14ac:dyDescent="0.3">
      <c r="B2069" s="7" t="s">
        <v>12</v>
      </c>
      <c r="C2069" s="32">
        <v>40</v>
      </c>
      <c r="D2069" s="1">
        <v>15899.75</v>
      </c>
      <c r="E2069" s="1">
        <v>33487.75</v>
      </c>
      <c r="F2069" s="1">
        <v>36362.26</v>
      </c>
      <c r="G2069" s="1">
        <v>18991.41</v>
      </c>
      <c r="H2069" s="1">
        <v>334.24</v>
      </c>
      <c r="I2069" s="1">
        <v>997.96</v>
      </c>
      <c r="J2069" s="1">
        <v>10941.16</v>
      </c>
      <c r="K2069" s="1">
        <v>39201.74</v>
      </c>
      <c r="L2069" s="14"/>
    </row>
    <row r="2070" spans="2:12" ht="16.5" thickTop="1" thickBot="1" x14ac:dyDescent="0.3">
      <c r="B2070" s="7" t="s">
        <v>50</v>
      </c>
      <c r="C2070" s="32">
        <v>50</v>
      </c>
      <c r="D2070" s="1">
        <v>0</v>
      </c>
      <c r="E2070" s="1">
        <v>0</v>
      </c>
      <c r="F2070" s="1">
        <v>0</v>
      </c>
      <c r="G2070" s="1">
        <v>0</v>
      </c>
      <c r="H2070" s="1">
        <v>0</v>
      </c>
      <c r="I2070" s="1">
        <v>0</v>
      </c>
      <c r="J2070" s="1">
        <v>0</v>
      </c>
      <c r="K2070" s="1">
        <v>0</v>
      </c>
      <c r="L2070" s="14"/>
    </row>
    <row r="2071" spans="2:12" ht="16.5" thickTop="1" thickBot="1" x14ac:dyDescent="0.3">
      <c r="B2071" s="5" t="s">
        <v>143</v>
      </c>
      <c r="C2071" s="32"/>
      <c r="D2071" s="1"/>
      <c r="E2071" s="1"/>
      <c r="F2071" s="1"/>
      <c r="G2071" s="1"/>
      <c r="H2071" s="1"/>
      <c r="I2071" s="1"/>
      <c r="J2071" s="1"/>
      <c r="K2071" s="1"/>
      <c r="L2071" s="14"/>
    </row>
    <row r="2072" spans="2:12" ht="16.5" thickTop="1" thickBot="1" x14ac:dyDescent="0.3">
      <c r="B2072" s="6" t="s">
        <v>77</v>
      </c>
      <c r="C2072" s="32"/>
      <c r="D2072" s="1"/>
      <c r="E2072" s="1"/>
      <c r="F2072" s="1"/>
      <c r="G2072" s="1"/>
      <c r="H2072" s="1"/>
      <c r="I2072" s="1"/>
      <c r="J2072" s="1"/>
      <c r="K2072" s="1"/>
      <c r="L2072" s="14"/>
    </row>
    <row r="2073" spans="2:12" ht="16.5" thickTop="1" thickBot="1" x14ac:dyDescent="0.3">
      <c r="B2073" s="7" t="s">
        <v>47</v>
      </c>
      <c r="C2073" s="32">
        <v>10</v>
      </c>
      <c r="D2073" s="1">
        <v>406409</v>
      </c>
      <c r="E2073" s="1">
        <v>425307.29</v>
      </c>
      <c r="F2073" s="1">
        <v>414110.95</v>
      </c>
      <c r="G2073" s="1">
        <v>477172.42</v>
      </c>
      <c r="H2073" s="1">
        <v>530946.86</v>
      </c>
      <c r="I2073" s="1">
        <v>531146.41</v>
      </c>
      <c r="J2073" s="1">
        <v>626799.66</v>
      </c>
      <c r="K2073" s="1">
        <v>591796.76</v>
      </c>
      <c r="L2073" s="14"/>
    </row>
    <row r="2074" spans="2:12" ht="16.5" thickTop="1" thickBot="1" x14ac:dyDescent="0.3">
      <c r="B2074" s="7" t="s">
        <v>48</v>
      </c>
      <c r="C2074" s="32">
        <v>20</v>
      </c>
      <c r="D2074" s="1">
        <v>350445.71</v>
      </c>
      <c r="E2074" s="1">
        <v>342462.34</v>
      </c>
      <c r="F2074" s="1">
        <v>300196.53000000003</v>
      </c>
      <c r="G2074" s="1">
        <v>340772.56</v>
      </c>
      <c r="H2074" s="1">
        <v>386780.45</v>
      </c>
      <c r="I2074" s="1">
        <v>432894.75</v>
      </c>
      <c r="J2074" s="1">
        <v>488433.95</v>
      </c>
      <c r="K2074" s="1">
        <v>584584.93000000005</v>
      </c>
      <c r="L2074" s="14"/>
    </row>
    <row r="2075" spans="2:12" ht="16.5" thickTop="1" thickBot="1" x14ac:dyDescent="0.3">
      <c r="B2075" s="7" t="s">
        <v>49</v>
      </c>
      <c r="C2075" s="32">
        <v>30</v>
      </c>
      <c r="D2075" s="1">
        <v>55963.29</v>
      </c>
      <c r="E2075" s="1">
        <v>82844.95</v>
      </c>
      <c r="F2075" s="1">
        <v>113914.42</v>
      </c>
      <c r="G2075" s="1">
        <v>136399.85999999999</v>
      </c>
      <c r="H2075" s="1">
        <v>144166.41</v>
      </c>
      <c r="I2075" s="1">
        <v>98251.66</v>
      </c>
      <c r="J2075" s="1">
        <v>138365.71</v>
      </c>
      <c r="K2075" s="1">
        <v>7211.83</v>
      </c>
      <c r="L2075" s="14"/>
    </row>
    <row r="2076" spans="2:12" ht="16.5" thickTop="1" thickBot="1" x14ac:dyDescent="0.3">
      <c r="B2076" s="7" t="s">
        <v>12</v>
      </c>
      <c r="C2076" s="32">
        <v>40</v>
      </c>
      <c r="D2076" s="1">
        <v>55963.29</v>
      </c>
      <c r="E2076" s="1">
        <v>82844.95</v>
      </c>
      <c r="F2076" s="1">
        <v>113914.42</v>
      </c>
      <c r="G2076" s="1">
        <v>136399.85999999999</v>
      </c>
      <c r="H2076" s="1">
        <v>144166.41</v>
      </c>
      <c r="I2076" s="1">
        <v>98251.66</v>
      </c>
      <c r="J2076" s="1">
        <v>138365.71</v>
      </c>
      <c r="K2076" s="1">
        <v>7211.83</v>
      </c>
      <c r="L2076" s="14"/>
    </row>
    <row r="2077" spans="2:12" ht="16.5" thickTop="1" thickBot="1" x14ac:dyDescent="0.3">
      <c r="B2077" s="7" t="s">
        <v>50</v>
      </c>
      <c r="C2077" s="32">
        <v>50</v>
      </c>
      <c r="D2077" s="1">
        <v>0</v>
      </c>
      <c r="E2077" s="1">
        <v>0</v>
      </c>
      <c r="F2077" s="1">
        <v>0</v>
      </c>
      <c r="G2077" s="1">
        <v>0</v>
      </c>
      <c r="H2077" s="1">
        <v>0</v>
      </c>
      <c r="I2077" s="1">
        <v>0</v>
      </c>
      <c r="J2077" s="1">
        <v>0</v>
      </c>
      <c r="K2077" s="1">
        <v>0</v>
      </c>
      <c r="L2077" s="14"/>
    </row>
    <row r="2078" spans="2:12" ht="16.5" thickTop="1" thickBot="1" x14ac:dyDescent="0.3">
      <c r="B2078" s="5" t="s">
        <v>115</v>
      </c>
      <c r="C2078" s="32"/>
      <c r="D2078" s="1"/>
      <c r="E2078" s="1"/>
      <c r="F2078" s="1"/>
      <c r="G2078" s="1"/>
      <c r="H2078" s="1"/>
      <c r="I2078" s="1"/>
      <c r="J2078" s="1"/>
      <c r="K2078" s="1"/>
      <c r="L2078" s="14"/>
    </row>
    <row r="2079" spans="2:12" ht="16.5" thickTop="1" thickBot="1" x14ac:dyDescent="0.3">
      <c r="B2079" s="6" t="s">
        <v>117</v>
      </c>
      <c r="C2079" s="32"/>
      <c r="D2079" s="1"/>
      <c r="E2079" s="1"/>
      <c r="F2079" s="1"/>
      <c r="G2079" s="1"/>
      <c r="H2079" s="1"/>
      <c r="I2079" s="1"/>
      <c r="J2079" s="1"/>
      <c r="K2079" s="1"/>
      <c r="L2079" s="14"/>
    </row>
    <row r="2080" spans="2:12" ht="16.5" thickTop="1" thickBot="1" x14ac:dyDescent="0.3">
      <c r="B2080" s="7" t="s">
        <v>47</v>
      </c>
      <c r="C2080" s="32">
        <v>10</v>
      </c>
      <c r="D2080" s="1">
        <v>35688</v>
      </c>
      <c r="E2080" s="1">
        <v>51701.68</v>
      </c>
      <c r="F2080" s="1">
        <v>68632.77</v>
      </c>
      <c r="G2080" s="1">
        <v>89409.77</v>
      </c>
      <c r="H2080" s="1">
        <v>505725.03</v>
      </c>
      <c r="I2080" s="1">
        <v>694388.2</v>
      </c>
      <c r="J2080" s="1">
        <v>726306.31</v>
      </c>
      <c r="K2080" s="1">
        <v>802749.42</v>
      </c>
      <c r="L2080" s="14"/>
    </row>
    <row r="2081" spans="2:12" ht="16.5" thickTop="1" thickBot="1" x14ac:dyDescent="0.3">
      <c r="B2081" s="7" t="s">
        <v>48</v>
      </c>
      <c r="C2081" s="32">
        <v>20</v>
      </c>
      <c r="D2081" s="1">
        <v>5138.32</v>
      </c>
      <c r="E2081" s="1">
        <v>4176.91</v>
      </c>
      <c r="F2081" s="1">
        <v>282</v>
      </c>
      <c r="G2081" s="1">
        <v>1195.74</v>
      </c>
      <c r="H2081" s="1">
        <v>235099.83</v>
      </c>
      <c r="I2081" s="1">
        <v>399324.89</v>
      </c>
      <c r="J2081" s="1">
        <v>437648.89</v>
      </c>
      <c r="K2081" s="1">
        <v>384734.19</v>
      </c>
      <c r="L2081" s="14"/>
    </row>
    <row r="2082" spans="2:12" ht="16.5" thickTop="1" thickBot="1" x14ac:dyDescent="0.3">
      <c r="B2082" s="7" t="s">
        <v>49</v>
      </c>
      <c r="C2082" s="32">
        <v>30</v>
      </c>
      <c r="D2082" s="1">
        <v>30549.68</v>
      </c>
      <c r="E2082" s="1">
        <v>47524.77</v>
      </c>
      <c r="F2082" s="1">
        <v>68350.77</v>
      </c>
      <c r="G2082" s="1">
        <v>88214.03</v>
      </c>
      <c r="H2082" s="1">
        <v>270625.2</v>
      </c>
      <c r="I2082" s="1">
        <v>295063.31</v>
      </c>
      <c r="J2082" s="1">
        <v>288657.42</v>
      </c>
      <c r="K2082" s="1">
        <v>418015.23</v>
      </c>
      <c r="L2082" s="14"/>
    </row>
    <row r="2083" spans="2:12" ht="16.5" thickTop="1" thickBot="1" x14ac:dyDescent="0.3">
      <c r="B2083" s="7" t="s">
        <v>12</v>
      </c>
      <c r="C2083" s="32">
        <v>40</v>
      </c>
      <c r="D2083" s="1">
        <v>30549.68</v>
      </c>
      <c r="E2083" s="1">
        <v>47524.77</v>
      </c>
      <c r="F2083" s="1">
        <v>68350.77</v>
      </c>
      <c r="G2083" s="1">
        <v>88214.03</v>
      </c>
      <c r="H2083" s="1">
        <v>270625.2</v>
      </c>
      <c r="I2083" s="1">
        <v>295063.31</v>
      </c>
      <c r="J2083" s="1">
        <v>288657.42</v>
      </c>
      <c r="K2083" s="1">
        <v>418015.23</v>
      </c>
      <c r="L2083" s="14"/>
    </row>
    <row r="2084" spans="2:12" ht="16.5" thickTop="1" thickBot="1" x14ac:dyDescent="0.3">
      <c r="B2084" s="7" t="s">
        <v>50</v>
      </c>
      <c r="C2084" s="32">
        <v>50</v>
      </c>
      <c r="D2084" s="1">
        <v>0</v>
      </c>
      <c r="E2084" s="1">
        <v>0</v>
      </c>
      <c r="F2084" s="1">
        <v>0</v>
      </c>
      <c r="G2084" s="1">
        <v>0</v>
      </c>
      <c r="H2084" s="1">
        <v>0</v>
      </c>
      <c r="I2084" s="1">
        <v>0</v>
      </c>
      <c r="J2084" s="1">
        <v>0</v>
      </c>
      <c r="K2084" s="1">
        <v>0</v>
      </c>
      <c r="L2084" s="14"/>
    </row>
    <row r="2085" spans="2:12" ht="16.5" thickTop="1" thickBot="1" x14ac:dyDescent="0.3">
      <c r="B2085" s="5" t="s">
        <v>137</v>
      </c>
      <c r="C2085" s="32"/>
      <c r="D2085" s="1"/>
      <c r="E2085" s="1"/>
      <c r="F2085" s="1"/>
      <c r="G2085" s="1"/>
      <c r="H2085" s="1"/>
      <c r="I2085" s="1"/>
      <c r="J2085" s="1"/>
      <c r="K2085" s="1"/>
      <c r="L2085" s="14"/>
    </row>
    <row r="2086" spans="2:12" ht="16.5" thickTop="1" thickBot="1" x14ac:dyDescent="0.3">
      <c r="B2086" s="6" t="s">
        <v>79</v>
      </c>
      <c r="C2086" s="32"/>
      <c r="D2086" s="1"/>
      <c r="E2086" s="1"/>
      <c r="F2086" s="1"/>
      <c r="G2086" s="1"/>
      <c r="H2086" s="1"/>
      <c r="I2086" s="1"/>
      <c r="J2086" s="1"/>
      <c r="K2086" s="1"/>
      <c r="L2086" s="14"/>
    </row>
    <row r="2087" spans="2:12" ht="16.5" thickTop="1" thickBot="1" x14ac:dyDescent="0.3">
      <c r="B2087" s="7" t="s">
        <v>47</v>
      </c>
      <c r="C2087" s="32">
        <v>10</v>
      </c>
      <c r="D2087" s="1">
        <v>332342</v>
      </c>
      <c r="E2087" s="1">
        <v>337309</v>
      </c>
      <c r="F2087" s="1">
        <v>337990</v>
      </c>
      <c r="G2087" s="1">
        <v>343490</v>
      </c>
      <c r="H2087" s="1">
        <v>348573</v>
      </c>
      <c r="I2087" s="1">
        <v>356628</v>
      </c>
      <c r="J2087" s="1">
        <v>429011.14</v>
      </c>
      <c r="K2087" s="1">
        <v>387106.7</v>
      </c>
      <c r="L2087" s="14"/>
    </row>
    <row r="2088" spans="2:12" ht="16.5" thickTop="1" thickBot="1" x14ac:dyDescent="0.3">
      <c r="B2088" s="7" t="s">
        <v>48</v>
      </c>
      <c r="C2088" s="32">
        <v>20</v>
      </c>
      <c r="D2088" s="1">
        <v>332342</v>
      </c>
      <c r="E2088" s="1">
        <v>337309</v>
      </c>
      <c r="F2088" s="1">
        <v>337990</v>
      </c>
      <c r="G2088" s="1">
        <v>343490</v>
      </c>
      <c r="H2088" s="1">
        <v>348573</v>
      </c>
      <c r="I2088" s="1">
        <v>302574.86</v>
      </c>
      <c r="J2088" s="1">
        <v>428986.64</v>
      </c>
      <c r="K2088" s="1">
        <v>387106.7</v>
      </c>
      <c r="L2088" s="14"/>
    </row>
    <row r="2089" spans="2:12" ht="16.5" thickTop="1" thickBot="1" x14ac:dyDescent="0.3">
      <c r="B2089" s="7" t="s">
        <v>49</v>
      </c>
      <c r="C2089" s="32">
        <v>30</v>
      </c>
      <c r="D2089" s="1">
        <v>0</v>
      </c>
      <c r="E2089" s="1">
        <v>0</v>
      </c>
      <c r="F2089" s="1">
        <v>0</v>
      </c>
      <c r="G2089" s="1">
        <v>0</v>
      </c>
      <c r="H2089" s="1">
        <v>0</v>
      </c>
      <c r="I2089" s="1">
        <v>54053.14</v>
      </c>
      <c r="J2089" s="1">
        <v>24.5</v>
      </c>
      <c r="K2089" s="1">
        <v>0</v>
      </c>
      <c r="L2089" s="14"/>
    </row>
    <row r="2090" spans="2:12" ht="16.5" thickTop="1" thickBot="1" x14ac:dyDescent="0.3">
      <c r="B2090" s="7" t="s">
        <v>12</v>
      </c>
      <c r="C2090" s="32">
        <v>40</v>
      </c>
      <c r="D2090" s="1">
        <v>0</v>
      </c>
      <c r="E2090" s="1">
        <v>0</v>
      </c>
      <c r="F2090" s="1">
        <v>0</v>
      </c>
      <c r="G2090" s="1">
        <v>0</v>
      </c>
      <c r="H2090" s="1">
        <v>0</v>
      </c>
      <c r="I2090" s="1">
        <v>54053.14</v>
      </c>
      <c r="J2090" s="1">
        <v>24.5</v>
      </c>
      <c r="K2090" s="1">
        <v>0</v>
      </c>
      <c r="L2090" s="14"/>
    </row>
    <row r="2091" spans="2:12" ht="16.5" thickTop="1" thickBot="1" x14ac:dyDescent="0.3">
      <c r="B2091" s="7" t="s">
        <v>50</v>
      </c>
      <c r="C2091" s="32">
        <v>50</v>
      </c>
      <c r="D2091" s="1">
        <v>0</v>
      </c>
      <c r="E2091" s="1">
        <v>0</v>
      </c>
      <c r="F2091" s="1">
        <v>0</v>
      </c>
      <c r="G2091" s="1">
        <v>0</v>
      </c>
      <c r="H2091" s="1">
        <v>0</v>
      </c>
      <c r="I2091" s="1">
        <v>0</v>
      </c>
      <c r="J2091" s="1">
        <v>0</v>
      </c>
      <c r="K2091" s="1">
        <v>0</v>
      </c>
      <c r="L2091" s="14"/>
    </row>
    <row r="2092" spans="2:12" ht="16.5" thickTop="1" thickBot="1" x14ac:dyDescent="0.3">
      <c r="B2092" s="5" t="s">
        <v>140</v>
      </c>
      <c r="C2092" s="32"/>
      <c r="D2092" s="1"/>
      <c r="E2092" s="1"/>
      <c r="F2092" s="1"/>
      <c r="G2092" s="1"/>
      <c r="H2092" s="1"/>
      <c r="I2092" s="1"/>
      <c r="J2092" s="1"/>
      <c r="K2092" s="1"/>
      <c r="L2092" s="14"/>
    </row>
    <row r="2093" spans="2:12" ht="16.5" thickTop="1" thickBot="1" x14ac:dyDescent="0.3">
      <c r="B2093" s="6" t="s">
        <v>75</v>
      </c>
      <c r="C2093" s="32"/>
      <c r="D2093" s="1"/>
      <c r="E2093" s="1"/>
      <c r="F2093" s="1"/>
      <c r="G2093" s="1"/>
      <c r="H2093" s="1"/>
      <c r="I2093" s="1"/>
      <c r="J2093" s="1"/>
      <c r="K2093" s="1"/>
      <c r="L2093" s="14"/>
    </row>
    <row r="2094" spans="2:12" ht="16.5" thickTop="1" thickBot="1" x14ac:dyDescent="0.3">
      <c r="B2094" s="7" t="s">
        <v>47</v>
      </c>
      <c r="C2094" s="32">
        <v>10</v>
      </c>
      <c r="D2094" s="1">
        <v>946009</v>
      </c>
      <c r="E2094" s="1">
        <v>986372.62</v>
      </c>
      <c r="F2094" s="1">
        <v>968841</v>
      </c>
      <c r="G2094" s="1">
        <v>1132968.8600000001</v>
      </c>
      <c r="H2094" s="1">
        <v>1219228.02</v>
      </c>
      <c r="I2094" s="1">
        <v>1280999.48</v>
      </c>
      <c r="J2094" s="1">
        <v>1492205.61</v>
      </c>
      <c r="K2094" s="1">
        <v>1859306.28</v>
      </c>
      <c r="L2094" s="14"/>
    </row>
    <row r="2095" spans="2:12" ht="16.5" thickTop="1" thickBot="1" x14ac:dyDescent="0.3">
      <c r="B2095" s="7" t="s">
        <v>48</v>
      </c>
      <c r="C2095" s="32">
        <v>20</v>
      </c>
      <c r="D2095" s="1">
        <v>754979.38</v>
      </c>
      <c r="E2095" s="1">
        <v>709325.12</v>
      </c>
      <c r="F2095" s="1">
        <v>636516.14</v>
      </c>
      <c r="G2095" s="1">
        <v>916922.84</v>
      </c>
      <c r="H2095" s="1">
        <v>954711.54</v>
      </c>
      <c r="I2095" s="1">
        <v>866207.87</v>
      </c>
      <c r="J2095" s="1">
        <v>934259.33</v>
      </c>
      <c r="K2095" s="1">
        <v>1169775.92</v>
      </c>
      <c r="L2095" s="14"/>
    </row>
    <row r="2096" spans="2:12" ht="16.5" thickTop="1" thickBot="1" x14ac:dyDescent="0.3">
      <c r="B2096" s="7" t="s">
        <v>49</v>
      </c>
      <c r="C2096" s="32">
        <v>30</v>
      </c>
      <c r="D2096" s="1">
        <v>191029.62</v>
      </c>
      <c r="E2096" s="1">
        <v>277047.5</v>
      </c>
      <c r="F2096" s="1">
        <v>332324.86</v>
      </c>
      <c r="G2096" s="1">
        <v>216046.02</v>
      </c>
      <c r="H2096" s="1">
        <v>264516.47999999998</v>
      </c>
      <c r="I2096" s="1">
        <v>414791.61</v>
      </c>
      <c r="J2096" s="1">
        <v>557946.28</v>
      </c>
      <c r="K2096" s="1">
        <v>689530.36</v>
      </c>
      <c r="L2096" s="14"/>
    </row>
    <row r="2097" spans="2:12" ht="16.5" thickTop="1" thickBot="1" x14ac:dyDescent="0.3">
      <c r="B2097" s="7" t="s">
        <v>12</v>
      </c>
      <c r="C2097" s="32">
        <v>40</v>
      </c>
      <c r="D2097" s="1">
        <v>191029.62</v>
      </c>
      <c r="E2097" s="1">
        <v>277047.5</v>
      </c>
      <c r="F2097" s="1">
        <v>332324.86</v>
      </c>
      <c r="G2097" s="1">
        <v>216046.02</v>
      </c>
      <c r="H2097" s="1">
        <v>264516.47999999998</v>
      </c>
      <c r="I2097" s="1">
        <v>414791.61</v>
      </c>
      <c r="J2097" s="1">
        <v>557946.28</v>
      </c>
      <c r="K2097" s="1">
        <v>689530.36</v>
      </c>
      <c r="L2097" s="14"/>
    </row>
    <row r="2098" spans="2:12" ht="16.5" thickTop="1" thickBot="1" x14ac:dyDescent="0.3">
      <c r="B2098" s="7" t="s">
        <v>50</v>
      </c>
      <c r="C2098" s="32">
        <v>50</v>
      </c>
      <c r="D2098" s="1">
        <v>0</v>
      </c>
      <c r="E2098" s="1">
        <v>0</v>
      </c>
      <c r="F2098" s="1">
        <v>0</v>
      </c>
      <c r="G2098" s="1">
        <v>0</v>
      </c>
      <c r="H2098" s="1">
        <v>0</v>
      </c>
      <c r="I2098" s="1">
        <v>0</v>
      </c>
      <c r="J2098" s="1">
        <v>0</v>
      </c>
      <c r="K2098" s="1">
        <v>0</v>
      </c>
      <c r="L2098" s="14"/>
    </row>
    <row r="2099" spans="2:12" ht="16.5" thickTop="1" thickBot="1" x14ac:dyDescent="0.3">
      <c r="B2099" s="5" t="s">
        <v>98</v>
      </c>
      <c r="C2099" s="32"/>
      <c r="D2099" s="1"/>
      <c r="E2099" s="1"/>
      <c r="F2099" s="1"/>
      <c r="G2099" s="1"/>
      <c r="H2099" s="1"/>
      <c r="I2099" s="1"/>
      <c r="J2099" s="1"/>
      <c r="K2099" s="1"/>
      <c r="L2099" s="14"/>
    </row>
    <row r="2100" spans="2:12" ht="16.5" thickTop="1" thickBot="1" x14ac:dyDescent="0.3">
      <c r="B2100" s="6" t="s">
        <v>73</v>
      </c>
      <c r="C2100" s="32"/>
      <c r="D2100" s="1"/>
      <c r="E2100" s="1"/>
      <c r="F2100" s="1"/>
      <c r="G2100" s="1"/>
      <c r="H2100" s="1"/>
      <c r="I2100" s="1"/>
      <c r="J2100" s="1"/>
      <c r="K2100" s="1"/>
      <c r="L2100" s="14"/>
    </row>
    <row r="2101" spans="2:12" ht="16.5" thickTop="1" thickBot="1" x14ac:dyDescent="0.3">
      <c r="B2101" s="7" t="s">
        <v>47</v>
      </c>
      <c r="C2101" s="32">
        <v>10</v>
      </c>
      <c r="D2101" s="1">
        <v>81401</v>
      </c>
      <c r="E2101" s="1">
        <v>107529.88</v>
      </c>
      <c r="F2101" s="1">
        <v>227721.97</v>
      </c>
      <c r="G2101" s="1">
        <v>248828.97</v>
      </c>
      <c r="H2101" s="1">
        <v>241315.09</v>
      </c>
      <c r="I2101" s="1">
        <v>341200.67</v>
      </c>
      <c r="J2101" s="1">
        <v>422849.64</v>
      </c>
      <c r="K2101" s="1">
        <v>517175.69</v>
      </c>
      <c r="L2101" s="14"/>
    </row>
    <row r="2102" spans="2:12" ht="16.5" thickTop="1" thickBot="1" x14ac:dyDescent="0.3">
      <c r="B2102" s="7" t="s">
        <v>48</v>
      </c>
      <c r="C2102" s="32">
        <v>20</v>
      </c>
      <c r="D2102" s="1">
        <v>24514.12</v>
      </c>
      <c r="E2102" s="1">
        <v>30477.91</v>
      </c>
      <c r="F2102" s="1">
        <v>79446</v>
      </c>
      <c r="G2102" s="1">
        <v>107888.88</v>
      </c>
      <c r="H2102" s="1">
        <v>493.42</v>
      </c>
      <c r="I2102" s="1">
        <v>18758.03</v>
      </c>
      <c r="J2102" s="1">
        <v>6099.95</v>
      </c>
      <c r="K2102" s="1">
        <v>6906.73</v>
      </c>
      <c r="L2102" s="14"/>
    </row>
    <row r="2103" spans="2:12" ht="16.5" thickTop="1" thickBot="1" x14ac:dyDescent="0.3">
      <c r="B2103" s="7" t="s">
        <v>49</v>
      </c>
      <c r="C2103" s="32">
        <v>30</v>
      </c>
      <c r="D2103" s="1">
        <v>56886.879999999997</v>
      </c>
      <c r="E2103" s="1">
        <v>77051.97</v>
      </c>
      <c r="F2103" s="1">
        <v>148275.97</v>
      </c>
      <c r="G2103" s="1">
        <v>140940.09</v>
      </c>
      <c r="H2103" s="1">
        <v>240821.67</v>
      </c>
      <c r="I2103" s="1">
        <v>322442.64</v>
      </c>
      <c r="J2103" s="1">
        <v>416749.69</v>
      </c>
      <c r="K2103" s="1">
        <v>510268.96</v>
      </c>
      <c r="L2103" s="14"/>
    </row>
    <row r="2104" spans="2:12" ht="16.5" thickTop="1" thickBot="1" x14ac:dyDescent="0.3">
      <c r="B2104" s="7" t="s">
        <v>12</v>
      </c>
      <c r="C2104" s="32">
        <v>40</v>
      </c>
      <c r="D2104" s="1">
        <v>56886.879999999997</v>
      </c>
      <c r="E2104" s="1">
        <v>77051.97</v>
      </c>
      <c r="F2104" s="1">
        <v>148275.97</v>
      </c>
      <c r="G2104" s="1">
        <v>140940.09</v>
      </c>
      <c r="H2104" s="1">
        <v>240821.67</v>
      </c>
      <c r="I2104" s="1">
        <v>322442.64</v>
      </c>
      <c r="J2104" s="1">
        <v>416749.69</v>
      </c>
      <c r="K2104" s="1">
        <v>510268.96</v>
      </c>
      <c r="L2104" s="14"/>
    </row>
    <row r="2105" spans="2:12" ht="16.5" thickTop="1" thickBot="1" x14ac:dyDescent="0.3">
      <c r="B2105" s="7" t="s">
        <v>50</v>
      </c>
      <c r="C2105" s="32">
        <v>50</v>
      </c>
      <c r="D2105" s="1">
        <v>0</v>
      </c>
      <c r="E2105" s="1">
        <v>0</v>
      </c>
      <c r="F2105" s="1">
        <v>0</v>
      </c>
      <c r="G2105" s="1">
        <v>0</v>
      </c>
      <c r="H2105" s="1">
        <v>0</v>
      </c>
      <c r="I2105" s="1">
        <v>0</v>
      </c>
      <c r="J2105" s="1">
        <v>0</v>
      </c>
      <c r="K2105" s="1">
        <v>0</v>
      </c>
      <c r="L2105" s="14"/>
    </row>
    <row r="2106" spans="2:12" ht="16.5" thickTop="1" thickBot="1" x14ac:dyDescent="0.3">
      <c r="B2106" s="5" t="s">
        <v>101</v>
      </c>
      <c r="C2106" s="32"/>
      <c r="D2106" s="1"/>
      <c r="E2106" s="1"/>
      <c r="F2106" s="1"/>
      <c r="G2106" s="1"/>
      <c r="H2106" s="1"/>
      <c r="I2106" s="1"/>
      <c r="J2106" s="1"/>
      <c r="K2106" s="1"/>
      <c r="L2106" s="14"/>
    </row>
    <row r="2107" spans="2:12" ht="16.5" thickTop="1" thickBot="1" x14ac:dyDescent="0.3">
      <c r="B2107" s="6" t="s">
        <v>103</v>
      </c>
      <c r="C2107" s="32"/>
      <c r="D2107" s="1"/>
      <c r="E2107" s="1"/>
      <c r="F2107" s="1"/>
      <c r="G2107" s="1"/>
      <c r="H2107" s="1"/>
      <c r="I2107" s="1"/>
      <c r="J2107" s="1"/>
      <c r="K2107" s="1"/>
      <c r="L2107" s="14"/>
    </row>
    <row r="2108" spans="2:12" ht="16.5" thickTop="1" thickBot="1" x14ac:dyDescent="0.3">
      <c r="B2108" s="7" t="s">
        <v>47</v>
      </c>
      <c r="C2108" s="32">
        <v>10</v>
      </c>
      <c r="D2108" s="1">
        <v>344121</v>
      </c>
      <c r="E2108" s="1">
        <v>352514.07</v>
      </c>
      <c r="F2108" s="1">
        <v>378061</v>
      </c>
      <c r="G2108" s="1">
        <v>310142.59000000003</v>
      </c>
      <c r="H2108" s="1">
        <v>384081.47</v>
      </c>
      <c r="I2108" s="1">
        <v>524145.27</v>
      </c>
      <c r="J2108" s="1">
        <v>863748.83</v>
      </c>
      <c r="K2108" s="1">
        <v>1043970.03</v>
      </c>
      <c r="L2108" s="14"/>
    </row>
    <row r="2109" spans="2:12" ht="16.5" thickTop="1" thickBot="1" x14ac:dyDescent="0.3">
      <c r="B2109" s="7" t="s">
        <v>48</v>
      </c>
      <c r="C2109" s="32">
        <v>20</v>
      </c>
      <c r="D2109" s="1">
        <v>103070.93</v>
      </c>
      <c r="E2109" s="1">
        <v>160872.5</v>
      </c>
      <c r="F2109" s="1">
        <v>200573.41</v>
      </c>
      <c r="G2109" s="1">
        <v>167411.12</v>
      </c>
      <c r="H2109" s="1">
        <v>113910.2</v>
      </c>
      <c r="I2109" s="1">
        <v>120372.44</v>
      </c>
      <c r="J2109" s="1">
        <v>284886.8</v>
      </c>
      <c r="K2109" s="1">
        <v>471522.11</v>
      </c>
      <c r="L2109" s="14"/>
    </row>
    <row r="2110" spans="2:12" ht="16.5" thickTop="1" thickBot="1" x14ac:dyDescent="0.3">
      <c r="B2110" s="7" t="s">
        <v>49</v>
      </c>
      <c r="C2110" s="32">
        <v>30</v>
      </c>
      <c r="D2110" s="1">
        <v>241050.07</v>
      </c>
      <c r="E2110" s="1">
        <v>191641.57</v>
      </c>
      <c r="F2110" s="1">
        <v>177487.59</v>
      </c>
      <c r="G2110" s="1">
        <v>142731.47</v>
      </c>
      <c r="H2110" s="1">
        <v>270171.27</v>
      </c>
      <c r="I2110" s="1">
        <v>403772.83</v>
      </c>
      <c r="J2110" s="1">
        <v>578862.03</v>
      </c>
      <c r="K2110" s="1">
        <v>572447.92000000004</v>
      </c>
      <c r="L2110" s="14"/>
    </row>
    <row r="2111" spans="2:12" ht="16.5" thickTop="1" thickBot="1" x14ac:dyDescent="0.3">
      <c r="B2111" s="7" t="s">
        <v>12</v>
      </c>
      <c r="C2111" s="32">
        <v>40</v>
      </c>
      <c r="D2111" s="1">
        <v>241050.07</v>
      </c>
      <c r="E2111" s="1">
        <v>191641.57</v>
      </c>
      <c r="F2111" s="1">
        <v>177487.59</v>
      </c>
      <c r="G2111" s="1">
        <v>142731.47</v>
      </c>
      <c r="H2111" s="1">
        <v>270171.27</v>
      </c>
      <c r="I2111" s="1">
        <v>403772.83</v>
      </c>
      <c r="J2111" s="1">
        <v>578862.03</v>
      </c>
      <c r="K2111" s="1">
        <v>572447.92000000004</v>
      </c>
      <c r="L2111" s="14"/>
    </row>
    <row r="2112" spans="2:12" ht="16.5" thickTop="1" thickBot="1" x14ac:dyDescent="0.3">
      <c r="B2112" s="7" t="s">
        <v>50</v>
      </c>
      <c r="C2112" s="32">
        <v>50</v>
      </c>
      <c r="D2112" s="1">
        <v>0</v>
      </c>
      <c r="E2112" s="1">
        <v>0</v>
      </c>
      <c r="F2112" s="1">
        <v>0</v>
      </c>
      <c r="G2112" s="1">
        <v>0</v>
      </c>
      <c r="H2112" s="1">
        <v>0</v>
      </c>
      <c r="I2112" s="1">
        <v>0</v>
      </c>
      <c r="J2112" s="1">
        <v>0</v>
      </c>
      <c r="K2112" s="1">
        <v>0</v>
      </c>
      <c r="L2112" s="14"/>
    </row>
    <row r="2113" spans="2:12" ht="16.5" thickTop="1" thickBot="1" x14ac:dyDescent="0.3">
      <c r="B2113" s="5" t="s">
        <v>120</v>
      </c>
      <c r="C2113" s="32"/>
      <c r="D2113" s="1"/>
      <c r="E2113" s="1"/>
      <c r="F2113" s="1"/>
      <c r="G2113" s="1"/>
      <c r="H2113" s="1"/>
      <c r="I2113" s="1"/>
      <c r="J2113" s="1"/>
      <c r="K2113" s="1"/>
      <c r="L2113" s="14"/>
    </row>
    <row r="2114" spans="2:12" ht="16.5" thickTop="1" thickBot="1" x14ac:dyDescent="0.3">
      <c r="B2114" s="6" t="s">
        <v>73</v>
      </c>
      <c r="C2114" s="32"/>
      <c r="D2114" s="1"/>
      <c r="E2114" s="1"/>
      <c r="F2114" s="1"/>
      <c r="G2114" s="1"/>
      <c r="H2114" s="1"/>
      <c r="I2114" s="1"/>
      <c r="J2114" s="1"/>
      <c r="K2114" s="1"/>
      <c r="L2114" s="14"/>
    </row>
    <row r="2115" spans="2:12" ht="16.5" thickTop="1" thickBot="1" x14ac:dyDescent="0.3">
      <c r="B2115" s="7" t="s">
        <v>47</v>
      </c>
      <c r="C2115" s="32">
        <v>10</v>
      </c>
      <c r="D2115" s="1">
        <v>214399</v>
      </c>
      <c r="E2115" s="1">
        <v>238683.32</v>
      </c>
      <c r="F2115" s="1">
        <v>258989.73</v>
      </c>
      <c r="G2115" s="1">
        <v>282160.73</v>
      </c>
      <c r="H2115" s="1">
        <v>305330.73</v>
      </c>
      <c r="I2115" s="1">
        <v>329960.07</v>
      </c>
      <c r="J2115" s="1">
        <v>1346883.7</v>
      </c>
      <c r="K2115" s="1">
        <v>363459.95</v>
      </c>
      <c r="L2115" s="14"/>
    </row>
    <row r="2116" spans="2:12" ht="16.5" thickTop="1" thickBot="1" x14ac:dyDescent="0.3">
      <c r="B2116" s="7" t="s">
        <v>48</v>
      </c>
      <c r="C2116" s="32">
        <v>20</v>
      </c>
      <c r="D2116" s="1">
        <v>1078.68</v>
      </c>
      <c r="E2116" s="1">
        <v>5054.59</v>
      </c>
      <c r="F2116" s="1">
        <v>2165</v>
      </c>
      <c r="G2116" s="1">
        <v>2140</v>
      </c>
      <c r="H2116" s="1">
        <v>682.66</v>
      </c>
      <c r="I2116" s="1">
        <v>8395.3700000000008</v>
      </c>
      <c r="J2116" s="1">
        <v>8749.75</v>
      </c>
      <c r="K2116" s="1">
        <v>9301.1</v>
      </c>
      <c r="L2116" s="14"/>
    </row>
    <row r="2117" spans="2:12" ht="16.5" thickTop="1" thickBot="1" x14ac:dyDescent="0.3">
      <c r="B2117" s="7" t="s">
        <v>49</v>
      </c>
      <c r="C2117" s="32">
        <v>30</v>
      </c>
      <c r="D2117" s="1">
        <v>213320.32000000001</v>
      </c>
      <c r="E2117" s="1">
        <v>233628.73</v>
      </c>
      <c r="F2117" s="1">
        <v>256824.73</v>
      </c>
      <c r="G2117" s="1">
        <v>280020.73</v>
      </c>
      <c r="H2117" s="1">
        <v>304648.07</v>
      </c>
      <c r="I2117" s="1">
        <v>321564.7</v>
      </c>
      <c r="J2117" s="1">
        <v>1338133.95</v>
      </c>
      <c r="K2117" s="1">
        <v>354158.85</v>
      </c>
      <c r="L2117" s="14"/>
    </row>
    <row r="2118" spans="2:12" ht="16.5" thickTop="1" thickBot="1" x14ac:dyDescent="0.3">
      <c r="B2118" s="7" t="s">
        <v>12</v>
      </c>
      <c r="C2118" s="32">
        <v>40</v>
      </c>
      <c r="D2118" s="1">
        <v>213320.32000000001</v>
      </c>
      <c r="E2118" s="1">
        <v>233628.73</v>
      </c>
      <c r="F2118" s="1">
        <v>256824.73</v>
      </c>
      <c r="G2118" s="1">
        <v>280020.73</v>
      </c>
      <c r="H2118" s="1">
        <v>304648.07</v>
      </c>
      <c r="I2118" s="1">
        <v>321564.7</v>
      </c>
      <c r="J2118" s="1">
        <v>1338133.95</v>
      </c>
      <c r="K2118" s="1">
        <v>354158.85</v>
      </c>
      <c r="L2118" s="14"/>
    </row>
    <row r="2119" spans="2:12" ht="16.5" thickTop="1" thickBot="1" x14ac:dyDescent="0.3">
      <c r="B2119" s="7" t="s">
        <v>50</v>
      </c>
      <c r="C2119" s="32">
        <v>50</v>
      </c>
      <c r="D2119" s="1">
        <v>0</v>
      </c>
      <c r="E2119" s="1">
        <v>0</v>
      </c>
      <c r="F2119" s="1">
        <v>0</v>
      </c>
      <c r="G2119" s="1">
        <v>0</v>
      </c>
      <c r="H2119" s="1">
        <v>0</v>
      </c>
      <c r="I2119" s="1">
        <v>0</v>
      </c>
      <c r="J2119" s="1">
        <v>0</v>
      </c>
      <c r="K2119" s="1">
        <v>0</v>
      </c>
      <c r="L2119" s="14"/>
    </row>
    <row r="2120" spans="2:12" ht="16.5" thickTop="1" thickBot="1" x14ac:dyDescent="0.3">
      <c r="B2120" s="5" t="s">
        <v>123</v>
      </c>
      <c r="C2120" s="32"/>
      <c r="D2120" s="1"/>
      <c r="E2120" s="1"/>
      <c r="F2120" s="1"/>
      <c r="G2120" s="1"/>
      <c r="H2120" s="1"/>
      <c r="I2120" s="1"/>
      <c r="J2120" s="1"/>
      <c r="K2120" s="1"/>
      <c r="L2120" s="14"/>
    </row>
    <row r="2121" spans="2:12" ht="16.5" thickTop="1" thickBot="1" x14ac:dyDescent="0.3">
      <c r="B2121" s="6" t="s">
        <v>125</v>
      </c>
      <c r="C2121" s="32"/>
      <c r="D2121" s="1"/>
      <c r="E2121" s="1"/>
      <c r="F2121" s="1"/>
      <c r="G2121" s="1"/>
      <c r="H2121" s="1"/>
      <c r="I2121" s="1"/>
      <c r="J2121" s="1"/>
      <c r="K2121" s="1"/>
      <c r="L2121" s="14"/>
    </row>
    <row r="2122" spans="2:12" ht="16.5" thickTop="1" thickBot="1" x14ac:dyDescent="0.3">
      <c r="B2122" s="7" t="s">
        <v>47</v>
      </c>
      <c r="C2122" s="32">
        <v>10</v>
      </c>
      <c r="D2122" s="1">
        <v>751687</v>
      </c>
      <c r="E2122" s="1">
        <v>767723.84</v>
      </c>
      <c r="F2122" s="1">
        <v>792018</v>
      </c>
      <c r="G2122" s="1">
        <v>814792.38</v>
      </c>
      <c r="H2122" s="1">
        <v>979754.97</v>
      </c>
      <c r="I2122" s="1">
        <v>1188409.24</v>
      </c>
      <c r="J2122" s="1">
        <v>1565661.18</v>
      </c>
      <c r="K2122" s="1">
        <v>1778622.87</v>
      </c>
      <c r="L2122" s="14"/>
    </row>
    <row r="2123" spans="2:12" ht="16.5" thickTop="1" thickBot="1" x14ac:dyDescent="0.3">
      <c r="B2123" s="7" t="s">
        <v>48</v>
      </c>
      <c r="C2123" s="32">
        <v>20</v>
      </c>
      <c r="D2123" s="1">
        <v>410512.16</v>
      </c>
      <c r="E2123" s="1">
        <v>427645.63</v>
      </c>
      <c r="F2123" s="1">
        <v>432987.62</v>
      </c>
      <c r="G2123" s="1">
        <v>487567.41</v>
      </c>
      <c r="H2123" s="1">
        <v>523284.73</v>
      </c>
      <c r="I2123" s="1">
        <v>537380.06000000006</v>
      </c>
      <c r="J2123" s="1">
        <v>719320.31</v>
      </c>
      <c r="K2123" s="1">
        <v>1151484.6200000001</v>
      </c>
      <c r="L2123" s="14"/>
    </row>
    <row r="2124" spans="2:12" ht="16.5" thickTop="1" thickBot="1" x14ac:dyDescent="0.3">
      <c r="B2124" s="7" t="s">
        <v>49</v>
      </c>
      <c r="C2124" s="32">
        <v>30</v>
      </c>
      <c r="D2124" s="1">
        <v>341174.84</v>
      </c>
      <c r="E2124" s="1">
        <v>340078.21</v>
      </c>
      <c r="F2124" s="1">
        <v>359030.38</v>
      </c>
      <c r="G2124" s="1">
        <v>327224.96999999997</v>
      </c>
      <c r="H2124" s="1">
        <v>456470.24</v>
      </c>
      <c r="I2124" s="1">
        <v>651029.18000000005</v>
      </c>
      <c r="J2124" s="1">
        <v>846340.87</v>
      </c>
      <c r="K2124" s="1">
        <v>627138.25</v>
      </c>
      <c r="L2124" s="14"/>
    </row>
    <row r="2125" spans="2:12" ht="16.5" thickTop="1" thickBot="1" x14ac:dyDescent="0.3">
      <c r="B2125" s="7" t="s">
        <v>12</v>
      </c>
      <c r="C2125" s="32">
        <v>40</v>
      </c>
      <c r="D2125" s="1">
        <v>341174.84</v>
      </c>
      <c r="E2125" s="1">
        <v>340078.21</v>
      </c>
      <c r="F2125" s="1">
        <v>359030.38</v>
      </c>
      <c r="G2125" s="1">
        <v>327224.96999999997</v>
      </c>
      <c r="H2125" s="1">
        <v>456470.24</v>
      </c>
      <c r="I2125" s="1">
        <v>651029.18000000005</v>
      </c>
      <c r="J2125" s="1">
        <v>846340.87</v>
      </c>
      <c r="K2125" s="1">
        <v>627138.25</v>
      </c>
      <c r="L2125" s="14"/>
    </row>
    <row r="2126" spans="2:12" ht="16.5" thickTop="1" thickBot="1" x14ac:dyDescent="0.3">
      <c r="B2126" s="7" t="s">
        <v>50</v>
      </c>
      <c r="C2126" s="32">
        <v>50</v>
      </c>
      <c r="D2126" s="1">
        <v>0</v>
      </c>
      <c r="E2126" s="1">
        <v>0</v>
      </c>
      <c r="F2126" s="1">
        <v>0</v>
      </c>
      <c r="G2126" s="1">
        <v>0</v>
      </c>
      <c r="H2126" s="1">
        <v>0</v>
      </c>
      <c r="I2126" s="1">
        <v>0</v>
      </c>
      <c r="J2126" s="1">
        <v>0</v>
      </c>
      <c r="K2126" s="1">
        <v>0</v>
      </c>
      <c r="L2126" s="14"/>
    </row>
    <row r="2127" spans="2:12" ht="16.5" thickTop="1" thickBot="1" x14ac:dyDescent="0.3">
      <c r="B2127" s="5" t="s">
        <v>131</v>
      </c>
      <c r="C2127" s="32"/>
      <c r="D2127" s="1"/>
      <c r="E2127" s="1"/>
      <c r="F2127" s="1"/>
      <c r="G2127" s="1"/>
      <c r="H2127" s="1"/>
      <c r="I2127" s="1"/>
      <c r="J2127" s="1"/>
      <c r="K2127" s="1"/>
      <c r="L2127" s="14"/>
    </row>
    <row r="2128" spans="2:12" ht="16.5" thickTop="1" thickBot="1" x14ac:dyDescent="0.3">
      <c r="B2128" s="6" t="s">
        <v>93</v>
      </c>
      <c r="C2128" s="32"/>
      <c r="D2128" s="1"/>
      <c r="E2128" s="1"/>
      <c r="F2128" s="1"/>
      <c r="G2128" s="1"/>
      <c r="H2128" s="1"/>
      <c r="I2128" s="1"/>
      <c r="J2128" s="1"/>
      <c r="K2128" s="1"/>
      <c r="L2128" s="14"/>
    </row>
    <row r="2129" spans="2:12" ht="16.5" thickTop="1" thickBot="1" x14ac:dyDescent="0.3">
      <c r="B2129" s="7" t="s">
        <v>47</v>
      </c>
      <c r="C2129" s="32">
        <v>10</v>
      </c>
      <c r="D2129" s="1">
        <v>0</v>
      </c>
      <c r="E2129" s="1">
        <v>0</v>
      </c>
      <c r="F2129" s="1">
        <v>38504</v>
      </c>
      <c r="G2129" s="1">
        <v>38504</v>
      </c>
      <c r="H2129" s="1">
        <v>77010</v>
      </c>
      <c r="I2129" s="1">
        <v>115516</v>
      </c>
      <c r="J2129" s="1">
        <v>152932.54999999999</v>
      </c>
      <c r="K2129" s="1">
        <v>191444.55</v>
      </c>
      <c r="L2129" s="14"/>
    </row>
    <row r="2130" spans="2:12" ht="16.5" thickTop="1" thickBot="1" x14ac:dyDescent="0.3">
      <c r="B2130" s="7" t="s">
        <v>48</v>
      </c>
      <c r="C2130" s="32">
        <v>20</v>
      </c>
      <c r="D2130" s="1">
        <v>0</v>
      </c>
      <c r="E2130" s="1">
        <v>0</v>
      </c>
      <c r="F2130" s="1">
        <v>0</v>
      </c>
      <c r="G2130" s="1">
        <v>0</v>
      </c>
      <c r="H2130" s="1">
        <v>0</v>
      </c>
      <c r="I2130" s="1">
        <v>1093.45</v>
      </c>
      <c r="J2130" s="1">
        <v>0</v>
      </c>
      <c r="K2130" s="1">
        <v>0</v>
      </c>
      <c r="L2130" s="14"/>
    </row>
    <row r="2131" spans="2:12" ht="16.5" thickTop="1" thickBot="1" x14ac:dyDescent="0.3">
      <c r="B2131" s="7" t="s">
        <v>49</v>
      </c>
      <c r="C2131" s="32">
        <v>30</v>
      </c>
      <c r="D2131" s="1">
        <v>0</v>
      </c>
      <c r="E2131" s="1">
        <v>0</v>
      </c>
      <c r="F2131" s="1">
        <v>38504</v>
      </c>
      <c r="G2131" s="1">
        <v>38504</v>
      </c>
      <c r="H2131" s="1">
        <v>77010</v>
      </c>
      <c r="I2131" s="1">
        <v>114422.55</v>
      </c>
      <c r="J2131" s="1">
        <v>152932.54999999999</v>
      </c>
      <c r="K2131" s="1">
        <v>191444.55</v>
      </c>
      <c r="L2131" s="14"/>
    </row>
    <row r="2132" spans="2:12" ht="16.5" thickTop="1" thickBot="1" x14ac:dyDescent="0.3">
      <c r="B2132" s="7" t="s">
        <v>12</v>
      </c>
      <c r="C2132" s="32">
        <v>40</v>
      </c>
      <c r="D2132" s="1">
        <v>0</v>
      </c>
      <c r="E2132" s="1">
        <v>0</v>
      </c>
      <c r="F2132" s="1">
        <v>38504</v>
      </c>
      <c r="G2132" s="1">
        <v>38504</v>
      </c>
      <c r="H2132" s="1">
        <v>77010</v>
      </c>
      <c r="I2132" s="1">
        <v>114422.55</v>
      </c>
      <c r="J2132" s="1">
        <v>152932.54999999999</v>
      </c>
      <c r="K2132" s="1">
        <v>191444.55</v>
      </c>
      <c r="L2132" s="14"/>
    </row>
    <row r="2133" spans="2:12" ht="16.5" thickTop="1" thickBot="1" x14ac:dyDescent="0.3">
      <c r="B2133" s="7" t="s">
        <v>50</v>
      </c>
      <c r="C2133" s="32">
        <v>50</v>
      </c>
      <c r="D2133" s="1">
        <v>0</v>
      </c>
      <c r="E2133" s="1">
        <v>0</v>
      </c>
      <c r="F2133" s="1">
        <v>0</v>
      </c>
      <c r="G2133" s="1">
        <v>0</v>
      </c>
      <c r="H2133" s="1">
        <v>0</v>
      </c>
      <c r="I2133" s="1">
        <v>0</v>
      </c>
      <c r="J2133" s="1">
        <v>0</v>
      </c>
      <c r="K2133" s="1">
        <v>0</v>
      </c>
      <c r="L2133" s="14"/>
    </row>
    <row r="2134" spans="2:12" ht="16.5" thickTop="1" thickBot="1" x14ac:dyDescent="0.3">
      <c r="B2134" s="5" t="s">
        <v>134</v>
      </c>
      <c r="C2134" s="32"/>
      <c r="D2134" s="1"/>
      <c r="E2134" s="1"/>
      <c r="F2134" s="1"/>
      <c r="G2134" s="1"/>
      <c r="H2134" s="1"/>
      <c r="I2134" s="1"/>
      <c r="J2134" s="1"/>
      <c r="K2134" s="1"/>
      <c r="L2134" s="14"/>
    </row>
    <row r="2135" spans="2:12" ht="16.5" thickTop="1" thickBot="1" x14ac:dyDescent="0.3">
      <c r="B2135" s="6" t="s">
        <v>93</v>
      </c>
      <c r="C2135" s="32"/>
      <c r="D2135" s="1"/>
      <c r="E2135" s="1"/>
      <c r="F2135" s="1"/>
      <c r="G2135" s="1"/>
      <c r="H2135" s="1"/>
      <c r="I2135" s="1"/>
      <c r="J2135" s="1"/>
      <c r="K2135" s="1"/>
      <c r="L2135" s="14"/>
    </row>
    <row r="2136" spans="2:12" ht="16.5" thickTop="1" thickBot="1" x14ac:dyDescent="0.3">
      <c r="B2136" s="7" t="s">
        <v>47</v>
      </c>
      <c r="C2136" s="32">
        <v>10</v>
      </c>
      <c r="D2136" s="1">
        <v>0</v>
      </c>
      <c r="E2136" s="1">
        <v>0</v>
      </c>
      <c r="F2136" s="1">
        <v>141521</v>
      </c>
      <c r="G2136" s="1">
        <v>235685</v>
      </c>
      <c r="H2136" s="1">
        <v>289724</v>
      </c>
      <c r="I2136" s="1">
        <v>313359.3</v>
      </c>
      <c r="J2136" s="1">
        <v>306550.69</v>
      </c>
      <c r="K2136" s="1">
        <v>381133.6</v>
      </c>
      <c r="L2136" s="14"/>
    </row>
    <row r="2137" spans="2:12" ht="16.5" thickTop="1" thickBot="1" x14ac:dyDescent="0.3">
      <c r="B2137" s="7" t="s">
        <v>48</v>
      </c>
      <c r="C2137" s="32">
        <v>20</v>
      </c>
      <c r="D2137" s="1">
        <v>0</v>
      </c>
      <c r="E2137" s="1">
        <v>0</v>
      </c>
      <c r="F2137" s="1">
        <v>0</v>
      </c>
      <c r="G2137" s="1">
        <v>40129</v>
      </c>
      <c r="H2137" s="1">
        <v>70533.7</v>
      </c>
      <c r="I2137" s="1">
        <v>101008.61</v>
      </c>
      <c r="J2137" s="1">
        <v>19630.09</v>
      </c>
      <c r="K2137" s="1">
        <v>0</v>
      </c>
      <c r="L2137" s="14"/>
    </row>
    <row r="2138" spans="2:12" ht="16.5" thickTop="1" thickBot="1" x14ac:dyDescent="0.3">
      <c r="B2138" s="7" t="s">
        <v>49</v>
      </c>
      <c r="C2138" s="32">
        <v>30</v>
      </c>
      <c r="D2138" s="1">
        <v>0</v>
      </c>
      <c r="E2138" s="1">
        <v>0</v>
      </c>
      <c r="F2138" s="1">
        <v>141521</v>
      </c>
      <c r="G2138" s="1">
        <v>195556</v>
      </c>
      <c r="H2138" s="1">
        <v>219190.3</v>
      </c>
      <c r="I2138" s="1">
        <v>212350.69</v>
      </c>
      <c r="J2138" s="1">
        <v>286920.59999999998</v>
      </c>
      <c r="K2138" s="1">
        <v>381133.6</v>
      </c>
      <c r="L2138" s="14"/>
    </row>
    <row r="2139" spans="2:12" ht="16.5" thickTop="1" thickBot="1" x14ac:dyDescent="0.3">
      <c r="B2139" s="7" t="s">
        <v>12</v>
      </c>
      <c r="C2139" s="32">
        <v>40</v>
      </c>
      <c r="D2139" s="1">
        <v>0</v>
      </c>
      <c r="E2139" s="1">
        <v>0</v>
      </c>
      <c r="F2139" s="1">
        <v>141521</v>
      </c>
      <c r="G2139" s="1">
        <v>195556</v>
      </c>
      <c r="H2139" s="1">
        <v>219190.3</v>
      </c>
      <c r="I2139" s="1">
        <v>212350.69</v>
      </c>
      <c r="J2139" s="1">
        <v>286920.59999999998</v>
      </c>
      <c r="K2139" s="1">
        <v>381133.6</v>
      </c>
      <c r="L2139" s="14"/>
    </row>
    <row r="2140" spans="2:12" ht="16.5" thickTop="1" thickBot="1" x14ac:dyDescent="0.3">
      <c r="B2140" s="7" t="s">
        <v>50</v>
      </c>
      <c r="C2140" s="32">
        <v>50</v>
      </c>
      <c r="D2140" s="1">
        <v>0</v>
      </c>
      <c r="E2140" s="1">
        <v>0</v>
      </c>
      <c r="F2140" s="1">
        <v>0</v>
      </c>
      <c r="G2140" s="1">
        <v>0</v>
      </c>
      <c r="H2140" s="1">
        <v>0</v>
      </c>
      <c r="I2140" s="1">
        <v>0</v>
      </c>
      <c r="J2140" s="1">
        <v>0</v>
      </c>
      <c r="K2140" s="1">
        <v>0</v>
      </c>
      <c r="L2140" s="14"/>
    </row>
    <row r="2141" spans="2:12" ht="16.5" thickTop="1" thickBot="1" x14ac:dyDescent="0.3">
      <c r="B2141" s="5" t="s">
        <v>146</v>
      </c>
      <c r="C2141" s="32"/>
      <c r="D2141" s="1"/>
      <c r="E2141" s="1"/>
      <c r="F2141" s="1"/>
      <c r="G2141" s="1"/>
      <c r="H2141" s="1"/>
      <c r="I2141" s="1"/>
      <c r="J2141" s="1"/>
      <c r="K2141" s="1"/>
      <c r="L2141" s="14"/>
    </row>
    <row r="2142" spans="2:12" ht="16.5" thickTop="1" thickBot="1" x14ac:dyDescent="0.3">
      <c r="B2142" s="6" t="s">
        <v>75</v>
      </c>
      <c r="C2142" s="32"/>
      <c r="D2142" s="1"/>
      <c r="E2142" s="1"/>
      <c r="F2142" s="1"/>
      <c r="G2142" s="1"/>
      <c r="H2142" s="1"/>
      <c r="I2142" s="1"/>
      <c r="J2142" s="1"/>
      <c r="K2142" s="1"/>
      <c r="L2142" s="14"/>
    </row>
    <row r="2143" spans="2:12" ht="16.5" thickTop="1" thickBot="1" x14ac:dyDescent="0.3">
      <c r="B2143" s="7" t="s">
        <v>47</v>
      </c>
      <c r="C2143" s="32">
        <v>10</v>
      </c>
      <c r="D2143" s="1">
        <v>0</v>
      </c>
      <c r="E2143" s="1">
        <v>0</v>
      </c>
      <c r="F2143" s="1">
        <v>0</v>
      </c>
      <c r="G2143" s="1">
        <v>348774</v>
      </c>
      <c r="H2143" s="1">
        <v>883344.52</v>
      </c>
      <c r="I2143" s="1">
        <v>932905.94</v>
      </c>
      <c r="J2143" s="1">
        <v>1155503.8999999999</v>
      </c>
      <c r="K2143" s="1">
        <v>1262729.96</v>
      </c>
      <c r="L2143" s="14"/>
    </row>
    <row r="2144" spans="2:12" ht="16.5" thickTop="1" thickBot="1" x14ac:dyDescent="0.3">
      <c r="B2144" s="7" t="s">
        <v>48</v>
      </c>
      <c r="C2144" s="32">
        <v>20</v>
      </c>
      <c r="D2144" s="1">
        <v>0</v>
      </c>
      <c r="E2144" s="1">
        <v>0</v>
      </c>
      <c r="F2144" s="1">
        <v>0</v>
      </c>
      <c r="G2144" s="1">
        <v>89534.48</v>
      </c>
      <c r="H2144" s="1">
        <v>594845.57999999996</v>
      </c>
      <c r="I2144" s="1">
        <v>564146.04</v>
      </c>
      <c r="J2144" s="1">
        <v>697110.94</v>
      </c>
      <c r="K2144" s="1">
        <v>756171.74</v>
      </c>
      <c r="L2144" s="14"/>
    </row>
    <row r="2145" spans="2:12" ht="16.5" thickTop="1" thickBot="1" x14ac:dyDescent="0.3">
      <c r="B2145" s="7" t="s">
        <v>49</v>
      </c>
      <c r="C2145" s="32">
        <v>30</v>
      </c>
      <c r="D2145" s="1">
        <v>0</v>
      </c>
      <c r="E2145" s="1">
        <v>0</v>
      </c>
      <c r="F2145" s="1">
        <v>0</v>
      </c>
      <c r="G2145" s="1">
        <v>259239.52</v>
      </c>
      <c r="H2145" s="1">
        <v>288498.94</v>
      </c>
      <c r="I2145" s="1">
        <v>368759.9</v>
      </c>
      <c r="J2145" s="1">
        <v>458392.96</v>
      </c>
      <c r="K2145" s="1">
        <v>506558.22</v>
      </c>
      <c r="L2145" s="14"/>
    </row>
    <row r="2146" spans="2:12" ht="16.5" thickTop="1" thickBot="1" x14ac:dyDescent="0.3">
      <c r="B2146" s="7" t="s">
        <v>12</v>
      </c>
      <c r="C2146" s="32">
        <v>40</v>
      </c>
      <c r="D2146" s="1">
        <v>0</v>
      </c>
      <c r="E2146" s="1">
        <v>0</v>
      </c>
      <c r="F2146" s="1">
        <v>0</v>
      </c>
      <c r="G2146" s="1">
        <v>259239.52</v>
      </c>
      <c r="H2146" s="1">
        <v>288498.94</v>
      </c>
      <c r="I2146" s="1">
        <v>368759.9</v>
      </c>
      <c r="J2146" s="1">
        <v>458392.96</v>
      </c>
      <c r="K2146" s="1">
        <v>506558.22</v>
      </c>
      <c r="L2146" s="14"/>
    </row>
    <row r="2147" spans="2:12" ht="16.5" thickTop="1" thickBot="1" x14ac:dyDescent="0.3">
      <c r="B2147" s="7" t="s">
        <v>50</v>
      </c>
      <c r="C2147" s="32">
        <v>50</v>
      </c>
      <c r="D2147" s="1">
        <v>0</v>
      </c>
      <c r="E2147" s="1">
        <v>0</v>
      </c>
      <c r="F2147" s="1">
        <v>0</v>
      </c>
      <c r="G2147" s="1">
        <v>0</v>
      </c>
      <c r="H2147" s="1">
        <v>0</v>
      </c>
      <c r="I2147" s="1">
        <v>0</v>
      </c>
      <c r="J2147" s="1">
        <v>0</v>
      </c>
      <c r="K2147" s="1">
        <v>0</v>
      </c>
      <c r="L2147" s="14"/>
    </row>
    <row r="2148" spans="2:12" ht="16.5" thickTop="1" thickBot="1" x14ac:dyDescent="0.3">
      <c r="B2148" s="5" t="s">
        <v>61</v>
      </c>
      <c r="C2148" s="32"/>
      <c r="D2148" s="1"/>
      <c r="E2148" s="1"/>
      <c r="F2148" s="1"/>
      <c r="G2148" s="1"/>
      <c r="H2148" s="1"/>
      <c r="I2148" s="1"/>
      <c r="J2148" s="1"/>
      <c r="K2148" s="1"/>
      <c r="L2148" s="14"/>
    </row>
    <row r="2149" spans="2:12" ht="16.5" thickTop="1" thickBot="1" x14ac:dyDescent="0.3">
      <c r="B2149" s="6" t="s">
        <v>63</v>
      </c>
      <c r="C2149" s="32"/>
      <c r="D2149" s="1"/>
      <c r="E2149" s="1"/>
      <c r="F2149" s="1"/>
      <c r="G2149" s="1"/>
      <c r="H2149" s="1"/>
      <c r="I2149" s="1"/>
      <c r="J2149" s="1"/>
      <c r="K2149" s="1"/>
      <c r="L2149" s="14"/>
    </row>
    <row r="2150" spans="2:12" ht="16.5" thickTop="1" thickBot="1" x14ac:dyDescent="0.3">
      <c r="B2150" s="7" t="s">
        <v>47</v>
      </c>
      <c r="C2150" s="32">
        <v>10</v>
      </c>
      <c r="D2150" s="1">
        <v>13934764</v>
      </c>
      <c r="E2150" s="1">
        <v>16006350.9</v>
      </c>
      <c r="F2150" s="1">
        <v>16650517.039999999</v>
      </c>
      <c r="G2150" s="1">
        <v>18975497.449999999</v>
      </c>
      <c r="H2150" s="1">
        <v>24595110.780000001</v>
      </c>
      <c r="I2150" s="1">
        <v>22806786.170000002</v>
      </c>
      <c r="J2150" s="1">
        <v>26839925.649999999</v>
      </c>
      <c r="K2150" s="1">
        <v>29452854.300000001</v>
      </c>
      <c r="L2150" s="14"/>
    </row>
    <row r="2151" spans="2:12" ht="16.5" thickTop="1" thickBot="1" x14ac:dyDescent="0.3">
      <c r="B2151" s="7" t="s">
        <v>48</v>
      </c>
      <c r="C2151" s="32">
        <v>20</v>
      </c>
      <c r="D2151" s="1">
        <v>9518056.4499999993</v>
      </c>
      <c r="E2151" s="1">
        <v>9899267.8599999994</v>
      </c>
      <c r="F2151" s="1">
        <v>8802767.5899999999</v>
      </c>
      <c r="G2151" s="1">
        <v>10263605.67</v>
      </c>
      <c r="H2151" s="1">
        <v>11218975.609999999</v>
      </c>
      <c r="I2151" s="1">
        <v>13300687.52</v>
      </c>
      <c r="J2151" s="1">
        <v>15006750.35</v>
      </c>
      <c r="K2151" s="1">
        <v>17538563.109999999</v>
      </c>
      <c r="L2151" s="14"/>
    </row>
    <row r="2152" spans="2:12" ht="16.5" thickTop="1" thickBot="1" x14ac:dyDescent="0.3">
      <c r="B2152" s="7" t="s">
        <v>49</v>
      </c>
      <c r="C2152" s="32">
        <v>30</v>
      </c>
      <c r="D2152" s="1">
        <v>4416707.55</v>
      </c>
      <c r="E2152" s="1">
        <v>6107083.04</v>
      </c>
      <c r="F2152" s="1">
        <v>7847749.4500000002</v>
      </c>
      <c r="G2152" s="1">
        <v>8711891.7799999993</v>
      </c>
      <c r="H2152" s="1">
        <v>13376135.17</v>
      </c>
      <c r="I2152" s="1">
        <v>9506098.6500000004</v>
      </c>
      <c r="J2152" s="1">
        <v>11833175.300000001</v>
      </c>
      <c r="K2152" s="1">
        <v>11914291.189999999</v>
      </c>
      <c r="L2152" s="14"/>
    </row>
    <row r="2153" spans="2:12" ht="16.5" thickTop="1" thickBot="1" x14ac:dyDescent="0.3">
      <c r="B2153" s="7" t="s">
        <v>12</v>
      </c>
      <c r="C2153" s="32">
        <v>40</v>
      </c>
      <c r="D2153" s="1">
        <v>4416707.55</v>
      </c>
      <c r="E2153" s="1">
        <v>6107083.04</v>
      </c>
      <c r="F2153" s="1">
        <v>7847749.4500000002</v>
      </c>
      <c r="G2153" s="1">
        <v>8711891.7799999993</v>
      </c>
      <c r="H2153" s="1">
        <v>13376135.17</v>
      </c>
      <c r="I2153" s="1">
        <v>9506098.6500000004</v>
      </c>
      <c r="J2153" s="1">
        <v>11833175.300000001</v>
      </c>
      <c r="K2153" s="1">
        <v>11914291.189999999</v>
      </c>
      <c r="L2153" s="14"/>
    </row>
    <row r="2154" spans="2:12" ht="16.5" thickTop="1" thickBot="1" x14ac:dyDescent="0.3">
      <c r="B2154" s="7" t="s">
        <v>50</v>
      </c>
      <c r="C2154" s="32">
        <v>50</v>
      </c>
      <c r="D2154" s="1">
        <v>0</v>
      </c>
      <c r="E2154" s="1">
        <v>0</v>
      </c>
      <c r="F2154" s="1">
        <v>0</v>
      </c>
      <c r="G2154" s="1">
        <v>0</v>
      </c>
      <c r="H2154" s="1">
        <v>0</v>
      </c>
      <c r="I2154" s="1">
        <v>0</v>
      </c>
      <c r="J2154" s="1">
        <v>0</v>
      </c>
      <c r="K2154" s="1">
        <v>0</v>
      </c>
      <c r="L2154" s="14"/>
    </row>
    <row r="2155" spans="2:12" ht="16.5" thickTop="1" thickBot="1" x14ac:dyDescent="0.3">
      <c r="B2155" s="5" t="s">
        <v>900</v>
      </c>
      <c r="C2155" s="32"/>
      <c r="D2155" s="1"/>
      <c r="E2155" s="1"/>
      <c r="F2155" s="1"/>
      <c r="G2155" s="1"/>
      <c r="H2155" s="1"/>
      <c r="I2155" s="1"/>
      <c r="J2155" s="1"/>
      <c r="K2155" s="1"/>
      <c r="L2155" s="14"/>
    </row>
    <row r="2156" spans="2:12" ht="16.5" thickTop="1" thickBot="1" x14ac:dyDescent="0.3">
      <c r="B2156" s="6" t="s">
        <v>215</v>
      </c>
      <c r="C2156" s="32"/>
      <c r="D2156" s="1"/>
      <c r="E2156" s="1"/>
      <c r="F2156" s="1"/>
      <c r="G2156" s="1"/>
      <c r="H2156" s="1"/>
      <c r="I2156" s="1"/>
      <c r="J2156" s="1"/>
      <c r="K2156" s="1"/>
      <c r="L2156" s="14"/>
    </row>
    <row r="2157" spans="2:12" ht="16.5" thickTop="1" thickBot="1" x14ac:dyDescent="0.3">
      <c r="B2157" s="7" t="s">
        <v>47</v>
      </c>
      <c r="C2157" s="32">
        <v>10</v>
      </c>
      <c r="D2157" s="1">
        <v>0</v>
      </c>
      <c r="E2157" s="1">
        <v>0</v>
      </c>
      <c r="F2157" s="1">
        <v>0</v>
      </c>
      <c r="G2157" s="1">
        <v>0</v>
      </c>
      <c r="H2157" s="1">
        <v>0</v>
      </c>
      <c r="I2157" s="1">
        <v>5700114.2800000003</v>
      </c>
      <c r="J2157" s="1">
        <v>23402673.66</v>
      </c>
      <c r="K2157" s="1">
        <v>19248906.010000002</v>
      </c>
      <c r="L2157" s="14"/>
    </row>
    <row r="2158" spans="2:12" ht="16.5" thickTop="1" thickBot="1" x14ac:dyDescent="0.3">
      <c r="B2158" s="7" t="s">
        <v>48</v>
      </c>
      <c r="C2158" s="32">
        <v>20</v>
      </c>
      <c r="D2158" s="1">
        <v>0</v>
      </c>
      <c r="E2158" s="1">
        <v>0</v>
      </c>
      <c r="F2158" s="1">
        <v>0</v>
      </c>
      <c r="G2158" s="1">
        <v>0</v>
      </c>
      <c r="H2158" s="1">
        <v>0</v>
      </c>
      <c r="I2158" s="1">
        <v>2260500.62</v>
      </c>
      <c r="J2158" s="1">
        <v>4209703.6500000004</v>
      </c>
      <c r="K2158" s="1">
        <v>14402358.25</v>
      </c>
      <c r="L2158" s="14"/>
    </row>
    <row r="2159" spans="2:12" ht="16.5" thickTop="1" thickBot="1" x14ac:dyDescent="0.3">
      <c r="B2159" s="7" t="s">
        <v>49</v>
      </c>
      <c r="C2159" s="32">
        <v>30</v>
      </c>
      <c r="D2159" s="1">
        <v>0</v>
      </c>
      <c r="E2159" s="1">
        <v>0</v>
      </c>
      <c r="F2159" s="1">
        <v>0</v>
      </c>
      <c r="G2159" s="1">
        <v>0</v>
      </c>
      <c r="H2159" s="1">
        <v>0</v>
      </c>
      <c r="I2159" s="1">
        <v>3439613.66</v>
      </c>
      <c r="J2159" s="1">
        <v>19192970.010000002</v>
      </c>
      <c r="K2159" s="1">
        <v>4846547.76</v>
      </c>
      <c r="L2159" s="14"/>
    </row>
    <row r="2160" spans="2:12" ht="16.5" thickTop="1" thickBot="1" x14ac:dyDescent="0.3">
      <c r="B2160" s="7" t="s">
        <v>12</v>
      </c>
      <c r="C2160" s="32">
        <v>40</v>
      </c>
      <c r="D2160" s="1">
        <v>0</v>
      </c>
      <c r="E2160" s="1">
        <v>0</v>
      </c>
      <c r="F2160" s="1">
        <v>0</v>
      </c>
      <c r="G2160" s="1">
        <v>0</v>
      </c>
      <c r="H2160" s="1">
        <v>0</v>
      </c>
      <c r="I2160" s="1">
        <v>3439613.66</v>
      </c>
      <c r="J2160" s="1">
        <v>19192970.010000002</v>
      </c>
      <c r="K2160" s="1">
        <v>4846547.76</v>
      </c>
      <c r="L2160" s="14"/>
    </row>
    <row r="2161" spans="2:12" ht="16.5" thickTop="1" thickBot="1" x14ac:dyDescent="0.3">
      <c r="B2161" s="7" t="s">
        <v>50</v>
      </c>
      <c r="C2161" s="32">
        <v>50</v>
      </c>
      <c r="D2161" s="1">
        <v>0</v>
      </c>
      <c r="E2161" s="1">
        <v>0</v>
      </c>
      <c r="F2161" s="1">
        <v>0</v>
      </c>
      <c r="G2161" s="1">
        <v>0</v>
      </c>
      <c r="H2161" s="1">
        <v>0</v>
      </c>
      <c r="I2161" s="1">
        <v>0</v>
      </c>
      <c r="J2161" s="1">
        <v>0</v>
      </c>
      <c r="K2161" s="1">
        <v>0</v>
      </c>
      <c r="L2161" s="14"/>
    </row>
    <row r="2162" spans="2:12" ht="16.5" thickTop="1" thickBot="1" x14ac:dyDescent="0.3">
      <c r="B2162" s="5" t="s">
        <v>921</v>
      </c>
      <c r="C2162" s="32"/>
      <c r="D2162" s="1"/>
      <c r="E2162" s="1"/>
      <c r="F2162" s="1"/>
      <c r="G2162" s="1"/>
      <c r="H2162" s="1"/>
      <c r="I2162" s="1"/>
      <c r="J2162" s="1"/>
      <c r="K2162" s="1"/>
      <c r="L2162" s="14"/>
    </row>
    <row r="2163" spans="2:12" ht="16.5" thickTop="1" thickBot="1" x14ac:dyDescent="0.3">
      <c r="B2163" s="6" t="s">
        <v>79</v>
      </c>
      <c r="C2163" s="32"/>
      <c r="D2163" s="1"/>
      <c r="E2163" s="1"/>
      <c r="F2163" s="1"/>
      <c r="G2163" s="1"/>
      <c r="H2163" s="1"/>
      <c r="I2163" s="1"/>
      <c r="J2163" s="1"/>
      <c r="K2163" s="1"/>
      <c r="L2163" s="14"/>
    </row>
    <row r="2164" spans="2:12" ht="16.5" thickTop="1" thickBot="1" x14ac:dyDescent="0.3">
      <c r="B2164" s="7" t="s">
        <v>47</v>
      </c>
      <c r="C2164" s="32">
        <v>10</v>
      </c>
      <c r="D2164" s="1">
        <v>39094</v>
      </c>
      <c r="E2164" s="1">
        <v>35013</v>
      </c>
      <c r="F2164" s="1">
        <v>45011</v>
      </c>
      <c r="G2164" s="1">
        <v>55008</v>
      </c>
      <c r="H2164" s="1">
        <v>0</v>
      </c>
      <c r="I2164" s="1">
        <v>0</v>
      </c>
      <c r="J2164" s="1">
        <v>0</v>
      </c>
      <c r="K2164" s="1"/>
      <c r="L2164" s="14"/>
    </row>
    <row r="2165" spans="2:12" ht="16.5" thickTop="1" thickBot="1" x14ac:dyDescent="0.3">
      <c r="B2165" s="7" t="s">
        <v>48</v>
      </c>
      <c r="C2165" s="32">
        <v>20</v>
      </c>
      <c r="D2165" s="1">
        <v>10</v>
      </c>
      <c r="E2165" s="1">
        <v>13</v>
      </c>
      <c r="F2165" s="1">
        <v>11</v>
      </c>
      <c r="G2165" s="1">
        <v>8</v>
      </c>
      <c r="H2165" s="1">
        <v>0</v>
      </c>
      <c r="I2165" s="1">
        <v>0</v>
      </c>
      <c r="J2165" s="1">
        <v>0</v>
      </c>
      <c r="K2165" s="1"/>
      <c r="L2165" s="14"/>
    </row>
    <row r="2166" spans="2:12" ht="16.5" thickTop="1" thickBot="1" x14ac:dyDescent="0.3">
      <c r="B2166" s="7" t="s">
        <v>49</v>
      </c>
      <c r="C2166" s="32">
        <v>30</v>
      </c>
      <c r="D2166" s="1">
        <v>39084</v>
      </c>
      <c r="E2166" s="1">
        <v>35000</v>
      </c>
      <c r="F2166" s="1">
        <v>45000</v>
      </c>
      <c r="G2166" s="1">
        <v>55000</v>
      </c>
      <c r="H2166" s="1">
        <v>0</v>
      </c>
      <c r="I2166" s="1">
        <v>0</v>
      </c>
      <c r="J2166" s="1">
        <v>0</v>
      </c>
      <c r="K2166" s="1"/>
      <c r="L2166" s="14"/>
    </row>
    <row r="2167" spans="2:12" ht="16.5" thickTop="1" thickBot="1" x14ac:dyDescent="0.3">
      <c r="B2167" s="7" t="s">
        <v>12</v>
      </c>
      <c r="C2167" s="32">
        <v>40</v>
      </c>
      <c r="D2167" s="1">
        <v>39084</v>
      </c>
      <c r="E2167" s="1">
        <v>35000</v>
      </c>
      <c r="F2167" s="1">
        <v>45000</v>
      </c>
      <c r="G2167" s="1">
        <v>55000</v>
      </c>
      <c r="H2167" s="1">
        <v>0</v>
      </c>
      <c r="I2167" s="1">
        <v>0</v>
      </c>
      <c r="J2167" s="1">
        <v>0</v>
      </c>
      <c r="K2167" s="1"/>
      <c r="L2167" s="14"/>
    </row>
    <row r="2168" spans="2:12" ht="16.5" thickTop="1" thickBot="1" x14ac:dyDescent="0.3">
      <c r="B2168" s="7" t="s">
        <v>50</v>
      </c>
      <c r="C2168" s="32">
        <v>50</v>
      </c>
      <c r="D2168" s="1">
        <v>0</v>
      </c>
      <c r="E2168" s="1">
        <v>0</v>
      </c>
      <c r="F2168" s="1">
        <v>0</v>
      </c>
      <c r="G2168" s="1">
        <v>0</v>
      </c>
      <c r="H2168" s="1">
        <v>0</v>
      </c>
      <c r="I2168" s="1">
        <v>0</v>
      </c>
      <c r="J2168" s="1">
        <v>0</v>
      </c>
      <c r="K2168" s="1"/>
      <c r="L2168" s="14"/>
    </row>
    <row r="2169" spans="2:12" ht="16.5" thickTop="1" thickBot="1" x14ac:dyDescent="0.3">
      <c r="B2169" s="6" t="s">
        <v>93</v>
      </c>
      <c r="C2169" s="32"/>
      <c r="D2169" s="1"/>
      <c r="E2169" s="1"/>
      <c r="F2169" s="1"/>
      <c r="G2169" s="1"/>
      <c r="H2169" s="1"/>
      <c r="I2169" s="1"/>
      <c r="J2169" s="1"/>
      <c r="K2169" s="1"/>
      <c r="L2169" s="14"/>
    </row>
    <row r="2170" spans="2:12" ht="16.5" thickTop="1" thickBot="1" x14ac:dyDescent="0.3">
      <c r="B2170" s="7" t="s">
        <v>47</v>
      </c>
      <c r="C2170" s="32">
        <v>10</v>
      </c>
      <c r="D2170" s="1">
        <v>0</v>
      </c>
      <c r="E2170" s="1">
        <v>0</v>
      </c>
      <c r="F2170" s="1">
        <v>0</v>
      </c>
      <c r="G2170" s="1">
        <v>0</v>
      </c>
      <c r="H2170" s="1">
        <v>0</v>
      </c>
      <c r="I2170" s="1">
        <v>377195.25</v>
      </c>
      <c r="J2170" s="1">
        <v>1066651.71</v>
      </c>
      <c r="K2170" s="1">
        <v>1331247.67</v>
      </c>
      <c r="L2170" s="14"/>
    </row>
    <row r="2171" spans="2:12" ht="16.5" thickTop="1" thickBot="1" x14ac:dyDescent="0.3">
      <c r="B2171" s="7" t="s">
        <v>48</v>
      </c>
      <c r="C2171" s="32">
        <v>20</v>
      </c>
      <c r="D2171" s="1">
        <v>0</v>
      </c>
      <c r="E2171" s="1">
        <v>0</v>
      </c>
      <c r="F2171" s="1">
        <v>0</v>
      </c>
      <c r="G2171" s="1">
        <v>0</v>
      </c>
      <c r="H2171" s="1">
        <v>0</v>
      </c>
      <c r="I2171" s="1">
        <v>1593.54</v>
      </c>
      <c r="J2171" s="1">
        <v>431371.04</v>
      </c>
      <c r="K2171" s="1">
        <v>706419.68</v>
      </c>
      <c r="L2171" s="14"/>
    </row>
    <row r="2172" spans="2:12" ht="16.5" thickTop="1" thickBot="1" x14ac:dyDescent="0.3">
      <c r="B2172" s="7" t="s">
        <v>49</v>
      </c>
      <c r="C2172" s="32">
        <v>30</v>
      </c>
      <c r="D2172" s="1">
        <v>0</v>
      </c>
      <c r="E2172" s="1">
        <v>0</v>
      </c>
      <c r="F2172" s="1">
        <v>0</v>
      </c>
      <c r="G2172" s="1">
        <v>0</v>
      </c>
      <c r="H2172" s="1">
        <v>0</v>
      </c>
      <c r="I2172" s="1">
        <v>375601.71</v>
      </c>
      <c r="J2172" s="1">
        <v>635280.67000000004</v>
      </c>
      <c r="K2172" s="1">
        <v>624827.99</v>
      </c>
      <c r="L2172" s="14"/>
    </row>
    <row r="2173" spans="2:12" ht="16.5" thickTop="1" thickBot="1" x14ac:dyDescent="0.3">
      <c r="B2173" s="7" t="s">
        <v>12</v>
      </c>
      <c r="C2173" s="32">
        <v>40</v>
      </c>
      <c r="D2173" s="1">
        <v>0</v>
      </c>
      <c r="E2173" s="1">
        <v>0</v>
      </c>
      <c r="F2173" s="1">
        <v>0</v>
      </c>
      <c r="G2173" s="1">
        <v>0</v>
      </c>
      <c r="H2173" s="1">
        <v>0</v>
      </c>
      <c r="I2173" s="1">
        <v>375601.71</v>
      </c>
      <c r="J2173" s="1">
        <v>635280.67000000004</v>
      </c>
      <c r="K2173" s="1">
        <v>624827.99</v>
      </c>
      <c r="L2173" s="14"/>
    </row>
    <row r="2174" spans="2:12" ht="16.5" thickTop="1" thickBot="1" x14ac:dyDescent="0.3">
      <c r="B2174" s="7" t="s">
        <v>50</v>
      </c>
      <c r="C2174" s="32">
        <v>50</v>
      </c>
      <c r="D2174" s="1">
        <v>0</v>
      </c>
      <c r="E2174" s="1">
        <v>0</v>
      </c>
      <c r="F2174" s="1">
        <v>0</v>
      </c>
      <c r="G2174" s="1">
        <v>0</v>
      </c>
      <c r="H2174" s="1">
        <v>0</v>
      </c>
      <c r="I2174" s="1">
        <v>0</v>
      </c>
      <c r="J2174" s="1">
        <v>0</v>
      </c>
      <c r="K2174" s="1">
        <v>0</v>
      </c>
      <c r="L2174" s="14"/>
    </row>
    <row r="2175" spans="2:12" ht="16.5" thickTop="1" thickBot="1" x14ac:dyDescent="0.3">
      <c r="B2175" s="4" t="s">
        <v>701</v>
      </c>
      <c r="C2175" s="32"/>
      <c r="D2175" s="1"/>
      <c r="E2175" s="1"/>
      <c r="F2175" s="1"/>
      <c r="G2175" s="1"/>
      <c r="H2175" s="1"/>
      <c r="I2175" s="1"/>
      <c r="J2175" s="1"/>
      <c r="K2175" s="1"/>
      <c r="L2175" s="14"/>
    </row>
    <row r="2176" spans="2:12" ht="16.5" thickTop="1" thickBot="1" x14ac:dyDescent="0.3">
      <c r="B2176" s="5" t="s">
        <v>704</v>
      </c>
      <c r="C2176" s="32"/>
      <c r="D2176" s="1"/>
      <c r="E2176" s="1"/>
      <c r="F2176" s="1"/>
      <c r="G2176" s="1"/>
      <c r="H2176" s="1"/>
      <c r="I2176" s="1"/>
      <c r="J2176" s="1"/>
      <c r="K2176" s="1"/>
      <c r="L2176" s="14"/>
    </row>
    <row r="2177" spans="2:12" ht="16.5" thickTop="1" thickBot="1" x14ac:dyDescent="0.3">
      <c r="B2177" s="6" t="s">
        <v>218</v>
      </c>
      <c r="C2177" s="32"/>
      <c r="D2177" s="1"/>
      <c r="E2177" s="1"/>
      <c r="F2177" s="1"/>
      <c r="G2177" s="1"/>
      <c r="H2177" s="1"/>
      <c r="I2177" s="1"/>
      <c r="J2177" s="1"/>
      <c r="K2177" s="1"/>
      <c r="L2177" s="14"/>
    </row>
    <row r="2178" spans="2:12" ht="16.5" thickTop="1" thickBot="1" x14ac:dyDescent="0.3">
      <c r="B2178" s="7" t="s">
        <v>47</v>
      </c>
      <c r="C2178" s="32">
        <v>10</v>
      </c>
      <c r="D2178" s="1">
        <v>699521</v>
      </c>
      <c r="E2178" s="1">
        <v>762088</v>
      </c>
      <c r="F2178" s="1">
        <v>663250</v>
      </c>
      <c r="G2178" s="1">
        <v>818799.01</v>
      </c>
      <c r="H2178" s="1">
        <v>719521.93</v>
      </c>
      <c r="I2178" s="1">
        <v>1323092.67</v>
      </c>
      <c r="J2178" s="1">
        <v>1506862.7</v>
      </c>
      <c r="K2178" s="1">
        <v>2049478.2</v>
      </c>
      <c r="L2178" s="14"/>
    </row>
    <row r="2179" spans="2:12" ht="16.5" thickTop="1" thickBot="1" x14ac:dyDescent="0.3">
      <c r="B2179" s="7" t="s">
        <v>48</v>
      </c>
      <c r="C2179" s="32">
        <v>20</v>
      </c>
      <c r="D2179" s="1">
        <v>574037</v>
      </c>
      <c r="E2179" s="1">
        <v>587714.12</v>
      </c>
      <c r="F2179" s="1">
        <v>587264.23</v>
      </c>
      <c r="G2179" s="1">
        <v>702632.08</v>
      </c>
      <c r="H2179" s="1">
        <v>625814.26</v>
      </c>
      <c r="I2179" s="1">
        <v>772736.97</v>
      </c>
      <c r="J2179" s="1">
        <v>800613.43</v>
      </c>
      <c r="K2179" s="1">
        <v>1357714.39</v>
      </c>
      <c r="L2179" s="14"/>
    </row>
    <row r="2180" spans="2:12" ht="16.5" thickTop="1" thickBot="1" x14ac:dyDescent="0.3">
      <c r="B2180" s="7" t="s">
        <v>49</v>
      </c>
      <c r="C2180" s="32">
        <v>30</v>
      </c>
      <c r="D2180" s="1">
        <v>125484</v>
      </c>
      <c r="E2180" s="1">
        <v>174373.88</v>
      </c>
      <c r="F2180" s="1">
        <v>75985.77</v>
      </c>
      <c r="G2180" s="1">
        <v>116166.93</v>
      </c>
      <c r="H2180" s="1">
        <v>93707.67</v>
      </c>
      <c r="I2180" s="1">
        <v>550355.69999999995</v>
      </c>
      <c r="J2180" s="1">
        <v>706249.27</v>
      </c>
      <c r="K2180" s="1">
        <v>691763.81</v>
      </c>
      <c r="L2180" s="14"/>
    </row>
    <row r="2181" spans="2:12" ht="16.5" thickTop="1" thickBot="1" x14ac:dyDescent="0.3">
      <c r="B2181" s="7" t="s">
        <v>12</v>
      </c>
      <c r="C2181" s="32">
        <v>40</v>
      </c>
      <c r="D2181" s="1">
        <v>0</v>
      </c>
      <c r="E2181" s="1">
        <v>0</v>
      </c>
      <c r="F2181" s="1">
        <v>0</v>
      </c>
      <c r="G2181" s="1">
        <v>0</v>
      </c>
      <c r="H2181" s="1">
        <v>0</v>
      </c>
      <c r="I2181" s="1">
        <v>0</v>
      </c>
      <c r="J2181" s="1">
        <v>0</v>
      </c>
      <c r="K2181" s="1">
        <v>0</v>
      </c>
      <c r="L2181" s="14"/>
    </row>
    <row r="2182" spans="2:12" ht="16.5" thickTop="1" thickBot="1" x14ac:dyDescent="0.3">
      <c r="B2182" s="7" t="s">
        <v>50</v>
      </c>
      <c r="C2182" s="32">
        <v>50</v>
      </c>
      <c r="D2182" s="1">
        <v>125484</v>
      </c>
      <c r="E2182" s="1">
        <v>174373.88</v>
      </c>
      <c r="F2182" s="1">
        <v>75985.77</v>
      </c>
      <c r="G2182" s="1">
        <v>116166.93</v>
      </c>
      <c r="H2182" s="1">
        <v>93707.67</v>
      </c>
      <c r="I2182" s="1">
        <v>550355.69999999995</v>
      </c>
      <c r="J2182" s="1">
        <v>706249.27</v>
      </c>
      <c r="K2182" s="1">
        <v>691763.81</v>
      </c>
      <c r="L2182" s="14"/>
    </row>
    <row r="2183" spans="2:12" ht="16.5" thickTop="1" thickBot="1" x14ac:dyDescent="0.3">
      <c r="B2183" s="5" t="s">
        <v>707</v>
      </c>
      <c r="C2183" s="32"/>
      <c r="D2183" s="1"/>
      <c r="E2183" s="1"/>
      <c r="F2183" s="1"/>
      <c r="G2183" s="1"/>
      <c r="H2183" s="1"/>
      <c r="I2183" s="1"/>
      <c r="J2183" s="1"/>
      <c r="K2183" s="1"/>
      <c r="L2183" s="14"/>
    </row>
    <row r="2184" spans="2:12" ht="16.5" thickTop="1" thickBot="1" x14ac:dyDescent="0.3">
      <c r="B2184" s="6" t="s">
        <v>709</v>
      </c>
      <c r="C2184" s="32"/>
      <c r="D2184" s="1"/>
      <c r="E2184" s="1"/>
      <c r="F2184" s="1"/>
      <c r="G2184" s="1"/>
      <c r="H2184" s="1"/>
      <c r="I2184" s="1"/>
      <c r="J2184" s="1"/>
      <c r="K2184" s="1"/>
      <c r="L2184" s="14"/>
    </row>
    <row r="2185" spans="2:12" ht="16.5" thickTop="1" thickBot="1" x14ac:dyDescent="0.3">
      <c r="B2185" s="7" t="s">
        <v>47</v>
      </c>
      <c r="C2185" s="32">
        <v>10</v>
      </c>
      <c r="D2185" s="1">
        <v>13696384</v>
      </c>
      <c r="E2185" s="1">
        <v>13796384</v>
      </c>
      <c r="F2185" s="1">
        <v>19007548</v>
      </c>
      <c r="G2185" s="1">
        <v>20850122</v>
      </c>
      <c r="H2185" s="1">
        <v>26345534.460000001</v>
      </c>
      <c r="I2185" s="1">
        <v>127711066.90000001</v>
      </c>
      <c r="J2185" s="1">
        <v>60735783</v>
      </c>
      <c r="K2185" s="1">
        <v>34158017.890000001</v>
      </c>
      <c r="L2185" s="14"/>
    </row>
    <row r="2186" spans="2:12" ht="16.5" thickTop="1" thickBot="1" x14ac:dyDescent="0.3">
      <c r="B2186" s="7" t="s">
        <v>48</v>
      </c>
      <c r="C2186" s="32">
        <v>20</v>
      </c>
      <c r="D2186" s="1">
        <v>13681028.99</v>
      </c>
      <c r="E2186" s="1">
        <v>13782764.949999999</v>
      </c>
      <c r="F2186" s="1">
        <v>18881993.780000001</v>
      </c>
      <c r="G2186" s="1">
        <v>20794794.940000001</v>
      </c>
      <c r="H2186" s="1">
        <v>26205389.559999999</v>
      </c>
      <c r="I2186" s="1">
        <v>127560578.26000001</v>
      </c>
      <c r="J2186" s="1">
        <v>59440314.109999999</v>
      </c>
      <c r="K2186" s="1">
        <v>33870427.32</v>
      </c>
      <c r="L2186" s="14"/>
    </row>
    <row r="2187" spans="2:12" ht="16.5" thickTop="1" thickBot="1" x14ac:dyDescent="0.3">
      <c r="B2187" s="7" t="s">
        <v>49</v>
      </c>
      <c r="C2187" s="32">
        <v>30</v>
      </c>
      <c r="D2187" s="1">
        <v>15355.01</v>
      </c>
      <c r="E2187" s="1">
        <v>13619.05</v>
      </c>
      <c r="F2187" s="1">
        <v>125554.22</v>
      </c>
      <c r="G2187" s="1">
        <v>55327.06</v>
      </c>
      <c r="H2187" s="1">
        <v>140144.9</v>
      </c>
      <c r="I2187" s="1">
        <v>150488.64000000001</v>
      </c>
      <c r="J2187" s="1">
        <v>1295468.8899999999</v>
      </c>
      <c r="K2187" s="1">
        <v>287590.57</v>
      </c>
      <c r="L2187" s="14"/>
    </row>
    <row r="2188" spans="2:12" ht="16.5" thickTop="1" thickBot="1" x14ac:dyDescent="0.3">
      <c r="B2188" s="7" t="s">
        <v>12</v>
      </c>
      <c r="C2188" s="32">
        <v>40</v>
      </c>
      <c r="D2188" s="1">
        <v>0</v>
      </c>
      <c r="E2188" s="1">
        <v>0</v>
      </c>
      <c r="F2188" s="1">
        <v>0</v>
      </c>
      <c r="G2188" s="1">
        <v>0</v>
      </c>
      <c r="H2188" s="1">
        <v>0</v>
      </c>
      <c r="I2188" s="1">
        <v>0</v>
      </c>
      <c r="J2188" s="1">
        <v>0</v>
      </c>
      <c r="K2188" s="1">
        <v>0</v>
      </c>
      <c r="L2188" s="14"/>
    </row>
    <row r="2189" spans="2:12" ht="16.5" thickTop="1" thickBot="1" x14ac:dyDescent="0.3">
      <c r="B2189" s="7" t="s">
        <v>50</v>
      </c>
      <c r="C2189" s="32">
        <v>50</v>
      </c>
      <c r="D2189" s="1">
        <v>15355.01</v>
      </c>
      <c r="E2189" s="1">
        <v>13619.05</v>
      </c>
      <c r="F2189" s="1">
        <v>125554.22</v>
      </c>
      <c r="G2189" s="1">
        <v>55327.06</v>
      </c>
      <c r="H2189" s="1">
        <v>140144.9</v>
      </c>
      <c r="I2189" s="1">
        <v>150488.64000000001</v>
      </c>
      <c r="J2189" s="1">
        <v>1295468.8899999999</v>
      </c>
      <c r="K2189" s="1">
        <v>287590.57</v>
      </c>
      <c r="L2189" s="14"/>
    </row>
    <row r="2190" spans="2:12" ht="16.5" thickTop="1" thickBot="1" x14ac:dyDescent="0.3">
      <c r="B2190" s="6" t="s">
        <v>711</v>
      </c>
      <c r="C2190" s="32"/>
      <c r="D2190" s="1"/>
      <c r="E2190" s="1"/>
      <c r="F2190" s="1"/>
      <c r="G2190" s="1"/>
      <c r="H2190" s="1"/>
      <c r="I2190" s="1"/>
      <c r="J2190" s="1"/>
      <c r="K2190" s="1"/>
      <c r="L2190" s="14"/>
    </row>
    <row r="2191" spans="2:12" ht="16.5" thickTop="1" thickBot="1" x14ac:dyDescent="0.3">
      <c r="B2191" s="7" t="s">
        <v>47</v>
      </c>
      <c r="C2191" s="32">
        <v>10</v>
      </c>
      <c r="D2191" s="1">
        <v>23855045</v>
      </c>
      <c r="E2191" s="1">
        <v>24116542</v>
      </c>
      <c r="F2191" s="1">
        <v>28189144</v>
      </c>
      <c r="G2191" s="1">
        <v>40450346</v>
      </c>
      <c r="H2191" s="1">
        <v>61185651.119999997</v>
      </c>
      <c r="I2191" s="1">
        <v>61394983.149999999</v>
      </c>
      <c r="J2191" s="1">
        <v>63166768.18</v>
      </c>
      <c r="K2191" s="1">
        <v>60252050.25</v>
      </c>
      <c r="L2191" s="14"/>
    </row>
    <row r="2192" spans="2:12" ht="16.5" thickTop="1" thickBot="1" x14ac:dyDescent="0.3">
      <c r="B2192" s="7" t="s">
        <v>48</v>
      </c>
      <c r="C2192" s="32">
        <v>20</v>
      </c>
      <c r="D2192" s="1">
        <v>23755045</v>
      </c>
      <c r="E2192" s="1">
        <v>23694317.43</v>
      </c>
      <c r="F2192" s="1">
        <v>28027533</v>
      </c>
      <c r="G2192" s="1">
        <v>32398689.789999999</v>
      </c>
      <c r="H2192" s="1">
        <v>37609382.969999999</v>
      </c>
      <c r="I2192" s="1">
        <v>40375725.030000001</v>
      </c>
      <c r="J2192" s="1">
        <v>44875935.5</v>
      </c>
      <c r="K2192" s="1">
        <v>46502061.719999999</v>
      </c>
      <c r="L2192" s="14"/>
    </row>
    <row r="2193" spans="2:12" ht="16.5" thickTop="1" thickBot="1" x14ac:dyDescent="0.3">
      <c r="B2193" s="7" t="s">
        <v>49</v>
      </c>
      <c r="C2193" s="32">
        <v>30</v>
      </c>
      <c r="D2193" s="1">
        <v>100000</v>
      </c>
      <c r="E2193" s="1">
        <v>422224.57</v>
      </c>
      <c r="F2193" s="1">
        <v>161611</v>
      </c>
      <c r="G2193" s="1">
        <v>8051656.21</v>
      </c>
      <c r="H2193" s="1">
        <v>23576268.149999999</v>
      </c>
      <c r="I2193" s="1">
        <v>21019258.120000001</v>
      </c>
      <c r="J2193" s="1">
        <v>18290832.68</v>
      </c>
      <c r="K2193" s="1">
        <v>13749988.529999999</v>
      </c>
      <c r="L2193" s="14"/>
    </row>
    <row r="2194" spans="2:12" ht="16.5" thickTop="1" thickBot="1" x14ac:dyDescent="0.3">
      <c r="B2194" s="7" t="s">
        <v>12</v>
      </c>
      <c r="C2194" s="32">
        <v>40</v>
      </c>
      <c r="D2194" s="1">
        <v>0</v>
      </c>
      <c r="E2194" s="1">
        <v>0</v>
      </c>
      <c r="F2194" s="1">
        <v>0</v>
      </c>
      <c r="G2194" s="1">
        <v>102500.46</v>
      </c>
      <c r="H2194" s="1">
        <v>0</v>
      </c>
      <c r="I2194" s="1">
        <v>3712942</v>
      </c>
      <c r="J2194" s="1">
        <v>1388796</v>
      </c>
      <c r="K2194" s="1">
        <v>950555</v>
      </c>
      <c r="L2194" s="14"/>
    </row>
    <row r="2195" spans="2:12" ht="16.5" thickTop="1" thickBot="1" x14ac:dyDescent="0.3">
      <c r="B2195" s="7" t="s">
        <v>50</v>
      </c>
      <c r="C2195" s="32">
        <v>50</v>
      </c>
      <c r="D2195" s="1">
        <v>100000</v>
      </c>
      <c r="E2195" s="1">
        <v>422224.57</v>
      </c>
      <c r="F2195" s="1">
        <v>161611</v>
      </c>
      <c r="G2195" s="1">
        <v>7949155.75</v>
      </c>
      <c r="H2195" s="1">
        <v>23576268.149999999</v>
      </c>
      <c r="I2195" s="1">
        <v>17306316.120000001</v>
      </c>
      <c r="J2195" s="1">
        <v>16902036.68</v>
      </c>
      <c r="K2195" s="1">
        <v>12799433.529999999</v>
      </c>
      <c r="L2195" s="14"/>
    </row>
    <row r="2196" spans="2:12" ht="16.5" thickTop="1" thickBot="1" x14ac:dyDescent="0.3">
      <c r="B2196" s="6" t="s">
        <v>322</v>
      </c>
      <c r="C2196" s="32"/>
      <c r="D2196" s="1"/>
      <c r="E2196" s="1"/>
      <c r="F2196" s="1"/>
      <c r="G2196" s="1"/>
      <c r="H2196" s="1"/>
      <c r="I2196" s="1"/>
      <c r="J2196" s="1"/>
      <c r="K2196" s="1"/>
      <c r="L2196" s="14"/>
    </row>
    <row r="2197" spans="2:12" ht="16.5" thickTop="1" thickBot="1" x14ac:dyDescent="0.3">
      <c r="B2197" s="7" t="s">
        <v>47</v>
      </c>
      <c r="C2197" s="32">
        <v>10</v>
      </c>
      <c r="D2197" s="1">
        <v>10199513</v>
      </c>
      <c r="E2197" s="1">
        <v>11232543</v>
      </c>
      <c r="F2197" s="1">
        <v>9673731</v>
      </c>
      <c r="G2197" s="1">
        <v>10137327</v>
      </c>
      <c r="H2197" s="1">
        <v>11374352</v>
      </c>
      <c r="I2197" s="1">
        <v>12292747</v>
      </c>
      <c r="J2197" s="1">
        <v>13629395.41</v>
      </c>
      <c r="K2197" s="1">
        <v>16713474</v>
      </c>
      <c r="L2197" s="14"/>
    </row>
    <row r="2198" spans="2:12" ht="16.5" thickTop="1" thickBot="1" x14ac:dyDescent="0.3">
      <c r="B2198" s="7" t="s">
        <v>48</v>
      </c>
      <c r="C2198" s="32">
        <v>20</v>
      </c>
      <c r="D2198" s="1">
        <v>10199513</v>
      </c>
      <c r="E2198" s="1">
        <v>11215682.130000001</v>
      </c>
      <c r="F2198" s="1">
        <v>9673731</v>
      </c>
      <c r="G2198" s="1">
        <v>10137327</v>
      </c>
      <c r="H2198" s="1">
        <v>11374352</v>
      </c>
      <c r="I2198" s="1">
        <v>12263275.41</v>
      </c>
      <c r="J2198" s="1">
        <v>13629279</v>
      </c>
      <c r="K2198" s="1">
        <v>16713452.24</v>
      </c>
      <c r="L2198" s="14"/>
    </row>
    <row r="2199" spans="2:12" ht="16.5" thickTop="1" thickBot="1" x14ac:dyDescent="0.3">
      <c r="B2199" s="7" t="s">
        <v>49</v>
      </c>
      <c r="C2199" s="32">
        <v>30</v>
      </c>
      <c r="D2199" s="1">
        <v>0</v>
      </c>
      <c r="E2199" s="1">
        <v>16860.87</v>
      </c>
      <c r="F2199" s="1">
        <v>0</v>
      </c>
      <c r="G2199" s="1">
        <v>0</v>
      </c>
      <c r="H2199" s="1">
        <v>0</v>
      </c>
      <c r="I2199" s="1">
        <v>29471.59</v>
      </c>
      <c r="J2199" s="1">
        <v>116.41</v>
      </c>
      <c r="K2199" s="1">
        <v>21.76</v>
      </c>
      <c r="L2199" s="14"/>
    </row>
    <row r="2200" spans="2:12" ht="16.5" thickTop="1" thickBot="1" x14ac:dyDescent="0.3">
      <c r="B2200" s="7" t="s">
        <v>12</v>
      </c>
      <c r="C2200" s="32">
        <v>40</v>
      </c>
      <c r="D2200" s="1">
        <v>0</v>
      </c>
      <c r="E2200" s="1">
        <v>0</v>
      </c>
      <c r="F2200" s="1">
        <v>0</v>
      </c>
      <c r="G2200" s="1">
        <v>0</v>
      </c>
      <c r="H2200" s="1">
        <v>0</v>
      </c>
      <c r="I2200" s="1">
        <v>0</v>
      </c>
      <c r="J2200" s="1">
        <v>0</v>
      </c>
      <c r="K2200" s="1">
        <v>0</v>
      </c>
      <c r="L2200" s="14"/>
    </row>
    <row r="2201" spans="2:12" ht="16.5" thickTop="1" thickBot="1" x14ac:dyDescent="0.3">
      <c r="B2201" s="7" t="s">
        <v>50</v>
      </c>
      <c r="C2201" s="32">
        <v>50</v>
      </c>
      <c r="D2201" s="1">
        <v>0</v>
      </c>
      <c r="E2201" s="1">
        <v>16860.87</v>
      </c>
      <c r="F2201" s="1">
        <v>0</v>
      </c>
      <c r="G2201" s="1">
        <v>0</v>
      </c>
      <c r="H2201" s="1">
        <v>0</v>
      </c>
      <c r="I2201" s="1">
        <v>29471.59</v>
      </c>
      <c r="J2201" s="1">
        <v>116.41</v>
      </c>
      <c r="K2201" s="1">
        <v>21.76</v>
      </c>
      <c r="L2201" s="14"/>
    </row>
    <row r="2202" spans="2:12" ht="16.5" thickTop="1" thickBot="1" x14ac:dyDescent="0.3">
      <c r="B2202" s="5" t="s">
        <v>733</v>
      </c>
      <c r="C2202" s="32"/>
      <c r="D2202" s="1"/>
      <c r="E2202" s="1"/>
      <c r="F2202" s="1"/>
      <c r="G2202" s="1"/>
      <c r="H2202" s="1"/>
      <c r="I2202" s="1"/>
      <c r="J2202" s="1"/>
      <c r="K2202" s="1"/>
      <c r="L2202" s="14"/>
    </row>
    <row r="2203" spans="2:12" ht="16.5" thickTop="1" thickBot="1" x14ac:dyDescent="0.3">
      <c r="B2203" s="6" t="s">
        <v>735</v>
      </c>
      <c r="C2203" s="32"/>
      <c r="D2203" s="1"/>
      <c r="E2203" s="1"/>
      <c r="F2203" s="1"/>
      <c r="G2203" s="1"/>
      <c r="H2203" s="1"/>
      <c r="I2203" s="1"/>
      <c r="J2203" s="1"/>
      <c r="K2203" s="1"/>
      <c r="L2203" s="14"/>
    </row>
    <row r="2204" spans="2:12" ht="16.5" thickTop="1" thickBot="1" x14ac:dyDescent="0.3">
      <c r="B2204" s="7" t="s">
        <v>47</v>
      </c>
      <c r="C2204" s="32">
        <v>10</v>
      </c>
      <c r="D2204" s="1">
        <v>10021398</v>
      </c>
      <c r="E2204" s="1">
        <v>11951271.08</v>
      </c>
      <c r="F2204" s="1">
        <v>11966889.09</v>
      </c>
      <c r="G2204" s="1">
        <v>12681291.82</v>
      </c>
      <c r="H2204" s="1">
        <v>14120449.470000001</v>
      </c>
      <c r="I2204" s="1">
        <v>15295109.32</v>
      </c>
      <c r="J2204" s="1">
        <v>21210192.649999999</v>
      </c>
      <c r="K2204" s="1">
        <v>24007166.289999999</v>
      </c>
      <c r="L2204" s="14"/>
    </row>
    <row r="2205" spans="2:12" ht="16.5" thickTop="1" thickBot="1" x14ac:dyDescent="0.3">
      <c r="B2205" s="7" t="s">
        <v>48</v>
      </c>
      <c r="C2205" s="32">
        <v>20</v>
      </c>
      <c r="D2205" s="1">
        <v>9708312.9199999999</v>
      </c>
      <c r="E2205" s="1">
        <v>11740102.199999999</v>
      </c>
      <c r="F2205" s="1">
        <v>11425636.27</v>
      </c>
      <c r="G2205" s="1">
        <v>12253262.92</v>
      </c>
      <c r="H2205" s="1">
        <v>12457519.85</v>
      </c>
      <c r="I2205" s="1">
        <v>12543126.76</v>
      </c>
      <c r="J2205" s="1">
        <v>11930345.1</v>
      </c>
      <c r="K2205" s="1">
        <v>15420958.279999999</v>
      </c>
      <c r="L2205" s="14"/>
    </row>
    <row r="2206" spans="2:12" ht="16.5" thickTop="1" thickBot="1" x14ac:dyDescent="0.3">
      <c r="B2206" s="7" t="s">
        <v>49</v>
      </c>
      <c r="C2206" s="32">
        <v>30</v>
      </c>
      <c r="D2206" s="1">
        <v>313085.08</v>
      </c>
      <c r="E2206" s="1">
        <v>211168.88</v>
      </c>
      <c r="F2206" s="1">
        <v>541252.81999999995</v>
      </c>
      <c r="G2206" s="1">
        <v>428028.9</v>
      </c>
      <c r="H2206" s="1">
        <v>1662929.62</v>
      </c>
      <c r="I2206" s="1">
        <v>2751982.56</v>
      </c>
      <c r="J2206" s="1">
        <v>9279847.5500000007</v>
      </c>
      <c r="K2206" s="1">
        <v>8586208.0099999998</v>
      </c>
      <c r="L2206" s="14"/>
    </row>
    <row r="2207" spans="2:12" ht="16.5" thickTop="1" thickBot="1" x14ac:dyDescent="0.3">
      <c r="B2207" s="7" t="s">
        <v>12</v>
      </c>
      <c r="C2207" s="32">
        <v>40</v>
      </c>
      <c r="D2207" s="1">
        <v>308008.08</v>
      </c>
      <c r="E2207" s="1">
        <v>206740.32</v>
      </c>
      <c r="F2207" s="1">
        <v>536211.81999999995</v>
      </c>
      <c r="G2207" s="1">
        <v>423654.32</v>
      </c>
      <c r="H2207" s="1">
        <v>1476154.32</v>
      </c>
      <c r="I2207" s="1">
        <v>2747295.56</v>
      </c>
      <c r="J2207" s="1">
        <v>8484114.1699999999</v>
      </c>
      <c r="K2207" s="1">
        <v>8583354.0099999998</v>
      </c>
      <c r="L2207" s="14"/>
    </row>
    <row r="2208" spans="2:12" ht="16.5" thickTop="1" thickBot="1" x14ac:dyDescent="0.3">
      <c r="B2208" s="7" t="s">
        <v>50</v>
      </c>
      <c r="C2208" s="32">
        <v>50</v>
      </c>
      <c r="D2208" s="1">
        <v>5077</v>
      </c>
      <c r="E2208" s="1">
        <v>4428.5600000000004</v>
      </c>
      <c r="F2208" s="1">
        <v>5041</v>
      </c>
      <c r="G2208" s="1">
        <v>4374.58</v>
      </c>
      <c r="H2208" s="1">
        <v>186775.3</v>
      </c>
      <c r="I2208" s="1">
        <v>4687</v>
      </c>
      <c r="J2208" s="1">
        <v>795733.38</v>
      </c>
      <c r="K2208" s="1">
        <v>2854</v>
      </c>
      <c r="L2208" s="14"/>
    </row>
    <row r="2209" spans="2:12" ht="16.5" thickTop="1" thickBot="1" x14ac:dyDescent="0.3">
      <c r="B2209" s="6" t="s">
        <v>737</v>
      </c>
      <c r="C2209" s="32"/>
      <c r="D2209" s="1"/>
      <c r="E2209" s="1"/>
      <c r="F2209" s="1"/>
      <c r="G2209" s="1"/>
      <c r="H2209" s="1"/>
      <c r="I2209" s="1"/>
      <c r="J2209" s="1"/>
      <c r="K2209" s="1"/>
      <c r="L2209" s="14"/>
    </row>
    <row r="2210" spans="2:12" ht="16.5" thickTop="1" thickBot="1" x14ac:dyDescent="0.3">
      <c r="B2210" s="7" t="s">
        <v>47</v>
      </c>
      <c r="C2210" s="32">
        <v>10</v>
      </c>
      <c r="D2210" s="1">
        <v>1940641</v>
      </c>
      <c r="E2210" s="1">
        <v>1941012</v>
      </c>
      <c r="F2210" s="1">
        <v>1915733.31</v>
      </c>
      <c r="G2210" s="1">
        <v>1759151</v>
      </c>
      <c r="H2210" s="1">
        <v>5837302</v>
      </c>
      <c r="I2210" s="1">
        <v>3381518.26</v>
      </c>
      <c r="J2210" s="1">
        <v>2153590.41</v>
      </c>
      <c r="K2210" s="1">
        <v>1588842</v>
      </c>
      <c r="L2210" s="14"/>
    </row>
    <row r="2211" spans="2:12" ht="16.5" thickTop="1" thickBot="1" x14ac:dyDescent="0.3">
      <c r="B2211" s="7" t="s">
        <v>48</v>
      </c>
      <c r="C2211" s="32">
        <v>20</v>
      </c>
      <c r="D2211" s="1">
        <v>1909641</v>
      </c>
      <c r="E2211" s="1">
        <v>1618312</v>
      </c>
      <c r="F2211" s="1">
        <v>1915733.31</v>
      </c>
      <c r="G2211" s="1">
        <v>1751449.73</v>
      </c>
      <c r="H2211" s="1">
        <v>1358855.74</v>
      </c>
      <c r="I2211" s="1">
        <v>2737272.98</v>
      </c>
      <c r="J2211" s="1">
        <v>1267560.6499999999</v>
      </c>
      <c r="K2211" s="1">
        <v>1588842</v>
      </c>
      <c r="L2211" s="14"/>
    </row>
    <row r="2212" spans="2:12" ht="16.5" thickTop="1" thickBot="1" x14ac:dyDescent="0.3">
      <c r="B2212" s="7" t="s">
        <v>49</v>
      </c>
      <c r="C2212" s="32">
        <v>30</v>
      </c>
      <c r="D2212" s="1">
        <v>31000</v>
      </c>
      <c r="E2212" s="1">
        <v>322700</v>
      </c>
      <c r="F2212" s="1">
        <v>0</v>
      </c>
      <c r="G2212" s="1">
        <v>7701.27</v>
      </c>
      <c r="H2212" s="1">
        <v>4478446.26</v>
      </c>
      <c r="I2212" s="1">
        <v>644245.28</v>
      </c>
      <c r="J2212" s="1">
        <v>886029.76</v>
      </c>
      <c r="K2212" s="1">
        <v>0</v>
      </c>
      <c r="L2212" s="14"/>
    </row>
    <row r="2213" spans="2:12" ht="16.5" thickTop="1" thickBot="1" x14ac:dyDescent="0.3">
      <c r="B2213" s="7" t="s">
        <v>12</v>
      </c>
      <c r="C2213" s="32">
        <v>40</v>
      </c>
      <c r="D2213" s="1">
        <v>0</v>
      </c>
      <c r="E2213" s="1">
        <v>0</v>
      </c>
      <c r="F2213" s="1">
        <v>0</v>
      </c>
      <c r="G2213" s="1">
        <v>0</v>
      </c>
      <c r="H2213" s="1">
        <v>0</v>
      </c>
      <c r="I2213" s="1">
        <v>0</v>
      </c>
      <c r="J2213" s="1">
        <v>0</v>
      </c>
      <c r="K2213" s="1">
        <v>0</v>
      </c>
      <c r="L2213" s="14"/>
    </row>
    <row r="2214" spans="2:12" ht="16.5" thickTop="1" thickBot="1" x14ac:dyDescent="0.3">
      <c r="B2214" s="7" t="s">
        <v>50</v>
      </c>
      <c r="C2214" s="32">
        <v>50</v>
      </c>
      <c r="D2214" s="1">
        <v>31000</v>
      </c>
      <c r="E2214" s="1">
        <v>322700</v>
      </c>
      <c r="F2214" s="1">
        <v>0</v>
      </c>
      <c r="G2214" s="1">
        <v>7701.27</v>
      </c>
      <c r="H2214" s="1">
        <v>4478446.26</v>
      </c>
      <c r="I2214" s="1">
        <v>644245.28</v>
      </c>
      <c r="J2214" s="1">
        <v>886029.76</v>
      </c>
      <c r="K2214" s="1">
        <v>0</v>
      </c>
      <c r="L2214" s="14"/>
    </row>
    <row r="2215" spans="2:12" ht="16.5" thickTop="1" thickBot="1" x14ac:dyDescent="0.3">
      <c r="B2215" s="6" t="s">
        <v>322</v>
      </c>
      <c r="C2215" s="32"/>
      <c r="D2215" s="1"/>
      <c r="E2215" s="1"/>
      <c r="F2215" s="1"/>
      <c r="G2215" s="1"/>
      <c r="H2215" s="1"/>
      <c r="I2215" s="1"/>
      <c r="J2215" s="1"/>
      <c r="K2215" s="1"/>
      <c r="L2215" s="14"/>
    </row>
    <row r="2216" spans="2:12" ht="16.5" thickTop="1" thickBot="1" x14ac:dyDescent="0.3">
      <c r="B2216" s="7" t="s">
        <v>47</v>
      </c>
      <c r="C2216" s="32">
        <v>10</v>
      </c>
      <c r="D2216" s="1">
        <v>2647912</v>
      </c>
      <c r="E2216" s="1">
        <v>2833065</v>
      </c>
      <c r="F2216" s="1">
        <v>2562244.92</v>
      </c>
      <c r="G2216" s="1">
        <v>2665060</v>
      </c>
      <c r="H2216" s="1">
        <v>2965199.85</v>
      </c>
      <c r="I2216" s="1">
        <v>3074261</v>
      </c>
      <c r="J2216" s="1">
        <v>3136231.78</v>
      </c>
      <c r="K2216" s="1">
        <v>3172785</v>
      </c>
      <c r="L2216" s="14"/>
    </row>
    <row r="2217" spans="2:12" ht="16.5" thickTop="1" thickBot="1" x14ac:dyDescent="0.3">
      <c r="B2217" s="7" t="s">
        <v>48</v>
      </c>
      <c r="C2217" s="32">
        <v>20</v>
      </c>
      <c r="D2217" s="1">
        <v>2473343.25</v>
      </c>
      <c r="E2217" s="1">
        <v>2601979.48</v>
      </c>
      <c r="F2217" s="1">
        <v>2562244.92</v>
      </c>
      <c r="G2217" s="1">
        <v>2664997.4700000002</v>
      </c>
      <c r="H2217" s="1">
        <v>2961588.74</v>
      </c>
      <c r="I2217" s="1">
        <v>3074261</v>
      </c>
      <c r="J2217" s="1">
        <v>2686191.3</v>
      </c>
      <c r="K2217" s="1">
        <v>3172785</v>
      </c>
      <c r="L2217" s="14"/>
    </row>
    <row r="2218" spans="2:12" ht="16.5" thickTop="1" thickBot="1" x14ac:dyDescent="0.3">
      <c r="B2218" s="7" t="s">
        <v>49</v>
      </c>
      <c r="C2218" s="32">
        <v>30</v>
      </c>
      <c r="D2218" s="1">
        <v>174568.75</v>
      </c>
      <c r="E2218" s="1">
        <v>231085.52</v>
      </c>
      <c r="F2218" s="1">
        <v>0</v>
      </c>
      <c r="G2218" s="1">
        <v>62.53</v>
      </c>
      <c r="H2218" s="1">
        <v>3611.11</v>
      </c>
      <c r="I2218" s="1">
        <v>0</v>
      </c>
      <c r="J2218" s="1">
        <v>450040.48</v>
      </c>
      <c r="K2218" s="1">
        <v>0</v>
      </c>
      <c r="L2218" s="14"/>
    </row>
    <row r="2219" spans="2:12" ht="16.5" thickTop="1" thickBot="1" x14ac:dyDescent="0.3">
      <c r="B2219" s="7" t="s">
        <v>12</v>
      </c>
      <c r="C2219" s="32">
        <v>40</v>
      </c>
      <c r="D2219" s="1">
        <v>0</v>
      </c>
      <c r="E2219" s="1">
        <v>0</v>
      </c>
      <c r="F2219" s="1">
        <v>0</v>
      </c>
      <c r="G2219" s="1">
        <v>0</v>
      </c>
      <c r="H2219" s="1">
        <v>0</v>
      </c>
      <c r="I2219" s="1">
        <v>0</v>
      </c>
      <c r="J2219" s="1">
        <v>0</v>
      </c>
      <c r="K2219" s="1">
        <v>0</v>
      </c>
      <c r="L2219" s="14"/>
    </row>
    <row r="2220" spans="2:12" ht="16.5" thickTop="1" thickBot="1" x14ac:dyDescent="0.3">
      <c r="B2220" s="7" t="s">
        <v>50</v>
      </c>
      <c r="C2220" s="32">
        <v>50</v>
      </c>
      <c r="D2220" s="1">
        <v>174568.75</v>
      </c>
      <c r="E2220" s="1">
        <v>231085.52</v>
      </c>
      <c r="F2220" s="1">
        <v>0</v>
      </c>
      <c r="G2220" s="1">
        <v>62.53</v>
      </c>
      <c r="H2220" s="1">
        <v>3611.11</v>
      </c>
      <c r="I2220" s="1">
        <v>0</v>
      </c>
      <c r="J2220" s="1">
        <v>450040.48</v>
      </c>
      <c r="K2220" s="1">
        <v>0</v>
      </c>
      <c r="L2220" s="14"/>
    </row>
    <row r="2221" spans="2:12" ht="16.5" thickTop="1" thickBot="1" x14ac:dyDescent="0.3">
      <c r="B2221" s="5" t="s">
        <v>725</v>
      </c>
      <c r="C2221" s="32"/>
      <c r="D2221" s="1"/>
      <c r="E2221" s="1"/>
      <c r="F2221" s="1"/>
      <c r="G2221" s="1"/>
      <c r="H2221" s="1"/>
      <c r="I2221" s="1"/>
      <c r="J2221" s="1"/>
      <c r="K2221" s="1"/>
      <c r="L2221" s="14"/>
    </row>
    <row r="2222" spans="2:12" ht="16.5" thickTop="1" thickBot="1" x14ac:dyDescent="0.3">
      <c r="B2222" s="6" t="s">
        <v>727</v>
      </c>
      <c r="C2222" s="32"/>
      <c r="D2222" s="1"/>
      <c r="E2222" s="1"/>
      <c r="F2222" s="1"/>
      <c r="G2222" s="1"/>
      <c r="H2222" s="1"/>
      <c r="I2222" s="1"/>
      <c r="J2222" s="1"/>
      <c r="K2222" s="1"/>
      <c r="L2222" s="14"/>
    </row>
    <row r="2223" spans="2:12" ht="16.5" thickTop="1" thickBot="1" x14ac:dyDescent="0.3">
      <c r="B2223" s="7" t="s">
        <v>47</v>
      </c>
      <c r="C2223" s="32">
        <v>10</v>
      </c>
      <c r="D2223" s="1">
        <v>0</v>
      </c>
      <c r="E2223" s="1">
        <v>0</v>
      </c>
      <c r="F2223" s="1">
        <v>0</v>
      </c>
      <c r="G2223" s="1">
        <v>0</v>
      </c>
      <c r="H2223" s="1">
        <v>200000</v>
      </c>
      <c r="I2223" s="1">
        <v>200000</v>
      </c>
      <c r="J2223" s="1">
        <v>5081141</v>
      </c>
      <c r="K2223" s="1">
        <v>4345903.6500000004</v>
      </c>
      <c r="L2223" s="14"/>
    </row>
    <row r="2224" spans="2:12" ht="16.5" thickTop="1" thickBot="1" x14ac:dyDescent="0.3">
      <c r="B2224" s="7" t="s">
        <v>48</v>
      </c>
      <c r="C2224" s="32">
        <v>20</v>
      </c>
      <c r="D2224" s="1">
        <v>0</v>
      </c>
      <c r="E2224" s="1">
        <v>0</v>
      </c>
      <c r="F2224" s="1">
        <v>0</v>
      </c>
      <c r="G2224" s="1">
        <v>0</v>
      </c>
      <c r="H2224" s="1">
        <v>7039.92</v>
      </c>
      <c r="I2224" s="1">
        <v>172394.86</v>
      </c>
      <c r="J2224" s="1">
        <v>935237.35</v>
      </c>
      <c r="K2224" s="1">
        <v>739671.34</v>
      </c>
      <c r="L2224" s="14"/>
    </row>
    <row r="2225" spans="2:12" ht="16.5" thickTop="1" thickBot="1" x14ac:dyDescent="0.3">
      <c r="B2225" s="7" t="s">
        <v>49</v>
      </c>
      <c r="C2225" s="32">
        <v>30</v>
      </c>
      <c r="D2225" s="1">
        <v>0</v>
      </c>
      <c r="E2225" s="1">
        <v>0</v>
      </c>
      <c r="F2225" s="1">
        <v>0</v>
      </c>
      <c r="G2225" s="1">
        <v>0</v>
      </c>
      <c r="H2225" s="1">
        <v>192960.08</v>
      </c>
      <c r="I2225" s="1">
        <v>27605.14</v>
      </c>
      <c r="J2225" s="1">
        <v>4145903.65</v>
      </c>
      <c r="K2225" s="1">
        <v>3606232.31</v>
      </c>
      <c r="L2225" s="14"/>
    </row>
    <row r="2226" spans="2:12" ht="16.5" thickTop="1" thickBot="1" x14ac:dyDescent="0.3">
      <c r="B2226" s="7" t="s">
        <v>12</v>
      </c>
      <c r="C2226" s="32">
        <v>40</v>
      </c>
      <c r="D2226" s="1">
        <v>0</v>
      </c>
      <c r="E2226" s="1">
        <v>0</v>
      </c>
      <c r="F2226" s="1">
        <v>0</v>
      </c>
      <c r="G2226" s="1">
        <v>0</v>
      </c>
      <c r="H2226" s="1">
        <v>0</v>
      </c>
      <c r="I2226" s="1">
        <v>0</v>
      </c>
      <c r="J2226" s="1">
        <v>4145903.65</v>
      </c>
      <c r="K2226" s="1">
        <v>0</v>
      </c>
      <c r="L2226" s="14"/>
    </row>
    <row r="2227" spans="2:12" ht="16.5" thickTop="1" thickBot="1" x14ac:dyDescent="0.3">
      <c r="B2227" s="7" t="s">
        <v>50</v>
      </c>
      <c r="C2227" s="32">
        <v>50</v>
      </c>
      <c r="D2227" s="1">
        <v>0</v>
      </c>
      <c r="E2227" s="1">
        <v>0</v>
      </c>
      <c r="F2227" s="1">
        <v>0</v>
      </c>
      <c r="G2227" s="1">
        <v>0</v>
      </c>
      <c r="H2227" s="1">
        <v>192960.08</v>
      </c>
      <c r="I2227" s="1">
        <v>27605.14</v>
      </c>
      <c r="J2227" s="1">
        <v>0</v>
      </c>
      <c r="K2227" s="1">
        <v>3606232.31</v>
      </c>
      <c r="L2227" s="14"/>
    </row>
    <row r="2228" spans="2:12" ht="16.5" thickTop="1" thickBot="1" x14ac:dyDescent="0.3">
      <c r="B2228" s="6" t="s">
        <v>322</v>
      </c>
      <c r="C2228" s="32"/>
      <c r="D2228" s="1"/>
      <c r="E2228" s="1"/>
      <c r="F2228" s="1"/>
      <c r="G2228" s="1"/>
      <c r="H2228" s="1"/>
      <c r="I2228" s="1"/>
      <c r="J2228" s="1"/>
      <c r="K2228" s="1"/>
      <c r="L2228" s="14"/>
    </row>
    <row r="2229" spans="2:12" ht="16.5" thickTop="1" thickBot="1" x14ac:dyDescent="0.3">
      <c r="B2229" s="7" t="s">
        <v>47</v>
      </c>
      <c r="C2229" s="32">
        <v>10</v>
      </c>
      <c r="D2229" s="1">
        <v>0</v>
      </c>
      <c r="E2229" s="1">
        <v>0</v>
      </c>
      <c r="F2229" s="1">
        <v>0</v>
      </c>
      <c r="G2229" s="1">
        <v>0</v>
      </c>
      <c r="H2229" s="1">
        <v>0</v>
      </c>
      <c r="I2229" s="1">
        <v>0</v>
      </c>
      <c r="J2229" s="1">
        <v>2537</v>
      </c>
      <c r="K2229" s="1">
        <v>7314</v>
      </c>
      <c r="L2229" s="14"/>
    </row>
    <row r="2230" spans="2:12" ht="16.5" thickTop="1" thickBot="1" x14ac:dyDescent="0.3">
      <c r="B2230" s="7" t="s">
        <v>48</v>
      </c>
      <c r="C2230" s="32">
        <v>20</v>
      </c>
      <c r="D2230" s="1">
        <v>0</v>
      </c>
      <c r="E2230" s="1">
        <v>0</v>
      </c>
      <c r="F2230" s="1">
        <v>0</v>
      </c>
      <c r="G2230" s="1">
        <v>0</v>
      </c>
      <c r="H2230" s="1">
        <v>0</v>
      </c>
      <c r="I2230" s="1">
        <v>0</v>
      </c>
      <c r="J2230" s="1">
        <v>2537</v>
      </c>
      <c r="K2230" s="1">
        <v>0</v>
      </c>
      <c r="L2230" s="14"/>
    </row>
    <row r="2231" spans="2:12" ht="16.5" thickTop="1" thickBot="1" x14ac:dyDescent="0.3">
      <c r="B2231" s="7" t="s">
        <v>49</v>
      </c>
      <c r="C2231" s="32">
        <v>30</v>
      </c>
      <c r="D2231" s="1">
        <v>0</v>
      </c>
      <c r="E2231" s="1">
        <v>0</v>
      </c>
      <c r="F2231" s="1">
        <v>0</v>
      </c>
      <c r="G2231" s="1">
        <v>0</v>
      </c>
      <c r="H2231" s="1">
        <v>0</v>
      </c>
      <c r="I2231" s="1">
        <v>0</v>
      </c>
      <c r="J2231" s="1">
        <v>0</v>
      </c>
      <c r="K2231" s="1">
        <v>7314</v>
      </c>
      <c r="L2231" s="14"/>
    </row>
    <row r="2232" spans="2:12" ht="16.5" thickTop="1" thickBot="1" x14ac:dyDescent="0.3">
      <c r="B2232" s="7" t="s">
        <v>12</v>
      </c>
      <c r="C2232" s="32">
        <v>40</v>
      </c>
      <c r="D2232" s="1">
        <v>0</v>
      </c>
      <c r="E2232" s="1">
        <v>0</v>
      </c>
      <c r="F2232" s="1">
        <v>0</v>
      </c>
      <c r="G2232" s="1">
        <v>0</v>
      </c>
      <c r="H2232" s="1">
        <v>0</v>
      </c>
      <c r="I2232" s="1">
        <v>0</v>
      </c>
      <c r="J2232" s="1">
        <v>0</v>
      </c>
      <c r="K2232" s="1">
        <v>0</v>
      </c>
      <c r="L2232" s="14"/>
    </row>
    <row r="2233" spans="2:12" ht="16.5" thickTop="1" thickBot="1" x14ac:dyDescent="0.3">
      <c r="B2233" s="7" t="s">
        <v>50</v>
      </c>
      <c r="C2233" s="32">
        <v>50</v>
      </c>
      <c r="D2233" s="1">
        <v>0</v>
      </c>
      <c r="E2233" s="1">
        <v>0</v>
      </c>
      <c r="F2233" s="1">
        <v>0</v>
      </c>
      <c r="G2233" s="1">
        <v>0</v>
      </c>
      <c r="H2233" s="1">
        <v>0</v>
      </c>
      <c r="I2233" s="1">
        <v>0</v>
      </c>
      <c r="J2233" s="1">
        <v>0</v>
      </c>
      <c r="K2233" s="1">
        <v>7314</v>
      </c>
      <c r="L2233" s="14"/>
    </row>
    <row r="2234" spans="2:12" ht="16.5" thickTop="1" thickBot="1" x14ac:dyDescent="0.3">
      <c r="B2234" s="5" t="s">
        <v>730</v>
      </c>
      <c r="C2234" s="32"/>
      <c r="D2234" s="1"/>
      <c r="E2234" s="1"/>
      <c r="F2234" s="1"/>
      <c r="G2234" s="1"/>
      <c r="H2234" s="1"/>
      <c r="I2234" s="1"/>
      <c r="J2234" s="1"/>
      <c r="K2234" s="1"/>
      <c r="L2234" s="14"/>
    </row>
    <row r="2235" spans="2:12" ht="16.5" thickTop="1" thickBot="1" x14ac:dyDescent="0.3">
      <c r="B2235" s="6" t="s">
        <v>215</v>
      </c>
      <c r="C2235" s="32"/>
      <c r="D2235" s="1"/>
      <c r="E2235" s="1"/>
      <c r="F2235" s="1"/>
      <c r="G2235" s="1"/>
      <c r="H2235" s="1"/>
      <c r="I2235" s="1"/>
      <c r="J2235" s="1"/>
      <c r="K2235" s="1"/>
      <c r="L2235" s="14"/>
    </row>
    <row r="2236" spans="2:12" ht="16.5" thickTop="1" thickBot="1" x14ac:dyDescent="0.3">
      <c r="B2236" s="7" t="s">
        <v>47</v>
      </c>
      <c r="C2236" s="32">
        <v>10</v>
      </c>
      <c r="D2236" s="1">
        <v>2925307</v>
      </c>
      <c r="E2236" s="1">
        <v>3186338</v>
      </c>
      <c r="F2236" s="1">
        <v>14698324</v>
      </c>
      <c r="G2236" s="1">
        <v>4373755</v>
      </c>
      <c r="H2236" s="1">
        <v>26374156.460000001</v>
      </c>
      <c r="I2236" s="1">
        <v>8067169</v>
      </c>
      <c r="J2236" s="1">
        <v>48700537.140000001</v>
      </c>
      <c r="K2236" s="1">
        <v>26335157</v>
      </c>
      <c r="L2236" s="14"/>
    </row>
    <row r="2237" spans="2:12" ht="16.5" thickTop="1" thickBot="1" x14ac:dyDescent="0.3">
      <c r="B2237" s="7" t="s">
        <v>48</v>
      </c>
      <c r="C2237" s="32">
        <v>20</v>
      </c>
      <c r="D2237" s="1">
        <v>2925057</v>
      </c>
      <c r="E2237" s="1">
        <v>3011134.32</v>
      </c>
      <c r="F2237" s="1">
        <v>14654650.49</v>
      </c>
      <c r="G2237" s="1">
        <v>3878454.28</v>
      </c>
      <c r="H2237" s="1">
        <v>25989156.18</v>
      </c>
      <c r="I2237" s="1">
        <v>7592169</v>
      </c>
      <c r="J2237" s="1">
        <v>23190325.879999999</v>
      </c>
      <c r="K2237" s="1">
        <v>14848132.48</v>
      </c>
      <c r="L2237" s="14"/>
    </row>
    <row r="2238" spans="2:12" ht="16.5" thickTop="1" thickBot="1" x14ac:dyDescent="0.3">
      <c r="B2238" s="7" t="s">
        <v>49</v>
      </c>
      <c r="C2238" s="32">
        <v>30</v>
      </c>
      <c r="D2238" s="1">
        <v>250</v>
      </c>
      <c r="E2238" s="1">
        <v>175203.68</v>
      </c>
      <c r="F2238" s="1">
        <v>43673.51</v>
      </c>
      <c r="G2238" s="1">
        <v>495300.72</v>
      </c>
      <c r="H2238" s="1">
        <v>385000.28</v>
      </c>
      <c r="I2238" s="1">
        <v>475000</v>
      </c>
      <c r="J2238" s="1">
        <v>25510211.260000002</v>
      </c>
      <c r="K2238" s="1">
        <v>11487024.52</v>
      </c>
      <c r="L2238" s="14"/>
    </row>
    <row r="2239" spans="2:12" ht="16.5" thickTop="1" thickBot="1" x14ac:dyDescent="0.3">
      <c r="B2239" s="7" t="s">
        <v>12</v>
      </c>
      <c r="C2239" s="32">
        <v>40</v>
      </c>
      <c r="D2239" s="1">
        <v>0</v>
      </c>
      <c r="E2239" s="1">
        <v>0</v>
      </c>
      <c r="F2239" s="1">
        <v>0</v>
      </c>
      <c r="G2239" s="1">
        <v>0</v>
      </c>
      <c r="H2239" s="1">
        <v>0</v>
      </c>
      <c r="I2239" s="1">
        <v>0</v>
      </c>
      <c r="J2239" s="1">
        <v>20098594</v>
      </c>
      <c r="K2239" s="1">
        <v>76008</v>
      </c>
      <c r="L2239" s="14"/>
    </row>
    <row r="2240" spans="2:12" ht="16.5" thickTop="1" thickBot="1" x14ac:dyDescent="0.3">
      <c r="B2240" s="7" t="s">
        <v>50</v>
      </c>
      <c r="C2240" s="32">
        <v>50</v>
      </c>
      <c r="D2240" s="1">
        <v>250</v>
      </c>
      <c r="E2240" s="1">
        <v>175203.68</v>
      </c>
      <c r="F2240" s="1">
        <v>43673.51</v>
      </c>
      <c r="G2240" s="1">
        <v>495300.72</v>
      </c>
      <c r="H2240" s="1">
        <v>385000.28</v>
      </c>
      <c r="I2240" s="1">
        <v>475000</v>
      </c>
      <c r="J2240" s="1">
        <v>5411617.2599999998</v>
      </c>
      <c r="K2240" s="1">
        <v>11411016.52</v>
      </c>
      <c r="L2240" s="14"/>
    </row>
    <row r="2241" spans="2:12" ht="16.5" thickTop="1" thickBot="1" x14ac:dyDescent="0.3">
      <c r="B2241" s="6" t="s">
        <v>322</v>
      </c>
      <c r="C2241" s="32"/>
      <c r="D2241" s="1"/>
      <c r="E2241" s="1"/>
      <c r="F2241" s="1"/>
      <c r="G2241" s="1"/>
      <c r="H2241" s="1"/>
      <c r="I2241" s="1"/>
      <c r="J2241" s="1"/>
      <c r="K2241" s="1"/>
      <c r="L2241" s="14"/>
    </row>
    <row r="2242" spans="2:12" ht="16.5" thickTop="1" thickBot="1" x14ac:dyDescent="0.3">
      <c r="B2242" s="7" t="s">
        <v>47</v>
      </c>
      <c r="C2242" s="32">
        <v>10</v>
      </c>
      <c r="D2242" s="1">
        <v>838699</v>
      </c>
      <c r="E2242" s="1">
        <v>746526</v>
      </c>
      <c r="F2242" s="1">
        <v>803135</v>
      </c>
      <c r="G2242" s="1">
        <v>826263</v>
      </c>
      <c r="H2242" s="1">
        <v>1118429</v>
      </c>
      <c r="I2242" s="1">
        <v>1292620</v>
      </c>
      <c r="J2242" s="1">
        <v>1382278</v>
      </c>
      <c r="K2242" s="1">
        <v>1966619</v>
      </c>
      <c r="L2242" s="14"/>
    </row>
    <row r="2243" spans="2:12" ht="16.5" thickTop="1" thickBot="1" x14ac:dyDescent="0.3">
      <c r="B2243" s="7" t="s">
        <v>48</v>
      </c>
      <c r="C2243" s="32">
        <v>20</v>
      </c>
      <c r="D2243" s="1">
        <v>838699</v>
      </c>
      <c r="E2243" s="1">
        <v>744497.65</v>
      </c>
      <c r="F2243" s="1">
        <v>778090.25</v>
      </c>
      <c r="G2243" s="1">
        <v>826233</v>
      </c>
      <c r="H2243" s="1">
        <v>1115468.69</v>
      </c>
      <c r="I2243" s="1">
        <v>1289876.44</v>
      </c>
      <c r="J2243" s="1">
        <v>1382278</v>
      </c>
      <c r="K2243" s="1">
        <v>1966619</v>
      </c>
      <c r="L2243" s="14"/>
    </row>
    <row r="2244" spans="2:12" ht="16.5" thickTop="1" thickBot="1" x14ac:dyDescent="0.3">
      <c r="B2244" s="7" t="s">
        <v>49</v>
      </c>
      <c r="C2244" s="32">
        <v>30</v>
      </c>
      <c r="D2244" s="1">
        <v>0</v>
      </c>
      <c r="E2244" s="1">
        <v>2028.35</v>
      </c>
      <c r="F2244" s="1">
        <v>25044.75</v>
      </c>
      <c r="G2244" s="1">
        <v>30</v>
      </c>
      <c r="H2244" s="1">
        <v>2960.31</v>
      </c>
      <c r="I2244" s="1">
        <v>2743.56</v>
      </c>
      <c r="J2244" s="1">
        <v>0</v>
      </c>
      <c r="K2244" s="1">
        <v>0</v>
      </c>
      <c r="L2244" s="14"/>
    </row>
    <row r="2245" spans="2:12" ht="16.5" thickTop="1" thickBot="1" x14ac:dyDescent="0.3">
      <c r="B2245" s="7" t="s">
        <v>12</v>
      </c>
      <c r="C2245" s="32">
        <v>40</v>
      </c>
      <c r="D2245" s="1">
        <v>0</v>
      </c>
      <c r="E2245" s="1">
        <v>0</v>
      </c>
      <c r="F2245" s="1">
        <v>0</v>
      </c>
      <c r="G2245" s="1">
        <v>0</v>
      </c>
      <c r="H2245" s="1">
        <v>0</v>
      </c>
      <c r="I2245" s="1">
        <v>0</v>
      </c>
      <c r="J2245" s="1">
        <v>0</v>
      </c>
      <c r="K2245" s="1">
        <v>0</v>
      </c>
      <c r="L2245" s="14"/>
    </row>
    <row r="2246" spans="2:12" ht="16.5" thickTop="1" thickBot="1" x14ac:dyDescent="0.3">
      <c r="B2246" s="7" t="s">
        <v>50</v>
      </c>
      <c r="C2246" s="32">
        <v>50</v>
      </c>
      <c r="D2246" s="1">
        <v>0</v>
      </c>
      <c r="E2246" s="1">
        <v>2028.35</v>
      </c>
      <c r="F2246" s="1">
        <v>25044.75</v>
      </c>
      <c r="G2246" s="1">
        <v>30</v>
      </c>
      <c r="H2246" s="1">
        <v>2960.31</v>
      </c>
      <c r="I2246" s="1">
        <v>2743.56</v>
      </c>
      <c r="J2246" s="1">
        <v>0</v>
      </c>
      <c r="K2246" s="1">
        <v>0</v>
      </c>
      <c r="L2246" s="14"/>
    </row>
    <row r="2247" spans="2:12" ht="16.5" thickTop="1" thickBot="1" x14ac:dyDescent="0.3">
      <c r="B2247" s="5" t="s">
        <v>714</v>
      </c>
      <c r="C2247" s="32"/>
      <c r="D2247" s="1"/>
      <c r="E2247" s="1"/>
      <c r="F2247" s="1"/>
      <c r="G2247" s="1"/>
      <c r="H2247" s="1"/>
      <c r="I2247" s="1"/>
      <c r="J2247" s="1"/>
      <c r="K2247" s="1"/>
      <c r="L2247" s="14"/>
    </row>
    <row r="2248" spans="2:12" ht="16.5" thickTop="1" thickBot="1" x14ac:dyDescent="0.3">
      <c r="B2248" s="6" t="s">
        <v>716</v>
      </c>
      <c r="C2248" s="32"/>
      <c r="D2248" s="1"/>
      <c r="E2248" s="1"/>
      <c r="F2248" s="1"/>
      <c r="G2248" s="1"/>
      <c r="H2248" s="1"/>
      <c r="I2248" s="1"/>
      <c r="J2248" s="1"/>
      <c r="K2248" s="1"/>
      <c r="L2248" s="14"/>
    </row>
    <row r="2249" spans="2:12" ht="16.5" thickTop="1" thickBot="1" x14ac:dyDescent="0.3">
      <c r="B2249" s="7" t="s">
        <v>47</v>
      </c>
      <c r="C2249" s="32">
        <v>10</v>
      </c>
      <c r="D2249" s="1">
        <v>1089842</v>
      </c>
      <c r="E2249" s="1">
        <v>939842</v>
      </c>
      <c r="F2249" s="1">
        <v>773504</v>
      </c>
      <c r="G2249" s="1">
        <v>2778338</v>
      </c>
      <c r="H2249" s="1">
        <v>2898164</v>
      </c>
      <c r="I2249" s="1">
        <v>1598164</v>
      </c>
      <c r="J2249" s="1">
        <v>2349408</v>
      </c>
      <c r="K2249" s="1">
        <v>3049408</v>
      </c>
      <c r="L2249" s="14"/>
    </row>
    <row r="2250" spans="2:12" ht="16.5" thickTop="1" thickBot="1" x14ac:dyDescent="0.3">
      <c r="B2250" s="7" t="s">
        <v>48</v>
      </c>
      <c r="C2250" s="32">
        <v>20</v>
      </c>
      <c r="D2250" s="1">
        <v>1089465.3700000001</v>
      </c>
      <c r="E2250" s="1">
        <v>739841.16</v>
      </c>
      <c r="F2250" s="1">
        <v>773504</v>
      </c>
      <c r="G2250" s="1">
        <v>2625841.2400000002</v>
      </c>
      <c r="H2250" s="1">
        <v>2898164</v>
      </c>
      <c r="I2250" s="1">
        <v>1598164</v>
      </c>
      <c r="J2250" s="1">
        <v>2349408</v>
      </c>
      <c r="K2250" s="1">
        <v>3049407.79</v>
      </c>
      <c r="L2250" s="14"/>
    </row>
    <row r="2251" spans="2:12" ht="16.5" thickTop="1" thickBot="1" x14ac:dyDescent="0.3">
      <c r="B2251" s="7" t="s">
        <v>49</v>
      </c>
      <c r="C2251" s="32">
        <v>30</v>
      </c>
      <c r="D2251" s="1">
        <v>376.63</v>
      </c>
      <c r="E2251" s="1">
        <v>200000.84</v>
      </c>
      <c r="F2251" s="1">
        <v>0</v>
      </c>
      <c r="G2251" s="1">
        <v>152496.76</v>
      </c>
      <c r="H2251" s="1">
        <v>0</v>
      </c>
      <c r="I2251" s="1">
        <v>0</v>
      </c>
      <c r="J2251" s="1">
        <v>0</v>
      </c>
      <c r="K2251" s="1">
        <v>0.21</v>
      </c>
      <c r="L2251" s="14"/>
    </row>
    <row r="2252" spans="2:12" ht="16.5" thickTop="1" thickBot="1" x14ac:dyDescent="0.3">
      <c r="B2252" s="7" t="s">
        <v>12</v>
      </c>
      <c r="C2252" s="32">
        <v>40</v>
      </c>
      <c r="D2252" s="1">
        <v>0</v>
      </c>
      <c r="E2252" s="1">
        <v>0</v>
      </c>
      <c r="F2252" s="1">
        <v>0</v>
      </c>
      <c r="G2252" s="1">
        <v>0</v>
      </c>
      <c r="H2252" s="1">
        <v>0</v>
      </c>
      <c r="I2252" s="1">
        <v>0</v>
      </c>
      <c r="J2252" s="1">
        <v>0</v>
      </c>
      <c r="K2252" s="1">
        <v>0</v>
      </c>
      <c r="L2252" s="14"/>
    </row>
    <row r="2253" spans="2:12" ht="16.5" thickTop="1" thickBot="1" x14ac:dyDescent="0.3">
      <c r="B2253" s="7" t="s">
        <v>50</v>
      </c>
      <c r="C2253" s="32">
        <v>50</v>
      </c>
      <c r="D2253" s="1">
        <v>376.63</v>
      </c>
      <c r="E2253" s="1">
        <v>200000.84</v>
      </c>
      <c r="F2253" s="1">
        <v>0</v>
      </c>
      <c r="G2253" s="1">
        <v>152496.76</v>
      </c>
      <c r="H2253" s="1">
        <v>0</v>
      </c>
      <c r="I2253" s="1">
        <v>0</v>
      </c>
      <c r="J2253" s="1">
        <v>0</v>
      </c>
      <c r="K2253" s="1">
        <v>0.21</v>
      </c>
      <c r="L2253" s="14"/>
    </row>
    <row r="2254" spans="2:12" ht="16.5" thickTop="1" thickBot="1" x14ac:dyDescent="0.3">
      <c r="B2254" s="6" t="s">
        <v>718</v>
      </c>
      <c r="C2254" s="32"/>
      <c r="D2254" s="1"/>
      <c r="E2254" s="1"/>
      <c r="F2254" s="1"/>
      <c r="G2254" s="1"/>
      <c r="H2254" s="1"/>
      <c r="I2254" s="1"/>
      <c r="J2254" s="1"/>
      <c r="K2254" s="1"/>
      <c r="L2254" s="14"/>
    </row>
    <row r="2255" spans="2:12" ht="16.5" thickTop="1" thickBot="1" x14ac:dyDescent="0.3">
      <c r="B2255" s="7" t="s">
        <v>47</v>
      </c>
      <c r="C2255" s="32">
        <v>10</v>
      </c>
      <c r="D2255" s="1">
        <v>20816225</v>
      </c>
      <c r="E2255" s="1">
        <v>21041140</v>
      </c>
      <c r="F2255" s="1">
        <v>20460766</v>
      </c>
      <c r="G2255" s="1">
        <v>28421742</v>
      </c>
      <c r="H2255" s="1">
        <v>32015902</v>
      </c>
      <c r="I2255" s="1">
        <v>31484447</v>
      </c>
      <c r="J2255" s="1">
        <v>33474234</v>
      </c>
      <c r="K2255" s="1">
        <v>35372607</v>
      </c>
      <c r="L2255" s="14"/>
    </row>
    <row r="2256" spans="2:12" ht="16.5" thickTop="1" thickBot="1" x14ac:dyDescent="0.3">
      <c r="B2256" s="7" t="s">
        <v>48</v>
      </c>
      <c r="C2256" s="32">
        <v>20</v>
      </c>
      <c r="D2256" s="1">
        <v>20815784.23</v>
      </c>
      <c r="E2256" s="1">
        <v>19740939.440000001</v>
      </c>
      <c r="F2256" s="1">
        <v>20460766</v>
      </c>
      <c r="G2256" s="1">
        <v>28409830.739999998</v>
      </c>
      <c r="H2256" s="1">
        <v>32015902</v>
      </c>
      <c r="I2256" s="1">
        <v>31481381.32</v>
      </c>
      <c r="J2256" s="1">
        <v>32724209</v>
      </c>
      <c r="K2256" s="1">
        <v>34622707.399999999</v>
      </c>
      <c r="L2256" s="14"/>
    </row>
    <row r="2257" spans="2:12" ht="16.5" thickTop="1" thickBot="1" x14ac:dyDescent="0.3">
      <c r="B2257" s="7" t="s">
        <v>49</v>
      </c>
      <c r="C2257" s="32">
        <v>30</v>
      </c>
      <c r="D2257" s="1">
        <v>440.77</v>
      </c>
      <c r="E2257" s="1">
        <v>1300200.56</v>
      </c>
      <c r="F2257" s="1">
        <v>0</v>
      </c>
      <c r="G2257" s="1">
        <v>11911.26</v>
      </c>
      <c r="H2257" s="1">
        <v>0</v>
      </c>
      <c r="I2257" s="1">
        <v>3065.68</v>
      </c>
      <c r="J2257" s="1">
        <v>750025</v>
      </c>
      <c r="K2257" s="1">
        <v>749899.6</v>
      </c>
      <c r="L2257" s="14"/>
    </row>
    <row r="2258" spans="2:12" ht="16.5" thickTop="1" thickBot="1" x14ac:dyDescent="0.3">
      <c r="B2258" s="7" t="s">
        <v>12</v>
      </c>
      <c r="C2258" s="32">
        <v>40</v>
      </c>
      <c r="D2258" s="1">
        <v>0</v>
      </c>
      <c r="E2258" s="1">
        <v>0</v>
      </c>
      <c r="F2258" s="1">
        <v>0</v>
      </c>
      <c r="G2258" s="1">
        <v>0</v>
      </c>
      <c r="H2258" s="1">
        <v>0</v>
      </c>
      <c r="I2258" s="1">
        <v>0</v>
      </c>
      <c r="J2258" s="1">
        <v>750000</v>
      </c>
      <c r="K2258" s="1">
        <v>749899.6</v>
      </c>
      <c r="L2258" s="14"/>
    </row>
    <row r="2259" spans="2:12" ht="16.5" thickTop="1" thickBot="1" x14ac:dyDescent="0.3">
      <c r="B2259" s="7" t="s">
        <v>50</v>
      </c>
      <c r="C2259" s="32">
        <v>50</v>
      </c>
      <c r="D2259" s="1">
        <v>440.77</v>
      </c>
      <c r="E2259" s="1">
        <v>1300200.56</v>
      </c>
      <c r="F2259" s="1">
        <v>0</v>
      </c>
      <c r="G2259" s="1">
        <v>11911.26</v>
      </c>
      <c r="H2259" s="1">
        <v>0</v>
      </c>
      <c r="I2259" s="1">
        <v>3065.68</v>
      </c>
      <c r="J2259" s="1">
        <v>25</v>
      </c>
      <c r="K2259" s="1">
        <v>0</v>
      </c>
      <c r="L2259" s="14"/>
    </row>
    <row r="2260" spans="2:12" ht="16.5" thickTop="1" thickBot="1" x14ac:dyDescent="0.3">
      <c r="B2260" s="6" t="s">
        <v>720</v>
      </c>
      <c r="C2260" s="32"/>
      <c r="D2260" s="1"/>
      <c r="E2260" s="1"/>
      <c r="F2260" s="1"/>
      <c r="G2260" s="1"/>
      <c r="H2260" s="1"/>
      <c r="I2260" s="1"/>
      <c r="J2260" s="1"/>
      <c r="K2260" s="1"/>
      <c r="L2260" s="14"/>
    </row>
    <row r="2261" spans="2:12" ht="16.5" thickTop="1" thickBot="1" x14ac:dyDescent="0.3">
      <c r="B2261" s="7" t="s">
        <v>47</v>
      </c>
      <c r="C2261" s="32">
        <v>10</v>
      </c>
      <c r="D2261" s="1">
        <v>1356542</v>
      </c>
      <c r="E2261" s="1">
        <v>1446542</v>
      </c>
      <c r="F2261" s="1">
        <v>1218929</v>
      </c>
      <c r="G2261" s="1">
        <v>3122380</v>
      </c>
      <c r="H2261" s="1">
        <v>3170320</v>
      </c>
      <c r="I2261" s="1">
        <v>2920320</v>
      </c>
      <c r="J2261" s="1">
        <v>3765134</v>
      </c>
      <c r="K2261" s="1">
        <v>3965134</v>
      </c>
      <c r="L2261" s="14"/>
    </row>
    <row r="2262" spans="2:12" ht="16.5" thickTop="1" thickBot="1" x14ac:dyDescent="0.3">
      <c r="B2262" s="7" t="s">
        <v>48</v>
      </c>
      <c r="C2262" s="32">
        <v>20</v>
      </c>
      <c r="D2262" s="1">
        <v>1356542</v>
      </c>
      <c r="E2262" s="1">
        <v>1127541.72</v>
      </c>
      <c r="F2262" s="1">
        <v>1218929</v>
      </c>
      <c r="G2262" s="1">
        <v>2433050.4300000002</v>
      </c>
      <c r="H2262" s="1">
        <v>3170320</v>
      </c>
      <c r="I2262" s="1">
        <v>2920320</v>
      </c>
      <c r="J2262" s="1">
        <v>3765134</v>
      </c>
      <c r="K2262" s="1">
        <v>3965133.72</v>
      </c>
      <c r="L2262" s="14"/>
    </row>
    <row r="2263" spans="2:12" ht="16.5" thickTop="1" thickBot="1" x14ac:dyDescent="0.3">
      <c r="B2263" s="7" t="s">
        <v>49</v>
      </c>
      <c r="C2263" s="32">
        <v>30</v>
      </c>
      <c r="D2263" s="1">
        <v>0</v>
      </c>
      <c r="E2263" s="1">
        <v>319000.28000000003</v>
      </c>
      <c r="F2263" s="1">
        <v>0</v>
      </c>
      <c r="G2263" s="1">
        <v>689329.57</v>
      </c>
      <c r="H2263" s="1">
        <v>0</v>
      </c>
      <c r="I2263" s="1">
        <v>0</v>
      </c>
      <c r="J2263" s="1">
        <v>0</v>
      </c>
      <c r="K2263" s="1">
        <v>0.28000000000000003</v>
      </c>
      <c r="L2263" s="14"/>
    </row>
    <row r="2264" spans="2:12" ht="16.5" thickTop="1" thickBot="1" x14ac:dyDescent="0.3">
      <c r="B2264" s="7" t="s">
        <v>12</v>
      </c>
      <c r="C2264" s="32">
        <v>40</v>
      </c>
      <c r="D2264" s="1">
        <v>0</v>
      </c>
      <c r="E2264" s="1">
        <v>0</v>
      </c>
      <c r="F2264" s="1">
        <v>0</v>
      </c>
      <c r="G2264" s="1">
        <v>0</v>
      </c>
      <c r="H2264" s="1">
        <v>0</v>
      </c>
      <c r="I2264" s="1">
        <v>0</v>
      </c>
      <c r="J2264" s="1">
        <v>0</v>
      </c>
      <c r="K2264" s="1">
        <v>0</v>
      </c>
      <c r="L2264" s="14"/>
    </row>
    <row r="2265" spans="2:12" ht="16.5" thickTop="1" thickBot="1" x14ac:dyDescent="0.3">
      <c r="B2265" s="7" t="s">
        <v>50</v>
      </c>
      <c r="C2265" s="32">
        <v>50</v>
      </c>
      <c r="D2265" s="1">
        <v>0</v>
      </c>
      <c r="E2265" s="1">
        <v>319000.28000000003</v>
      </c>
      <c r="F2265" s="1">
        <v>0</v>
      </c>
      <c r="G2265" s="1">
        <v>689329.57</v>
      </c>
      <c r="H2265" s="1">
        <v>0</v>
      </c>
      <c r="I2265" s="1">
        <v>0</v>
      </c>
      <c r="J2265" s="1">
        <v>0</v>
      </c>
      <c r="K2265" s="1">
        <v>0.28000000000000003</v>
      </c>
      <c r="L2265" s="14"/>
    </row>
    <row r="2266" spans="2:12" ht="16.5" thickTop="1" thickBot="1" x14ac:dyDescent="0.3">
      <c r="B2266" s="6" t="s">
        <v>722</v>
      </c>
      <c r="C2266" s="32"/>
      <c r="D2266" s="1"/>
      <c r="E2266" s="1"/>
      <c r="F2266" s="1"/>
      <c r="G2266" s="1"/>
      <c r="H2266" s="1"/>
      <c r="I2266" s="1"/>
      <c r="J2266" s="1"/>
      <c r="K2266" s="1"/>
      <c r="L2266" s="14"/>
    </row>
    <row r="2267" spans="2:12" ht="16.5" thickTop="1" thickBot="1" x14ac:dyDescent="0.3">
      <c r="B2267" s="7" t="s">
        <v>47</v>
      </c>
      <c r="C2267" s="32">
        <v>10</v>
      </c>
      <c r="D2267" s="1">
        <v>2672814</v>
      </c>
      <c r="E2267" s="1">
        <v>2353614</v>
      </c>
      <c r="F2267" s="1">
        <v>2353614</v>
      </c>
      <c r="G2267" s="1">
        <v>2353614</v>
      </c>
      <c r="H2267" s="1">
        <v>12479534</v>
      </c>
      <c r="I2267" s="1">
        <v>29580949</v>
      </c>
      <c r="J2267" s="1">
        <v>134403455</v>
      </c>
      <c r="K2267" s="1">
        <v>193091263.46000001</v>
      </c>
      <c r="L2267" s="14"/>
    </row>
    <row r="2268" spans="2:12" ht="16.5" thickTop="1" thickBot="1" x14ac:dyDescent="0.3">
      <c r="B2268" s="7" t="s">
        <v>48</v>
      </c>
      <c r="C2268" s="32">
        <v>20</v>
      </c>
      <c r="D2268" s="1">
        <v>2672814</v>
      </c>
      <c r="E2268" s="1">
        <v>2230841.62</v>
      </c>
      <c r="F2268" s="1">
        <v>2353614</v>
      </c>
      <c r="G2268" s="1">
        <v>2225029</v>
      </c>
      <c r="H2268" s="1">
        <v>12479534</v>
      </c>
      <c r="I2268" s="1">
        <v>29579046.57</v>
      </c>
      <c r="J2268" s="1">
        <v>27628809.649999999</v>
      </c>
      <c r="K2268" s="1">
        <v>16771075.470000001</v>
      </c>
      <c r="L2268" s="14"/>
    </row>
    <row r="2269" spans="2:12" ht="16.5" thickTop="1" thickBot="1" x14ac:dyDescent="0.3">
      <c r="B2269" s="7" t="s">
        <v>49</v>
      </c>
      <c r="C2269" s="32">
        <v>30</v>
      </c>
      <c r="D2269" s="1">
        <v>0</v>
      </c>
      <c r="E2269" s="1">
        <v>122772.38</v>
      </c>
      <c r="F2269" s="1">
        <v>0</v>
      </c>
      <c r="G2269" s="1">
        <v>128585</v>
      </c>
      <c r="H2269" s="1">
        <v>0</v>
      </c>
      <c r="I2269" s="1">
        <v>1902.43</v>
      </c>
      <c r="J2269" s="1">
        <v>106774645.34999999</v>
      </c>
      <c r="K2269" s="1">
        <v>176320187.99000001</v>
      </c>
      <c r="L2269" s="14"/>
    </row>
    <row r="2270" spans="2:12" ht="16.5" thickTop="1" thickBot="1" x14ac:dyDescent="0.3">
      <c r="B2270" s="7" t="s">
        <v>12</v>
      </c>
      <c r="C2270" s="32">
        <v>40</v>
      </c>
      <c r="D2270" s="1">
        <v>0</v>
      </c>
      <c r="E2270" s="1">
        <v>0</v>
      </c>
      <c r="F2270" s="1">
        <v>0</v>
      </c>
      <c r="G2270" s="1">
        <v>0</v>
      </c>
      <c r="H2270" s="1">
        <v>0</v>
      </c>
      <c r="I2270" s="1">
        <v>0</v>
      </c>
      <c r="J2270" s="1">
        <v>105274087.45999999</v>
      </c>
      <c r="K2270" s="1">
        <v>174820187</v>
      </c>
      <c r="L2270" s="14"/>
    </row>
    <row r="2271" spans="2:12" ht="16.5" thickTop="1" thickBot="1" x14ac:dyDescent="0.3">
      <c r="B2271" s="7" t="s">
        <v>50</v>
      </c>
      <c r="C2271" s="32">
        <v>50</v>
      </c>
      <c r="D2271" s="1">
        <v>0</v>
      </c>
      <c r="E2271" s="1">
        <v>122772.38</v>
      </c>
      <c r="F2271" s="1">
        <v>0</v>
      </c>
      <c r="G2271" s="1">
        <v>128585</v>
      </c>
      <c r="H2271" s="1">
        <v>0</v>
      </c>
      <c r="I2271" s="1">
        <v>1902.43</v>
      </c>
      <c r="J2271" s="1">
        <v>1500557.89</v>
      </c>
      <c r="K2271" s="1">
        <v>1500000.9900000095</v>
      </c>
      <c r="L2271" s="14"/>
    </row>
    <row r="2272" spans="2:12" ht="16.5" thickTop="1" thickBot="1" x14ac:dyDescent="0.3">
      <c r="B2272" s="6" t="s">
        <v>322</v>
      </c>
      <c r="C2272" s="32"/>
      <c r="D2272" s="1"/>
      <c r="E2272" s="1"/>
      <c r="F2272" s="1"/>
      <c r="G2272" s="1"/>
      <c r="H2272" s="1"/>
      <c r="I2272" s="1"/>
      <c r="J2272" s="1"/>
      <c r="K2272" s="1"/>
      <c r="L2272" s="14"/>
    </row>
    <row r="2273" spans="2:12" ht="16.5" thickTop="1" thickBot="1" x14ac:dyDescent="0.3">
      <c r="B2273" s="7" t="s">
        <v>47</v>
      </c>
      <c r="C2273" s="32">
        <v>10</v>
      </c>
      <c r="D2273" s="1">
        <v>14789210</v>
      </c>
      <c r="E2273" s="1">
        <v>16702219</v>
      </c>
      <c r="F2273" s="1">
        <v>16701341</v>
      </c>
      <c r="G2273" s="1">
        <v>19225929</v>
      </c>
      <c r="H2273" s="1">
        <v>18241799</v>
      </c>
      <c r="I2273" s="1">
        <v>20899744</v>
      </c>
      <c r="J2273" s="1">
        <v>22647095</v>
      </c>
      <c r="K2273" s="1">
        <v>21477201</v>
      </c>
      <c r="L2273" s="14"/>
    </row>
    <row r="2274" spans="2:12" ht="16.5" thickTop="1" thickBot="1" x14ac:dyDescent="0.3">
      <c r="B2274" s="7" t="s">
        <v>48</v>
      </c>
      <c r="C2274" s="32">
        <v>20</v>
      </c>
      <c r="D2274" s="1">
        <v>14789150.35</v>
      </c>
      <c r="E2274" s="1">
        <v>16367466</v>
      </c>
      <c r="F2274" s="1">
        <v>16701341</v>
      </c>
      <c r="G2274" s="1">
        <v>19224491.59</v>
      </c>
      <c r="H2274" s="1">
        <v>18241799</v>
      </c>
      <c r="I2274" s="1">
        <v>20888259.640000001</v>
      </c>
      <c r="J2274" s="1">
        <v>22647070</v>
      </c>
      <c r="K2274" s="1">
        <v>21477200.219999999</v>
      </c>
      <c r="L2274" s="14"/>
    </row>
    <row r="2275" spans="2:12" ht="16.5" thickTop="1" thickBot="1" x14ac:dyDescent="0.3">
      <c r="B2275" s="7" t="s">
        <v>49</v>
      </c>
      <c r="C2275" s="32">
        <v>30</v>
      </c>
      <c r="D2275" s="1">
        <v>59.65</v>
      </c>
      <c r="E2275" s="1">
        <v>334753</v>
      </c>
      <c r="F2275" s="1">
        <v>0</v>
      </c>
      <c r="G2275" s="1">
        <v>1437.41</v>
      </c>
      <c r="H2275" s="1">
        <v>0</v>
      </c>
      <c r="I2275" s="1">
        <v>11484.36</v>
      </c>
      <c r="J2275" s="1">
        <v>25</v>
      </c>
      <c r="K2275" s="1">
        <v>0.78</v>
      </c>
      <c r="L2275" s="14"/>
    </row>
    <row r="2276" spans="2:12" ht="16.5" thickTop="1" thickBot="1" x14ac:dyDescent="0.3">
      <c r="B2276" s="7" t="s">
        <v>12</v>
      </c>
      <c r="C2276" s="32">
        <v>40</v>
      </c>
      <c r="D2276" s="1">
        <v>0</v>
      </c>
      <c r="E2276" s="1">
        <v>0</v>
      </c>
      <c r="F2276" s="1">
        <v>0</v>
      </c>
      <c r="G2276" s="1">
        <v>0</v>
      </c>
      <c r="H2276" s="1">
        <v>0</v>
      </c>
      <c r="I2276" s="1">
        <v>0</v>
      </c>
      <c r="J2276" s="1">
        <v>0</v>
      </c>
      <c r="K2276" s="1">
        <v>0</v>
      </c>
      <c r="L2276" s="14"/>
    </row>
    <row r="2277" spans="2:12" ht="16.5" thickTop="1" thickBot="1" x14ac:dyDescent="0.3">
      <c r="B2277" s="7" t="s">
        <v>50</v>
      </c>
      <c r="C2277" s="32">
        <v>50</v>
      </c>
      <c r="D2277" s="1">
        <v>59.65</v>
      </c>
      <c r="E2277" s="1">
        <v>334753</v>
      </c>
      <c r="F2277" s="1">
        <v>0</v>
      </c>
      <c r="G2277" s="1">
        <v>1437.41</v>
      </c>
      <c r="H2277" s="1">
        <v>0</v>
      </c>
      <c r="I2277" s="1">
        <v>11484.36</v>
      </c>
      <c r="J2277" s="1">
        <v>25</v>
      </c>
      <c r="K2277" s="1">
        <v>0.78</v>
      </c>
      <c r="L2277" s="14"/>
    </row>
    <row r="2278" spans="2:12" ht="16.5" thickTop="1" thickBot="1" x14ac:dyDescent="0.3">
      <c r="B2278" s="4" t="s">
        <v>738</v>
      </c>
      <c r="C2278" s="32"/>
      <c r="D2278" s="1"/>
      <c r="E2278" s="1"/>
      <c r="F2278" s="1"/>
      <c r="G2278" s="1"/>
      <c r="H2278" s="1"/>
      <c r="I2278" s="1"/>
      <c r="J2278" s="1"/>
      <c r="K2278" s="1"/>
      <c r="L2278" s="14"/>
    </row>
    <row r="2279" spans="2:12" ht="16.5" thickTop="1" thickBot="1" x14ac:dyDescent="0.3">
      <c r="B2279" s="5" t="s">
        <v>770</v>
      </c>
      <c r="C2279" s="32"/>
      <c r="D2279" s="1"/>
      <c r="E2279" s="1"/>
      <c r="F2279" s="1"/>
      <c r="G2279" s="1"/>
      <c r="H2279" s="1"/>
      <c r="I2279" s="1"/>
      <c r="J2279" s="1"/>
      <c r="K2279" s="1"/>
      <c r="L2279" s="14"/>
    </row>
    <row r="2280" spans="2:12" ht="16.5" thickTop="1" thickBot="1" x14ac:dyDescent="0.3">
      <c r="B2280" s="6" t="s">
        <v>597</v>
      </c>
      <c r="C2280" s="32"/>
      <c r="D2280" s="1"/>
      <c r="E2280" s="1"/>
      <c r="F2280" s="1"/>
      <c r="G2280" s="1"/>
      <c r="H2280" s="1"/>
      <c r="I2280" s="1"/>
      <c r="J2280" s="1"/>
      <c r="K2280" s="1"/>
      <c r="L2280" s="14"/>
    </row>
    <row r="2281" spans="2:12" ht="16.5" thickTop="1" thickBot="1" x14ac:dyDescent="0.3">
      <c r="B2281" s="7" t="s">
        <v>47</v>
      </c>
      <c r="C2281" s="32">
        <v>10</v>
      </c>
      <c r="D2281" s="1">
        <v>2319916</v>
      </c>
      <c r="E2281" s="1">
        <v>1148162</v>
      </c>
      <c r="F2281" s="1">
        <v>6153594</v>
      </c>
      <c r="G2281" s="1">
        <v>2784343.1</v>
      </c>
      <c r="H2281" s="1">
        <v>3418244</v>
      </c>
      <c r="I2281" s="1">
        <v>2891549</v>
      </c>
      <c r="J2281" s="1">
        <v>2855585.77</v>
      </c>
      <c r="K2281" s="1">
        <v>3252385.06</v>
      </c>
      <c r="L2281" s="14"/>
    </row>
    <row r="2282" spans="2:12" ht="16.5" thickTop="1" thickBot="1" x14ac:dyDescent="0.3">
      <c r="B2282" s="7" t="s">
        <v>48</v>
      </c>
      <c r="C2282" s="32">
        <v>20</v>
      </c>
      <c r="D2282" s="1">
        <v>2319881</v>
      </c>
      <c r="E2282" s="1">
        <v>1123249.6399999999</v>
      </c>
      <c r="F2282" s="1">
        <v>3658363.4</v>
      </c>
      <c r="G2282" s="1">
        <v>2783717.15</v>
      </c>
      <c r="H2282" s="1">
        <v>2695837.63</v>
      </c>
      <c r="I2282" s="1">
        <v>2225250.1</v>
      </c>
      <c r="J2282" s="1">
        <v>2046920.35</v>
      </c>
      <c r="K2282" s="1">
        <v>2711008.67</v>
      </c>
      <c r="L2282" s="14"/>
    </row>
    <row r="2283" spans="2:12" ht="16.5" thickTop="1" thickBot="1" x14ac:dyDescent="0.3">
      <c r="B2283" s="7" t="s">
        <v>49</v>
      </c>
      <c r="C2283" s="32">
        <v>30</v>
      </c>
      <c r="D2283" s="1">
        <v>35</v>
      </c>
      <c r="E2283" s="1">
        <v>24912.36</v>
      </c>
      <c r="F2283" s="1">
        <v>2495230.6</v>
      </c>
      <c r="G2283" s="1">
        <v>625.95000000000005</v>
      </c>
      <c r="H2283" s="1">
        <v>722406.37</v>
      </c>
      <c r="I2283" s="1">
        <v>666298.9</v>
      </c>
      <c r="J2283" s="1">
        <v>808665.42</v>
      </c>
      <c r="K2283" s="1">
        <v>541376.39</v>
      </c>
      <c r="L2283" s="14"/>
    </row>
    <row r="2284" spans="2:12" ht="16.5" thickTop="1" thickBot="1" x14ac:dyDescent="0.3">
      <c r="B2284" s="7" t="s">
        <v>12</v>
      </c>
      <c r="C2284" s="32">
        <v>40</v>
      </c>
      <c r="D2284" s="1">
        <v>0</v>
      </c>
      <c r="E2284" s="1">
        <v>0</v>
      </c>
      <c r="F2284" s="1">
        <v>0</v>
      </c>
      <c r="G2284" s="1">
        <v>0</v>
      </c>
      <c r="H2284" s="1">
        <v>0</v>
      </c>
      <c r="I2284" s="1">
        <v>0</v>
      </c>
      <c r="J2284" s="1">
        <v>0</v>
      </c>
      <c r="K2284" s="1">
        <v>0</v>
      </c>
      <c r="L2284" s="14"/>
    </row>
    <row r="2285" spans="2:12" ht="16.5" thickTop="1" thickBot="1" x14ac:dyDescent="0.3">
      <c r="B2285" s="7" t="s">
        <v>50</v>
      </c>
      <c r="C2285" s="32">
        <v>50</v>
      </c>
      <c r="D2285" s="1">
        <v>35</v>
      </c>
      <c r="E2285" s="1">
        <v>24912.36</v>
      </c>
      <c r="F2285" s="1">
        <v>2495230.6</v>
      </c>
      <c r="G2285" s="1">
        <v>625.95000000000005</v>
      </c>
      <c r="H2285" s="1">
        <v>722406.37</v>
      </c>
      <c r="I2285" s="1">
        <v>666298.9</v>
      </c>
      <c r="J2285" s="1">
        <v>808665.42</v>
      </c>
      <c r="K2285" s="1">
        <v>541376.39</v>
      </c>
      <c r="L2285" s="14"/>
    </row>
    <row r="2286" spans="2:12" ht="16.5" thickTop="1" thickBot="1" x14ac:dyDescent="0.3">
      <c r="B2286" s="6" t="s">
        <v>772</v>
      </c>
      <c r="C2286" s="32"/>
      <c r="D2286" s="1"/>
      <c r="E2286" s="1"/>
      <c r="F2286" s="1"/>
      <c r="G2286" s="1"/>
      <c r="H2286" s="1"/>
      <c r="I2286" s="1"/>
      <c r="J2286" s="1"/>
      <c r="K2286" s="1"/>
      <c r="L2286" s="14"/>
    </row>
    <row r="2287" spans="2:12" ht="16.5" thickTop="1" thickBot="1" x14ac:dyDescent="0.3">
      <c r="B2287" s="7" t="s">
        <v>47</v>
      </c>
      <c r="C2287" s="32">
        <v>10</v>
      </c>
      <c r="D2287" s="1">
        <v>575445</v>
      </c>
      <c r="E2287" s="1">
        <v>501445</v>
      </c>
      <c r="F2287" s="1">
        <v>8772951</v>
      </c>
      <c r="G2287" s="1">
        <v>20719875.899999999</v>
      </c>
      <c r="H2287" s="1">
        <v>9268083.1699999999</v>
      </c>
      <c r="I2287" s="1">
        <v>1700511</v>
      </c>
      <c r="J2287" s="1">
        <v>1828933</v>
      </c>
      <c r="K2287" s="1">
        <v>2361518.71</v>
      </c>
      <c r="L2287" s="14"/>
    </row>
    <row r="2288" spans="2:12" ht="16.5" thickTop="1" thickBot="1" x14ac:dyDescent="0.3">
      <c r="B2288" s="7" t="s">
        <v>48</v>
      </c>
      <c r="C2288" s="32">
        <v>20</v>
      </c>
      <c r="D2288" s="1">
        <v>575445</v>
      </c>
      <c r="E2288" s="1">
        <v>475107.02</v>
      </c>
      <c r="F2288" s="1">
        <v>395347.62</v>
      </c>
      <c r="G2288" s="1">
        <v>7012536.0700000003</v>
      </c>
      <c r="H2288" s="1">
        <v>8158441.6900000004</v>
      </c>
      <c r="I2288" s="1">
        <v>1622804.83</v>
      </c>
      <c r="J2288" s="1">
        <v>1731727.29</v>
      </c>
      <c r="K2288" s="1">
        <v>2359890.7000000002</v>
      </c>
      <c r="L2288" s="14"/>
    </row>
    <row r="2289" spans="2:12" ht="16.5" thickTop="1" thickBot="1" x14ac:dyDescent="0.3">
      <c r="B2289" s="7" t="s">
        <v>49</v>
      </c>
      <c r="C2289" s="32">
        <v>30</v>
      </c>
      <c r="D2289" s="1">
        <v>0</v>
      </c>
      <c r="E2289" s="1">
        <v>26337.98</v>
      </c>
      <c r="F2289" s="1">
        <v>8377603.3799999999</v>
      </c>
      <c r="G2289" s="1">
        <v>13707339.83</v>
      </c>
      <c r="H2289" s="1">
        <v>1109641.48</v>
      </c>
      <c r="I2289" s="1">
        <v>77706.17</v>
      </c>
      <c r="J2289" s="1">
        <v>97205.71</v>
      </c>
      <c r="K2289" s="1">
        <v>1628.01</v>
      </c>
      <c r="L2289" s="14"/>
    </row>
    <row r="2290" spans="2:12" ht="16.5" thickTop="1" thickBot="1" x14ac:dyDescent="0.3">
      <c r="B2290" s="7" t="s">
        <v>12</v>
      </c>
      <c r="C2290" s="32">
        <v>40</v>
      </c>
      <c r="D2290" s="1">
        <v>0</v>
      </c>
      <c r="E2290" s="1">
        <v>0</v>
      </c>
      <c r="F2290" s="1">
        <v>0</v>
      </c>
      <c r="G2290" s="1">
        <v>0</v>
      </c>
      <c r="H2290" s="1">
        <v>0</v>
      </c>
      <c r="I2290" s="1">
        <v>0</v>
      </c>
      <c r="J2290" s="1">
        <v>0</v>
      </c>
      <c r="K2290" s="1">
        <v>0</v>
      </c>
      <c r="L2290" s="14"/>
    </row>
    <row r="2291" spans="2:12" ht="16.5" thickTop="1" thickBot="1" x14ac:dyDescent="0.3">
      <c r="B2291" s="7" t="s">
        <v>50</v>
      </c>
      <c r="C2291" s="32">
        <v>50</v>
      </c>
      <c r="D2291" s="1">
        <v>0</v>
      </c>
      <c r="E2291" s="1">
        <v>26337.98</v>
      </c>
      <c r="F2291" s="1">
        <v>8377603.3799999999</v>
      </c>
      <c r="G2291" s="1">
        <v>13707339.83</v>
      </c>
      <c r="H2291" s="1">
        <v>1109641.48</v>
      </c>
      <c r="I2291" s="1">
        <v>77706.17</v>
      </c>
      <c r="J2291" s="1">
        <v>97205.71</v>
      </c>
      <c r="K2291" s="1">
        <v>1628.01</v>
      </c>
      <c r="L2291" s="14"/>
    </row>
    <row r="2292" spans="2:12" ht="16.5" thickTop="1" thickBot="1" x14ac:dyDescent="0.3">
      <c r="B2292" s="6" t="s">
        <v>774</v>
      </c>
      <c r="C2292" s="32"/>
      <c r="D2292" s="1"/>
      <c r="E2292" s="1"/>
      <c r="F2292" s="1"/>
      <c r="G2292" s="1"/>
      <c r="H2292" s="1"/>
      <c r="I2292" s="1"/>
      <c r="J2292" s="1"/>
      <c r="K2292" s="1"/>
      <c r="L2292" s="14"/>
    </row>
    <row r="2293" spans="2:12" ht="16.5" thickTop="1" thickBot="1" x14ac:dyDescent="0.3">
      <c r="B2293" s="7" t="s">
        <v>47</v>
      </c>
      <c r="C2293" s="32">
        <v>10</v>
      </c>
      <c r="D2293" s="1">
        <v>727864</v>
      </c>
      <c r="E2293" s="1">
        <v>1004837.23</v>
      </c>
      <c r="F2293" s="1">
        <v>572882</v>
      </c>
      <c r="G2293" s="1">
        <v>1537413.96</v>
      </c>
      <c r="H2293" s="1">
        <v>2956124.07</v>
      </c>
      <c r="I2293" s="1">
        <v>2388099</v>
      </c>
      <c r="J2293" s="1">
        <v>1907882</v>
      </c>
      <c r="K2293" s="1">
        <v>2132948.84</v>
      </c>
      <c r="L2293" s="14"/>
    </row>
    <row r="2294" spans="2:12" ht="16.5" thickTop="1" thickBot="1" x14ac:dyDescent="0.3">
      <c r="B2294" s="7" t="s">
        <v>48</v>
      </c>
      <c r="C2294" s="32">
        <v>20</v>
      </c>
      <c r="D2294" s="1">
        <v>727864</v>
      </c>
      <c r="E2294" s="1">
        <v>869106.64</v>
      </c>
      <c r="F2294" s="1">
        <v>538007.26</v>
      </c>
      <c r="G2294" s="1">
        <v>489171.89</v>
      </c>
      <c r="H2294" s="1">
        <v>885127.01</v>
      </c>
      <c r="I2294" s="1">
        <v>1489724.99</v>
      </c>
      <c r="J2294" s="1">
        <v>842815.16</v>
      </c>
      <c r="K2294" s="1">
        <v>2099765.31</v>
      </c>
      <c r="L2294" s="14"/>
    </row>
    <row r="2295" spans="2:12" ht="16.5" thickTop="1" thickBot="1" x14ac:dyDescent="0.3">
      <c r="B2295" s="7" t="s">
        <v>49</v>
      </c>
      <c r="C2295" s="32">
        <v>30</v>
      </c>
      <c r="D2295" s="1">
        <v>0</v>
      </c>
      <c r="E2295" s="1">
        <v>135730.59</v>
      </c>
      <c r="F2295" s="1">
        <v>34874.74</v>
      </c>
      <c r="G2295" s="1">
        <v>1048242.07</v>
      </c>
      <c r="H2295" s="1">
        <v>2070997.06</v>
      </c>
      <c r="I2295" s="1">
        <v>898374.01</v>
      </c>
      <c r="J2295" s="1">
        <v>1065066.8400000001</v>
      </c>
      <c r="K2295" s="1">
        <v>33183.53</v>
      </c>
      <c r="L2295" s="14"/>
    </row>
    <row r="2296" spans="2:12" ht="16.5" thickTop="1" thickBot="1" x14ac:dyDescent="0.3">
      <c r="B2296" s="7" t="s">
        <v>12</v>
      </c>
      <c r="C2296" s="32">
        <v>40</v>
      </c>
      <c r="D2296" s="1">
        <v>0</v>
      </c>
      <c r="E2296" s="1">
        <v>0</v>
      </c>
      <c r="F2296" s="1">
        <v>0</v>
      </c>
      <c r="G2296" s="1">
        <v>0</v>
      </c>
      <c r="H2296" s="1">
        <v>0</v>
      </c>
      <c r="I2296" s="1">
        <v>0</v>
      </c>
      <c r="J2296" s="1">
        <v>0</v>
      </c>
      <c r="K2296" s="1">
        <v>0</v>
      </c>
      <c r="L2296" s="14"/>
    </row>
    <row r="2297" spans="2:12" ht="16.5" thickTop="1" thickBot="1" x14ac:dyDescent="0.3">
      <c r="B2297" s="7" t="s">
        <v>50</v>
      </c>
      <c r="C2297" s="32">
        <v>50</v>
      </c>
      <c r="D2297" s="1">
        <v>0</v>
      </c>
      <c r="E2297" s="1">
        <v>135730.59</v>
      </c>
      <c r="F2297" s="1">
        <v>34874.74</v>
      </c>
      <c r="G2297" s="1">
        <v>1048242.07</v>
      </c>
      <c r="H2297" s="1">
        <v>2070997.06</v>
      </c>
      <c r="I2297" s="1">
        <v>898374.01</v>
      </c>
      <c r="J2297" s="1">
        <v>1065066.8400000001</v>
      </c>
      <c r="K2297" s="1">
        <v>33183.53</v>
      </c>
      <c r="L2297" s="14"/>
    </row>
    <row r="2298" spans="2:12" ht="16.5" thickTop="1" thickBot="1" x14ac:dyDescent="0.3">
      <c r="B2298" s="6" t="s">
        <v>218</v>
      </c>
      <c r="C2298" s="32"/>
      <c r="D2298" s="1"/>
      <c r="E2298" s="1"/>
      <c r="F2298" s="1"/>
      <c r="G2298" s="1"/>
      <c r="H2298" s="1"/>
      <c r="I2298" s="1"/>
      <c r="J2298" s="1"/>
      <c r="K2298" s="1"/>
      <c r="L2298" s="14"/>
    </row>
    <row r="2299" spans="2:12" ht="16.5" thickTop="1" thickBot="1" x14ac:dyDescent="0.3">
      <c r="B2299" s="7" t="s">
        <v>47</v>
      </c>
      <c r="C2299" s="32">
        <v>10</v>
      </c>
      <c r="D2299" s="1">
        <v>4728221</v>
      </c>
      <c r="E2299" s="1">
        <v>4973028.7699999996</v>
      </c>
      <c r="F2299" s="1">
        <v>2394396</v>
      </c>
      <c r="G2299" s="1">
        <v>5724926.2199999997</v>
      </c>
      <c r="H2299" s="1">
        <v>5940148</v>
      </c>
      <c r="I2299" s="1">
        <v>6988951</v>
      </c>
      <c r="J2299" s="1">
        <v>7057228.2300000004</v>
      </c>
      <c r="K2299" s="1">
        <v>8451045.9499999993</v>
      </c>
      <c r="L2299" s="14"/>
    </row>
    <row r="2300" spans="2:12" ht="16.5" thickTop="1" thickBot="1" x14ac:dyDescent="0.3">
      <c r="B2300" s="7" t="s">
        <v>48</v>
      </c>
      <c r="C2300" s="32">
        <v>20</v>
      </c>
      <c r="D2300" s="1">
        <v>4614132.7</v>
      </c>
      <c r="E2300" s="1">
        <v>4295268.2699999996</v>
      </c>
      <c r="F2300" s="1">
        <v>2320176.54</v>
      </c>
      <c r="G2300" s="1">
        <v>5656145.8099999996</v>
      </c>
      <c r="H2300" s="1">
        <v>5912281.4100000001</v>
      </c>
      <c r="I2300" s="1">
        <v>6987917.04</v>
      </c>
      <c r="J2300" s="1">
        <v>6635255.6399999997</v>
      </c>
      <c r="K2300" s="1">
        <v>8443788.6799999997</v>
      </c>
      <c r="L2300" s="14"/>
    </row>
    <row r="2301" spans="2:12" ht="16.5" thickTop="1" thickBot="1" x14ac:dyDescent="0.3">
      <c r="B2301" s="7" t="s">
        <v>49</v>
      </c>
      <c r="C2301" s="32">
        <v>30</v>
      </c>
      <c r="D2301" s="1">
        <v>114088.3</v>
      </c>
      <c r="E2301" s="1">
        <v>677760.5</v>
      </c>
      <c r="F2301" s="1">
        <v>74219.460000000006</v>
      </c>
      <c r="G2301" s="1">
        <v>68780.41</v>
      </c>
      <c r="H2301" s="1">
        <v>27866.59</v>
      </c>
      <c r="I2301" s="1">
        <v>1033.96</v>
      </c>
      <c r="J2301" s="1">
        <v>421972.59</v>
      </c>
      <c r="K2301" s="1">
        <v>7257.27</v>
      </c>
      <c r="L2301" s="14"/>
    </row>
    <row r="2302" spans="2:12" ht="16.5" thickTop="1" thickBot="1" x14ac:dyDescent="0.3">
      <c r="B2302" s="7" t="s">
        <v>12</v>
      </c>
      <c r="C2302" s="32">
        <v>40</v>
      </c>
      <c r="D2302" s="1">
        <v>0</v>
      </c>
      <c r="E2302" s="1">
        <v>0</v>
      </c>
      <c r="F2302" s="1">
        <v>0</v>
      </c>
      <c r="G2302" s="1">
        <v>0</v>
      </c>
      <c r="H2302" s="1">
        <v>0</v>
      </c>
      <c r="I2302" s="1">
        <v>0</v>
      </c>
      <c r="J2302" s="1">
        <v>0</v>
      </c>
      <c r="K2302" s="1">
        <v>0</v>
      </c>
      <c r="L2302" s="14"/>
    </row>
    <row r="2303" spans="2:12" ht="16.5" thickTop="1" thickBot="1" x14ac:dyDescent="0.3">
      <c r="B2303" s="7" t="s">
        <v>50</v>
      </c>
      <c r="C2303" s="32">
        <v>50</v>
      </c>
      <c r="D2303" s="1">
        <v>114088.3</v>
      </c>
      <c r="E2303" s="1">
        <v>677760.5</v>
      </c>
      <c r="F2303" s="1">
        <v>74219.460000000006</v>
      </c>
      <c r="G2303" s="1">
        <v>68780.41</v>
      </c>
      <c r="H2303" s="1">
        <v>27866.59</v>
      </c>
      <c r="I2303" s="1">
        <v>1033.96</v>
      </c>
      <c r="J2303" s="1">
        <v>421972.59</v>
      </c>
      <c r="K2303" s="1">
        <v>7257.27</v>
      </c>
      <c r="L2303" s="14"/>
    </row>
    <row r="2304" spans="2:12" ht="16.5" thickTop="1" thickBot="1" x14ac:dyDescent="0.3">
      <c r="B2304" s="6" t="s">
        <v>912</v>
      </c>
      <c r="C2304" s="32"/>
      <c r="D2304" s="1"/>
      <c r="E2304" s="1"/>
      <c r="F2304" s="1"/>
      <c r="G2304" s="1"/>
      <c r="H2304" s="1"/>
      <c r="I2304" s="1"/>
      <c r="J2304" s="1"/>
      <c r="K2304" s="1"/>
      <c r="L2304" s="14"/>
    </row>
    <row r="2305" spans="2:12" ht="16.5" thickTop="1" thickBot="1" x14ac:dyDescent="0.3">
      <c r="B2305" s="7" t="s">
        <v>47</v>
      </c>
      <c r="C2305" s="32">
        <v>10</v>
      </c>
      <c r="D2305" s="1">
        <v>0</v>
      </c>
      <c r="E2305" s="1">
        <v>0</v>
      </c>
      <c r="F2305" s="1">
        <v>0</v>
      </c>
      <c r="G2305" s="1">
        <v>0</v>
      </c>
      <c r="H2305" s="1">
        <v>0</v>
      </c>
      <c r="I2305" s="1">
        <v>0</v>
      </c>
      <c r="J2305" s="1">
        <v>2750000</v>
      </c>
      <c r="K2305" s="1">
        <v>2750000</v>
      </c>
      <c r="L2305" s="14"/>
    </row>
    <row r="2306" spans="2:12" ht="16.5" thickTop="1" thickBot="1" x14ac:dyDescent="0.3">
      <c r="B2306" s="7" t="s">
        <v>48</v>
      </c>
      <c r="C2306" s="32">
        <v>20</v>
      </c>
      <c r="D2306" s="1">
        <v>0</v>
      </c>
      <c r="E2306" s="1">
        <v>0</v>
      </c>
      <c r="F2306" s="1">
        <v>0</v>
      </c>
      <c r="G2306" s="1">
        <v>0</v>
      </c>
      <c r="H2306" s="1">
        <v>0</v>
      </c>
      <c r="I2306" s="1">
        <v>0</v>
      </c>
      <c r="J2306" s="1">
        <v>0</v>
      </c>
      <c r="K2306" s="1">
        <v>2750000</v>
      </c>
      <c r="L2306" s="14"/>
    </row>
    <row r="2307" spans="2:12" ht="16.5" thickTop="1" thickBot="1" x14ac:dyDescent="0.3">
      <c r="B2307" s="7" t="s">
        <v>49</v>
      </c>
      <c r="C2307" s="32">
        <v>30</v>
      </c>
      <c r="D2307" s="1">
        <v>0</v>
      </c>
      <c r="E2307" s="1">
        <v>0</v>
      </c>
      <c r="F2307" s="1">
        <v>0</v>
      </c>
      <c r="G2307" s="1">
        <v>0</v>
      </c>
      <c r="H2307" s="1">
        <v>0</v>
      </c>
      <c r="I2307" s="1">
        <v>0</v>
      </c>
      <c r="J2307" s="1">
        <v>2750000</v>
      </c>
      <c r="K2307" s="1">
        <v>0</v>
      </c>
      <c r="L2307" s="14"/>
    </row>
    <row r="2308" spans="2:12" ht="16.5" thickTop="1" thickBot="1" x14ac:dyDescent="0.3">
      <c r="B2308" s="7" t="s">
        <v>12</v>
      </c>
      <c r="C2308" s="32">
        <v>40</v>
      </c>
      <c r="D2308" s="1">
        <v>0</v>
      </c>
      <c r="E2308" s="1">
        <v>0</v>
      </c>
      <c r="F2308" s="1">
        <v>0</v>
      </c>
      <c r="G2308" s="1">
        <v>0</v>
      </c>
      <c r="H2308" s="1">
        <v>0</v>
      </c>
      <c r="I2308" s="1">
        <v>0</v>
      </c>
      <c r="J2308" s="1">
        <v>2750000</v>
      </c>
      <c r="K2308" s="1">
        <v>0</v>
      </c>
      <c r="L2308" s="14"/>
    </row>
    <row r="2309" spans="2:12" ht="16.5" thickTop="1" thickBot="1" x14ac:dyDescent="0.3">
      <c r="B2309" s="7" t="s">
        <v>50</v>
      </c>
      <c r="C2309" s="32">
        <v>50</v>
      </c>
      <c r="D2309" s="1">
        <v>0</v>
      </c>
      <c r="E2309" s="1">
        <v>0</v>
      </c>
      <c r="F2309" s="1">
        <v>0</v>
      </c>
      <c r="G2309" s="1">
        <v>0</v>
      </c>
      <c r="H2309" s="1">
        <v>0</v>
      </c>
      <c r="I2309" s="1">
        <v>0</v>
      </c>
      <c r="J2309" s="1">
        <v>0</v>
      </c>
      <c r="K2309" s="1">
        <v>0</v>
      </c>
      <c r="L2309" s="14"/>
    </row>
    <row r="2310" spans="2:12" ht="16.5" thickTop="1" thickBot="1" x14ac:dyDescent="0.3">
      <c r="B2310" s="5" t="s">
        <v>763</v>
      </c>
      <c r="C2310" s="32"/>
      <c r="D2310" s="1"/>
      <c r="E2310" s="1"/>
      <c r="F2310" s="1"/>
      <c r="G2310" s="1"/>
      <c r="H2310" s="1"/>
      <c r="I2310" s="1"/>
      <c r="J2310" s="1"/>
      <c r="K2310" s="1"/>
      <c r="L2310" s="14"/>
    </row>
    <row r="2311" spans="2:12" ht="16.5" thickTop="1" thickBot="1" x14ac:dyDescent="0.3">
      <c r="B2311" s="6" t="s">
        <v>765</v>
      </c>
      <c r="C2311" s="32"/>
      <c r="D2311" s="1"/>
      <c r="E2311" s="1"/>
      <c r="F2311" s="1"/>
      <c r="G2311" s="1"/>
      <c r="H2311" s="1"/>
      <c r="I2311" s="1"/>
      <c r="J2311" s="1"/>
      <c r="K2311" s="1"/>
      <c r="L2311" s="14"/>
    </row>
    <row r="2312" spans="2:12" ht="16.5" thickTop="1" thickBot="1" x14ac:dyDescent="0.3">
      <c r="B2312" s="7" t="s">
        <v>47</v>
      </c>
      <c r="C2312" s="32">
        <v>10</v>
      </c>
      <c r="D2312" s="1">
        <v>1816347</v>
      </c>
      <c r="E2312" s="1">
        <v>4255233</v>
      </c>
      <c r="F2312" s="1">
        <v>5954043</v>
      </c>
      <c r="G2312" s="1">
        <v>7599077</v>
      </c>
      <c r="H2312" s="1">
        <v>7860136</v>
      </c>
      <c r="I2312" s="1">
        <v>6847479.3600000003</v>
      </c>
      <c r="J2312" s="1">
        <v>6392969</v>
      </c>
      <c r="K2312" s="1">
        <v>6241319</v>
      </c>
      <c r="L2312" s="14"/>
    </row>
    <row r="2313" spans="2:12" ht="16.5" thickTop="1" thickBot="1" x14ac:dyDescent="0.3">
      <c r="B2313" s="7" t="s">
        <v>48</v>
      </c>
      <c r="C2313" s="32">
        <v>20</v>
      </c>
      <c r="D2313" s="1">
        <v>1787695.38</v>
      </c>
      <c r="E2313" s="1">
        <v>3629972.54</v>
      </c>
      <c r="F2313" s="1">
        <v>3786709.24</v>
      </c>
      <c r="G2313" s="1">
        <v>6205382.8700000001</v>
      </c>
      <c r="H2313" s="1">
        <v>7093581.2699999996</v>
      </c>
      <c r="I2313" s="1">
        <v>6770532.8799999999</v>
      </c>
      <c r="J2313" s="1">
        <v>5598999.5199999996</v>
      </c>
      <c r="K2313" s="1">
        <v>6131899.2300000004</v>
      </c>
      <c r="L2313" s="14"/>
    </row>
    <row r="2314" spans="2:12" ht="16.5" thickTop="1" thickBot="1" x14ac:dyDescent="0.3">
      <c r="B2314" s="7" t="s">
        <v>49</v>
      </c>
      <c r="C2314" s="32">
        <v>30</v>
      </c>
      <c r="D2314" s="1">
        <v>28651.62</v>
      </c>
      <c r="E2314" s="1">
        <v>625260.46</v>
      </c>
      <c r="F2314" s="1">
        <v>2167333.7599999998</v>
      </c>
      <c r="G2314" s="1">
        <v>1393694.13</v>
      </c>
      <c r="H2314" s="1">
        <v>766554.73</v>
      </c>
      <c r="I2314" s="1">
        <v>76946.48</v>
      </c>
      <c r="J2314" s="1">
        <v>793969.48</v>
      </c>
      <c r="K2314" s="1">
        <v>109419.77</v>
      </c>
      <c r="L2314" s="14"/>
    </row>
    <row r="2315" spans="2:12" ht="16.5" thickTop="1" thickBot="1" x14ac:dyDescent="0.3">
      <c r="B2315" s="7" t="s">
        <v>12</v>
      </c>
      <c r="C2315" s="32">
        <v>40</v>
      </c>
      <c r="D2315" s="1">
        <v>0</v>
      </c>
      <c r="E2315" s="1">
        <v>0</v>
      </c>
      <c r="F2315" s="1">
        <v>0</v>
      </c>
      <c r="G2315" s="1">
        <v>0</v>
      </c>
      <c r="H2315" s="1">
        <v>0</v>
      </c>
      <c r="I2315" s="1">
        <v>0</v>
      </c>
      <c r="J2315" s="1">
        <v>0</v>
      </c>
      <c r="K2315" s="1">
        <v>0</v>
      </c>
      <c r="L2315" s="14"/>
    </row>
    <row r="2316" spans="2:12" ht="16.5" thickTop="1" thickBot="1" x14ac:dyDescent="0.3">
      <c r="B2316" s="7" t="s">
        <v>50</v>
      </c>
      <c r="C2316" s="32">
        <v>50</v>
      </c>
      <c r="D2316" s="1">
        <v>28651.62</v>
      </c>
      <c r="E2316" s="1">
        <v>625260.46</v>
      </c>
      <c r="F2316" s="1">
        <v>2167333.7599999998</v>
      </c>
      <c r="G2316" s="1">
        <v>1393694.13</v>
      </c>
      <c r="H2316" s="1">
        <v>766554.73</v>
      </c>
      <c r="I2316" s="1">
        <v>76946.48</v>
      </c>
      <c r="J2316" s="1">
        <v>793969.48</v>
      </c>
      <c r="K2316" s="1">
        <v>109419.77</v>
      </c>
      <c r="L2316" s="14"/>
    </row>
    <row r="2317" spans="2:12" ht="16.5" thickTop="1" thickBot="1" x14ac:dyDescent="0.3">
      <c r="B2317" s="6" t="s">
        <v>151</v>
      </c>
      <c r="C2317" s="32"/>
      <c r="D2317" s="1"/>
      <c r="E2317" s="1"/>
      <c r="F2317" s="1"/>
      <c r="G2317" s="1"/>
      <c r="H2317" s="1"/>
      <c r="I2317" s="1"/>
      <c r="J2317" s="1"/>
      <c r="K2317" s="1"/>
      <c r="L2317" s="14"/>
    </row>
    <row r="2318" spans="2:12" ht="16.5" thickTop="1" thickBot="1" x14ac:dyDescent="0.3">
      <c r="B2318" s="7" t="s">
        <v>47</v>
      </c>
      <c r="C2318" s="32">
        <v>10</v>
      </c>
      <c r="D2318" s="1">
        <v>162805</v>
      </c>
      <c r="E2318" s="1">
        <v>717255</v>
      </c>
      <c r="F2318" s="1">
        <v>929766</v>
      </c>
      <c r="G2318" s="1">
        <v>1123222</v>
      </c>
      <c r="H2318" s="1">
        <v>1703971</v>
      </c>
      <c r="I2318" s="1">
        <v>3226221</v>
      </c>
      <c r="J2318" s="1">
        <v>4749471</v>
      </c>
      <c r="K2318" s="1">
        <v>4246900</v>
      </c>
      <c r="L2318" s="14"/>
    </row>
    <row r="2319" spans="2:12" ht="16.5" thickTop="1" thickBot="1" x14ac:dyDescent="0.3">
      <c r="B2319" s="7" t="s">
        <v>48</v>
      </c>
      <c r="C2319" s="32">
        <v>20</v>
      </c>
      <c r="D2319" s="1">
        <v>152543.60999999999</v>
      </c>
      <c r="E2319" s="1">
        <v>466670.43</v>
      </c>
      <c r="F2319" s="1">
        <v>909696.38</v>
      </c>
      <c r="G2319" s="1">
        <v>1111546.3</v>
      </c>
      <c r="H2319" s="1">
        <v>1678702.18</v>
      </c>
      <c r="I2319" s="1">
        <v>1968936.94</v>
      </c>
      <c r="J2319" s="1">
        <v>2450662.96</v>
      </c>
      <c r="K2319" s="1">
        <v>4227914.6500000004</v>
      </c>
      <c r="L2319" s="14"/>
    </row>
    <row r="2320" spans="2:12" ht="16.5" thickTop="1" thickBot="1" x14ac:dyDescent="0.3">
      <c r="B2320" s="7" t="s">
        <v>49</v>
      </c>
      <c r="C2320" s="32">
        <v>30</v>
      </c>
      <c r="D2320" s="1">
        <v>10261.39</v>
      </c>
      <c r="E2320" s="1">
        <v>250584.57</v>
      </c>
      <c r="F2320" s="1">
        <v>20069.62</v>
      </c>
      <c r="G2320" s="1">
        <v>11675.7</v>
      </c>
      <c r="H2320" s="1">
        <v>25268.82</v>
      </c>
      <c r="I2320" s="1">
        <v>1257284.06</v>
      </c>
      <c r="J2320" s="1">
        <v>2298808.04</v>
      </c>
      <c r="K2320" s="1">
        <v>18985.349999999999</v>
      </c>
      <c r="L2320" s="14"/>
    </row>
    <row r="2321" spans="2:12" ht="16.5" thickTop="1" thickBot="1" x14ac:dyDescent="0.3">
      <c r="B2321" s="7" t="s">
        <v>12</v>
      </c>
      <c r="C2321" s="32">
        <v>40</v>
      </c>
      <c r="D2321" s="1">
        <v>0</v>
      </c>
      <c r="E2321" s="1">
        <v>0</v>
      </c>
      <c r="F2321" s="1">
        <v>0</v>
      </c>
      <c r="G2321" s="1">
        <v>0</v>
      </c>
      <c r="H2321" s="1">
        <v>0</v>
      </c>
      <c r="I2321" s="1">
        <v>0</v>
      </c>
      <c r="J2321" s="1">
        <v>0</v>
      </c>
      <c r="K2321" s="1">
        <v>0</v>
      </c>
      <c r="L2321" s="14"/>
    </row>
    <row r="2322" spans="2:12" ht="16.5" thickTop="1" thickBot="1" x14ac:dyDescent="0.3">
      <c r="B2322" s="7" t="s">
        <v>50</v>
      </c>
      <c r="C2322" s="32">
        <v>50</v>
      </c>
      <c r="D2322" s="1">
        <v>10261.39</v>
      </c>
      <c r="E2322" s="1">
        <v>250584.57</v>
      </c>
      <c r="F2322" s="1">
        <v>20069.62</v>
      </c>
      <c r="G2322" s="1">
        <v>11675.7</v>
      </c>
      <c r="H2322" s="1">
        <v>25268.82</v>
      </c>
      <c r="I2322" s="1">
        <v>1257284.06</v>
      </c>
      <c r="J2322" s="1">
        <v>2298808.04</v>
      </c>
      <c r="K2322" s="1">
        <v>18985.349999999999</v>
      </c>
      <c r="L2322" s="14"/>
    </row>
    <row r="2323" spans="2:12" ht="16.5" thickTop="1" thickBot="1" x14ac:dyDescent="0.3">
      <c r="B2323" s="6" t="s">
        <v>767</v>
      </c>
      <c r="C2323" s="32"/>
      <c r="D2323" s="1"/>
      <c r="E2323" s="1"/>
      <c r="F2323" s="1"/>
      <c r="G2323" s="1"/>
      <c r="H2323" s="1"/>
      <c r="I2323" s="1"/>
      <c r="J2323" s="1"/>
      <c r="K2323" s="1"/>
      <c r="L2323" s="14"/>
    </row>
    <row r="2324" spans="2:12" ht="16.5" thickTop="1" thickBot="1" x14ac:dyDescent="0.3">
      <c r="B2324" s="7" t="s">
        <v>47</v>
      </c>
      <c r="C2324" s="32">
        <v>10</v>
      </c>
      <c r="D2324" s="1">
        <v>39549510.439999998</v>
      </c>
      <c r="E2324" s="1">
        <v>42058137.609999999</v>
      </c>
      <c r="F2324" s="1">
        <v>55768006</v>
      </c>
      <c r="G2324" s="1">
        <v>60776685</v>
      </c>
      <c r="H2324" s="1">
        <v>68170212</v>
      </c>
      <c r="I2324" s="1">
        <v>75262571.019999996</v>
      </c>
      <c r="J2324" s="1">
        <v>103001171.67</v>
      </c>
      <c r="K2324" s="1">
        <v>107000158.16</v>
      </c>
      <c r="L2324" s="14"/>
    </row>
    <row r="2325" spans="2:12" ht="16.5" thickTop="1" thickBot="1" x14ac:dyDescent="0.3">
      <c r="B2325" s="7" t="s">
        <v>48</v>
      </c>
      <c r="C2325" s="32">
        <v>20</v>
      </c>
      <c r="D2325" s="1">
        <v>37215567.530000001</v>
      </c>
      <c r="E2325" s="1">
        <v>36805497.960000001</v>
      </c>
      <c r="F2325" s="1">
        <v>41645208.5</v>
      </c>
      <c r="G2325" s="1">
        <v>45309917.210000001</v>
      </c>
      <c r="H2325" s="1">
        <v>53378391.68</v>
      </c>
      <c r="I2325" s="1">
        <v>57385401.009999998</v>
      </c>
      <c r="J2325" s="1">
        <v>81119620.430000007</v>
      </c>
      <c r="K2325" s="1">
        <v>91741507.260000005</v>
      </c>
      <c r="L2325" s="14"/>
    </row>
    <row r="2326" spans="2:12" ht="16.5" thickTop="1" thickBot="1" x14ac:dyDescent="0.3">
      <c r="B2326" s="7" t="s">
        <v>49</v>
      </c>
      <c r="C2326" s="32">
        <v>30</v>
      </c>
      <c r="D2326" s="1">
        <v>2333942.91</v>
      </c>
      <c r="E2326" s="1">
        <v>5252639.6500000004</v>
      </c>
      <c r="F2326" s="1">
        <v>14122797.5</v>
      </c>
      <c r="G2326" s="1">
        <v>15466767.789999999</v>
      </c>
      <c r="H2326" s="1">
        <v>14791820.32</v>
      </c>
      <c r="I2326" s="1">
        <v>17877170.010000002</v>
      </c>
      <c r="J2326" s="1">
        <v>21881551.239999998</v>
      </c>
      <c r="K2326" s="1">
        <v>15258650.9</v>
      </c>
      <c r="L2326" s="14"/>
    </row>
    <row r="2327" spans="2:12" ht="16.5" thickTop="1" thickBot="1" x14ac:dyDescent="0.3">
      <c r="B2327" s="7" t="s">
        <v>12</v>
      </c>
      <c r="C2327" s="32">
        <v>40</v>
      </c>
      <c r="D2327" s="1">
        <v>0</v>
      </c>
      <c r="E2327" s="1">
        <v>0</v>
      </c>
      <c r="F2327" s="1">
        <v>0</v>
      </c>
      <c r="G2327" s="1">
        <v>0</v>
      </c>
      <c r="H2327" s="1">
        <v>0</v>
      </c>
      <c r="I2327" s="1">
        <v>0</v>
      </c>
      <c r="J2327" s="1">
        <v>5070039</v>
      </c>
      <c r="K2327" s="1">
        <v>5518758</v>
      </c>
      <c r="L2327" s="14"/>
    </row>
    <row r="2328" spans="2:12" ht="16.5" thickTop="1" thickBot="1" x14ac:dyDescent="0.3">
      <c r="B2328" s="7" t="s">
        <v>50</v>
      </c>
      <c r="C2328" s="32">
        <v>50</v>
      </c>
      <c r="D2328" s="1">
        <v>2333942.91</v>
      </c>
      <c r="E2328" s="1">
        <v>5252639.6500000004</v>
      </c>
      <c r="F2328" s="1">
        <v>14122797.5</v>
      </c>
      <c r="G2328" s="1">
        <v>15466767.789999999</v>
      </c>
      <c r="H2328" s="1">
        <v>14791820.32</v>
      </c>
      <c r="I2328" s="1">
        <v>17877170.010000002</v>
      </c>
      <c r="J2328" s="1">
        <v>16811512.239999998</v>
      </c>
      <c r="K2328" s="1">
        <v>9739892.9000000004</v>
      </c>
      <c r="L2328" s="14"/>
    </row>
    <row r="2329" spans="2:12" ht="16.5" thickTop="1" thickBot="1" x14ac:dyDescent="0.3">
      <c r="B2329" s="6" t="s">
        <v>63</v>
      </c>
      <c r="C2329" s="32"/>
      <c r="D2329" s="1"/>
      <c r="E2329" s="1"/>
      <c r="F2329" s="1"/>
      <c r="G2329" s="1"/>
      <c r="H2329" s="1"/>
      <c r="I2329" s="1"/>
      <c r="J2329" s="1"/>
      <c r="K2329" s="1"/>
      <c r="L2329" s="14"/>
    </row>
    <row r="2330" spans="2:12" ht="16.5" thickTop="1" thickBot="1" x14ac:dyDescent="0.3">
      <c r="B2330" s="7" t="s">
        <v>47</v>
      </c>
      <c r="C2330" s="32">
        <v>10</v>
      </c>
      <c r="D2330" s="1">
        <v>3078994</v>
      </c>
      <c r="E2330" s="1">
        <v>2962374</v>
      </c>
      <c r="F2330" s="1">
        <v>2963384</v>
      </c>
      <c r="G2330" s="1">
        <v>3673776</v>
      </c>
      <c r="H2330" s="1">
        <v>4893193</v>
      </c>
      <c r="I2330" s="1">
        <v>6126419</v>
      </c>
      <c r="J2330" s="1">
        <v>6257580</v>
      </c>
      <c r="K2330" s="1">
        <v>7050740</v>
      </c>
      <c r="L2330" s="14"/>
    </row>
    <row r="2331" spans="2:12" ht="16.5" thickTop="1" thickBot="1" x14ac:dyDescent="0.3">
      <c r="B2331" s="7" t="s">
        <v>48</v>
      </c>
      <c r="C2331" s="32">
        <v>20</v>
      </c>
      <c r="D2331" s="1">
        <v>3059011.04</v>
      </c>
      <c r="E2331" s="1">
        <v>2962068.17</v>
      </c>
      <c r="F2331" s="1">
        <v>2958965.79</v>
      </c>
      <c r="G2331" s="1">
        <v>3456542.21</v>
      </c>
      <c r="H2331" s="1">
        <v>4438650.78</v>
      </c>
      <c r="I2331" s="1">
        <v>6085977.4800000004</v>
      </c>
      <c r="J2331" s="1">
        <v>6114805.9500000002</v>
      </c>
      <c r="K2331" s="1">
        <v>7034128.4900000002</v>
      </c>
      <c r="L2331" s="14"/>
    </row>
    <row r="2332" spans="2:12" ht="16.5" thickTop="1" thickBot="1" x14ac:dyDescent="0.3">
      <c r="B2332" s="7" t="s">
        <v>49</v>
      </c>
      <c r="C2332" s="32">
        <v>30</v>
      </c>
      <c r="D2332" s="1">
        <v>19982.96</v>
      </c>
      <c r="E2332" s="1">
        <v>305.83</v>
      </c>
      <c r="F2332" s="1">
        <v>4418.21</v>
      </c>
      <c r="G2332" s="1">
        <v>217233.79</v>
      </c>
      <c r="H2332" s="1">
        <v>454542.22</v>
      </c>
      <c r="I2332" s="1">
        <v>40441.519999999997</v>
      </c>
      <c r="J2332" s="1">
        <v>142774.04999999999</v>
      </c>
      <c r="K2332" s="1">
        <v>16611.509999999998</v>
      </c>
      <c r="L2332" s="14"/>
    </row>
    <row r="2333" spans="2:12" ht="16.5" thickTop="1" thickBot="1" x14ac:dyDescent="0.3">
      <c r="B2333" s="7" t="s">
        <v>12</v>
      </c>
      <c r="C2333" s="32">
        <v>40</v>
      </c>
      <c r="D2333" s="1">
        <v>0</v>
      </c>
      <c r="E2333" s="1">
        <v>0</v>
      </c>
      <c r="F2333" s="1">
        <v>0</v>
      </c>
      <c r="G2333" s="1">
        <v>0</v>
      </c>
      <c r="H2333" s="1">
        <v>0</v>
      </c>
      <c r="I2333" s="1">
        <v>0</v>
      </c>
      <c r="J2333" s="1">
        <v>0</v>
      </c>
      <c r="K2333" s="1">
        <v>0</v>
      </c>
      <c r="L2333" s="14"/>
    </row>
    <row r="2334" spans="2:12" ht="16.5" thickTop="1" thickBot="1" x14ac:dyDescent="0.3">
      <c r="B2334" s="7" t="s">
        <v>50</v>
      </c>
      <c r="C2334" s="32">
        <v>50</v>
      </c>
      <c r="D2334" s="1">
        <v>19982.96</v>
      </c>
      <c r="E2334" s="1">
        <v>305.83</v>
      </c>
      <c r="F2334" s="1">
        <v>4418.21</v>
      </c>
      <c r="G2334" s="1">
        <v>217233.79</v>
      </c>
      <c r="H2334" s="1">
        <v>454542.22</v>
      </c>
      <c r="I2334" s="1">
        <v>40441.519999999997</v>
      </c>
      <c r="J2334" s="1">
        <v>142774.04999999999</v>
      </c>
      <c r="K2334" s="1">
        <v>16611.509999999998</v>
      </c>
      <c r="L2334" s="14"/>
    </row>
    <row r="2335" spans="2:12" ht="16.5" thickTop="1" thickBot="1" x14ac:dyDescent="0.3">
      <c r="B2335" s="6" t="s">
        <v>288</v>
      </c>
      <c r="C2335" s="32"/>
      <c r="D2335" s="1"/>
      <c r="E2335" s="1"/>
      <c r="F2335" s="1"/>
      <c r="G2335" s="1"/>
      <c r="H2335" s="1"/>
      <c r="I2335" s="1"/>
      <c r="J2335" s="1"/>
      <c r="K2335" s="1"/>
      <c r="L2335" s="14"/>
    </row>
    <row r="2336" spans="2:12" ht="16.5" thickTop="1" thickBot="1" x14ac:dyDescent="0.3">
      <c r="B2336" s="7" t="s">
        <v>47</v>
      </c>
      <c r="C2336" s="32">
        <v>10</v>
      </c>
      <c r="D2336" s="1">
        <v>184548683</v>
      </c>
      <c r="E2336" s="1">
        <v>191746081</v>
      </c>
      <c r="F2336" s="1">
        <v>199229909</v>
      </c>
      <c r="G2336" s="1">
        <v>191749225</v>
      </c>
      <c r="H2336" s="1">
        <v>210797081</v>
      </c>
      <c r="I2336" s="1">
        <v>221759374</v>
      </c>
      <c r="J2336" s="1">
        <v>229650081</v>
      </c>
      <c r="K2336" s="1">
        <v>229650081</v>
      </c>
      <c r="L2336" s="14"/>
    </row>
    <row r="2337" spans="2:12" ht="16.5" thickTop="1" thickBot="1" x14ac:dyDescent="0.3">
      <c r="B2337" s="7" t="s">
        <v>48</v>
      </c>
      <c r="C2337" s="32">
        <v>20</v>
      </c>
      <c r="D2337" s="1">
        <v>184548672</v>
      </c>
      <c r="E2337" s="1">
        <v>191746080</v>
      </c>
      <c r="F2337" s="1">
        <v>199226765</v>
      </c>
      <c r="G2337" s="1">
        <v>191721253</v>
      </c>
      <c r="H2337" s="1">
        <v>210750708</v>
      </c>
      <c r="I2337" s="1">
        <v>221681830</v>
      </c>
      <c r="J2337" s="1">
        <v>229616502</v>
      </c>
      <c r="K2337" s="1">
        <v>229612050</v>
      </c>
      <c r="L2337" s="14"/>
    </row>
    <row r="2338" spans="2:12" ht="16.5" thickTop="1" thickBot="1" x14ac:dyDescent="0.3">
      <c r="B2338" s="7" t="s">
        <v>49</v>
      </c>
      <c r="C2338" s="32">
        <v>30</v>
      </c>
      <c r="D2338" s="1">
        <v>11</v>
      </c>
      <c r="E2338" s="1">
        <v>1</v>
      </c>
      <c r="F2338" s="1">
        <v>3144</v>
      </c>
      <c r="G2338" s="1">
        <v>27972</v>
      </c>
      <c r="H2338" s="1">
        <v>46373</v>
      </c>
      <c r="I2338" s="1">
        <v>77544</v>
      </c>
      <c r="J2338" s="1">
        <v>33579</v>
      </c>
      <c r="K2338" s="1">
        <v>38031</v>
      </c>
      <c r="L2338" s="14"/>
    </row>
    <row r="2339" spans="2:12" ht="16.5" thickTop="1" thickBot="1" x14ac:dyDescent="0.3">
      <c r="B2339" s="7" t="s">
        <v>12</v>
      </c>
      <c r="C2339" s="32">
        <v>40</v>
      </c>
      <c r="D2339" s="1">
        <v>0</v>
      </c>
      <c r="E2339" s="1">
        <v>0</v>
      </c>
      <c r="F2339" s="1">
        <v>0</v>
      </c>
      <c r="G2339" s="1">
        <v>0</v>
      </c>
      <c r="H2339" s="1">
        <v>0</v>
      </c>
      <c r="I2339" s="1">
        <v>0</v>
      </c>
      <c r="J2339" s="1">
        <v>0</v>
      </c>
      <c r="K2339" s="1">
        <v>0</v>
      </c>
      <c r="L2339" s="14"/>
    </row>
    <row r="2340" spans="2:12" ht="16.5" thickTop="1" thickBot="1" x14ac:dyDescent="0.3">
      <c r="B2340" s="7" t="s">
        <v>50</v>
      </c>
      <c r="C2340" s="32">
        <v>50</v>
      </c>
      <c r="D2340" s="1">
        <v>11</v>
      </c>
      <c r="E2340" s="1">
        <v>1</v>
      </c>
      <c r="F2340" s="1">
        <v>3144</v>
      </c>
      <c r="G2340" s="1">
        <v>27972</v>
      </c>
      <c r="H2340" s="1">
        <v>46373</v>
      </c>
      <c r="I2340" s="1">
        <v>77544</v>
      </c>
      <c r="J2340" s="1">
        <v>33579</v>
      </c>
      <c r="K2340" s="1">
        <v>38031</v>
      </c>
      <c r="L2340" s="14"/>
    </row>
    <row r="2341" spans="2:12" ht="16.5" thickTop="1" thickBot="1" x14ac:dyDescent="0.3">
      <c r="B2341" s="6" t="s">
        <v>911</v>
      </c>
      <c r="C2341" s="32"/>
      <c r="D2341" s="1"/>
      <c r="E2341" s="1"/>
      <c r="F2341" s="1"/>
      <c r="G2341" s="1"/>
      <c r="H2341" s="1"/>
      <c r="I2341" s="1"/>
      <c r="J2341" s="1"/>
      <c r="K2341" s="1"/>
      <c r="L2341" s="14"/>
    </row>
    <row r="2342" spans="2:12" ht="16.5" thickTop="1" thickBot="1" x14ac:dyDescent="0.3">
      <c r="B2342" s="7" t="s">
        <v>47</v>
      </c>
      <c r="C2342" s="32">
        <v>10</v>
      </c>
      <c r="D2342" s="1">
        <v>0</v>
      </c>
      <c r="E2342" s="1">
        <v>0</v>
      </c>
      <c r="F2342" s="1">
        <v>0</v>
      </c>
      <c r="G2342" s="1">
        <v>0</v>
      </c>
      <c r="H2342" s="1">
        <v>0</v>
      </c>
      <c r="I2342" s="1">
        <v>0</v>
      </c>
      <c r="J2342" s="1">
        <v>500000</v>
      </c>
      <c r="K2342" s="1"/>
      <c r="L2342" s="14"/>
    </row>
    <row r="2343" spans="2:12" ht="16.5" thickTop="1" thickBot="1" x14ac:dyDescent="0.3">
      <c r="B2343" s="7" t="s">
        <v>48</v>
      </c>
      <c r="C2343" s="32">
        <v>20</v>
      </c>
      <c r="D2343" s="1">
        <v>0</v>
      </c>
      <c r="E2343" s="1">
        <v>0</v>
      </c>
      <c r="F2343" s="1">
        <v>0</v>
      </c>
      <c r="G2343" s="1">
        <v>0</v>
      </c>
      <c r="H2343" s="1">
        <v>0</v>
      </c>
      <c r="I2343" s="1">
        <v>0</v>
      </c>
      <c r="J2343" s="1">
        <v>500000</v>
      </c>
      <c r="K2343" s="1"/>
      <c r="L2343" s="14"/>
    </row>
    <row r="2344" spans="2:12" ht="16.5" thickTop="1" thickBot="1" x14ac:dyDescent="0.3">
      <c r="B2344" s="7" t="s">
        <v>49</v>
      </c>
      <c r="C2344" s="32">
        <v>30</v>
      </c>
      <c r="D2344" s="1">
        <v>0</v>
      </c>
      <c r="E2344" s="1">
        <v>0</v>
      </c>
      <c r="F2344" s="1">
        <v>0</v>
      </c>
      <c r="G2344" s="1">
        <v>0</v>
      </c>
      <c r="H2344" s="1">
        <v>0</v>
      </c>
      <c r="I2344" s="1">
        <v>0</v>
      </c>
      <c r="J2344" s="1">
        <v>0</v>
      </c>
      <c r="K2344" s="1"/>
      <c r="L2344" s="14"/>
    </row>
    <row r="2345" spans="2:12" ht="16.5" thickTop="1" thickBot="1" x14ac:dyDescent="0.3">
      <c r="B2345" s="7" t="s">
        <v>12</v>
      </c>
      <c r="C2345" s="32">
        <v>40</v>
      </c>
      <c r="D2345" s="1">
        <v>0</v>
      </c>
      <c r="E2345" s="1">
        <v>0</v>
      </c>
      <c r="F2345" s="1">
        <v>0</v>
      </c>
      <c r="G2345" s="1">
        <v>0</v>
      </c>
      <c r="H2345" s="1">
        <v>0</v>
      </c>
      <c r="I2345" s="1">
        <v>0</v>
      </c>
      <c r="J2345" s="1">
        <v>0</v>
      </c>
      <c r="K2345" s="1"/>
      <c r="L2345" s="14"/>
    </row>
    <row r="2346" spans="2:12" ht="16.5" thickTop="1" thickBot="1" x14ac:dyDescent="0.3">
      <c r="B2346" s="7" t="s">
        <v>50</v>
      </c>
      <c r="C2346" s="32">
        <v>50</v>
      </c>
      <c r="D2346" s="1">
        <v>0</v>
      </c>
      <c r="E2346" s="1">
        <v>0</v>
      </c>
      <c r="F2346" s="1">
        <v>0</v>
      </c>
      <c r="G2346" s="1">
        <v>0</v>
      </c>
      <c r="H2346" s="1">
        <v>0</v>
      </c>
      <c r="I2346" s="1">
        <v>0</v>
      </c>
      <c r="J2346" s="1">
        <v>0</v>
      </c>
      <c r="K2346" s="1"/>
      <c r="L2346" s="14"/>
    </row>
    <row r="2347" spans="2:12" ht="16.5" thickTop="1" thickBot="1" x14ac:dyDescent="0.3">
      <c r="B2347" s="5" t="s">
        <v>792</v>
      </c>
      <c r="C2347" s="32"/>
      <c r="D2347" s="1"/>
      <c r="E2347" s="1"/>
      <c r="F2347" s="1"/>
      <c r="G2347" s="1"/>
      <c r="H2347" s="1"/>
      <c r="I2347" s="1"/>
      <c r="J2347" s="1"/>
      <c r="K2347" s="1"/>
      <c r="L2347" s="14"/>
    </row>
    <row r="2348" spans="2:12" ht="16.5" thickTop="1" thickBot="1" x14ac:dyDescent="0.3">
      <c r="B2348" s="6" t="s">
        <v>794</v>
      </c>
      <c r="C2348" s="32"/>
      <c r="D2348" s="1"/>
      <c r="E2348" s="1"/>
      <c r="F2348" s="1"/>
      <c r="G2348" s="1"/>
      <c r="H2348" s="1"/>
      <c r="I2348" s="1"/>
      <c r="J2348" s="1"/>
      <c r="K2348" s="1"/>
      <c r="L2348" s="14"/>
    </row>
    <row r="2349" spans="2:12" ht="16.5" thickTop="1" thickBot="1" x14ac:dyDescent="0.3">
      <c r="B2349" s="7" t="s">
        <v>47</v>
      </c>
      <c r="C2349" s="32">
        <v>10</v>
      </c>
      <c r="D2349" s="1">
        <v>54382601</v>
      </c>
      <c r="E2349" s="1">
        <v>56208653</v>
      </c>
      <c r="F2349" s="1">
        <v>66442970.670000002</v>
      </c>
      <c r="G2349" s="1">
        <v>82594503.299999997</v>
      </c>
      <c r="H2349" s="1">
        <v>105167163</v>
      </c>
      <c r="I2349" s="1">
        <v>102502030</v>
      </c>
      <c r="J2349" s="1">
        <v>106647743</v>
      </c>
      <c r="K2349" s="1">
        <v>126915474</v>
      </c>
      <c r="L2349" s="14"/>
    </row>
    <row r="2350" spans="2:12" ht="16.5" thickTop="1" thickBot="1" x14ac:dyDescent="0.3">
      <c r="B2350" s="7" t="s">
        <v>48</v>
      </c>
      <c r="C2350" s="32">
        <v>20</v>
      </c>
      <c r="D2350" s="1">
        <v>54349749.799999997</v>
      </c>
      <c r="E2350" s="1">
        <v>55667821.460000001</v>
      </c>
      <c r="F2350" s="1">
        <v>62451596.280000001</v>
      </c>
      <c r="G2350" s="1">
        <v>60790644.390000001</v>
      </c>
      <c r="H2350" s="1">
        <v>80189561.409999996</v>
      </c>
      <c r="I2350" s="1">
        <v>89323260.840000004</v>
      </c>
      <c r="J2350" s="1">
        <v>106643699.05</v>
      </c>
      <c r="K2350" s="1">
        <v>125941001.66</v>
      </c>
      <c r="L2350" s="14"/>
    </row>
    <row r="2351" spans="2:12" ht="16.5" thickTop="1" thickBot="1" x14ac:dyDescent="0.3">
      <c r="B2351" s="7" t="s">
        <v>49</v>
      </c>
      <c r="C2351" s="32">
        <v>30</v>
      </c>
      <c r="D2351" s="1">
        <v>32851.199999999997</v>
      </c>
      <c r="E2351" s="1">
        <v>540831.54</v>
      </c>
      <c r="F2351" s="1">
        <v>3991374.39</v>
      </c>
      <c r="G2351" s="1">
        <v>21803858.91</v>
      </c>
      <c r="H2351" s="1">
        <v>24977601.59</v>
      </c>
      <c r="I2351" s="1">
        <v>13178769.16</v>
      </c>
      <c r="J2351" s="1">
        <v>4043.95</v>
      </c>
      <c r="K2351" s="1">
        <v>974472.34</v>
      </c>
      <c r="L2351" s="14"/>
    </row>
    <row r="2352" spans="2:12" ht="16.5" thickTop="1" thickBot="1" x14ac:dyDescent="0.3">
      <c r="B2352" s="7" t="s">
        <v>12</v>
      </c>
      <c r="C2352" s="32">
        <v>40</v>
      </c>
      <c r="D2352" s="1">
        <v>0</v>
      </c>
      <c r="E2352" s="1">
        <v>0</v>
      </c>
      <c r="F2352" s="1">
        <v>0</v>
      </c>
      <c r="G2352" s="1">
        <v>0</v>
      </c>
      <c r="H2352" s="1">
        <v>0</v>
      </c>
      <c r="I2352" s="1">
        <v>0</v>
      </c>
      <c r="J2352" s="1">
        <v>0</v>
      </c>
      <c r="K2352" s="1">
        <v>0</v>
      </c>
      <c r="L2352" s="14"/>
    </row>
    <row r="2353" spans="2:12" ht="16.5" thickTop="1" thickBot="1" x14ac:dyDescent="0.3">
      <c r="B2353" s="7" t="s">
        <v>50</v>
      </c>
      <c r="C2353" s="32">
        <v>50</v>
      </c>
      <c r="D2353" s="1">
        <v>32851.199999999997</v>
      </c>
      <c r="E2353" s="1">
        <v>540831.54</v>
      </c>
      <c r="F2353" s="1">
        <v>3991374.39</v>
      </c>
      <c r="G2353" s="1">
        <v>21803858.91</v>
      </c>
      <c r="H2353" s="1">
        <v>24977601.59</v>
      </c>
      <c r="I2353" s="1">
        <v>13178769.16</v>
      </c>
      <c r="J2353" s="1">
        <v>4043.95</v>
      </c>
      <c r="K2353" s="1">
        <v>974472.34</v>
      </c>
      <c r="L2353" s="14"/>
    </row>
    <row r="2354" spans="2:12" ht="16.5" thickTop="1" thickBot="1" x14ac:dyDescent="0.3">
      <c r="B2354" s="6" t="s">
        <v>796</v>
      </c>
      <c r="C2354" s="32"/>
      <c r="D2354" s="1"/>
      <c r="E2354" s="1"/>
      <c r="F2354" s="1"/>
      <c r="G2354" s="1"/>
      <c r="H2354" s="1"/>
      <c r="I2354" s="1"/>
      <c r="J2354" s="1"/>
      <c r="K2354" s="1"/>
      <c r="L2354" s="14"/>
    </row>
    <row r="2355" spans="2:12" ht="16.5" thickTop="1" thickBot="1" x14ac:dyDescent="0.3">
      <c r="B2355" s="7" t="s">
        <v>47</v>
      </c>
      <c r="C2355" s="32">
        <v>10</v>
      </c>
      <c r="D2355" s="1">
        <v>220900278</v>
      </c>
      <c r="E2355" s="1">
        <v>226149033</v>
      </c>
      <c r="F2355" s="1">
        <v>232070258.97</v>
      </c>
      <c r="G2355" s="1">
        <v>258050097</v>
      </c>
      <c r="H2355" s="1">
        <v>291793999</v>
      </c>
      <c r="I2355" s="1">
        <v>293672933</v>
      </c>
      <c r="J2355" s="1">
        <v>299647205</v>
      </c>
      <c r="K2355" s="1">
        <v>325345294</v>
      </c>
      <c r="L2355" s="14"/>
    </row>
    <row r="2356" spans="2:12" ht="16.5" thickTop="1" thickBot="1" x14ac:dyDescent="0.3">
      <c r="B2356" s="7" t="s">
        <v>48</v>
      </c>
      <c r="C2356" s="32">
        <v>20</v>
      </c>
      <c r="D2356" s="1">
        <v>220811746</v>
      </c>
      <c r="E2356" s="1">
        <v>224458963.69999999</v>
      </c>
      <c r="F2356" s="1">
        <v>226033565.80000001</v>
      </c>
      <c r="G2356" s="1">
        <v>247149900.46000001</v>
      </c>
      <c r="H2356" s="1">
        <v>282277653.93000001</v>
      </c>
      <c r="I2356" s="1">
        <v>293646382.12</v>
      </c>
      <c r="J2356" s="1">
        <v>299606935.51999998</v>
      </c>
      <c r="K2356" s="1">
        <v>309391094.33999997</v>
      </c>
      <c r="L2356" s="14"/>
    </row>
    <row r="2357" spans="2:12" ht="16.5" thickTop="1" thickBot="1" x14ac:dyDescent="0.3">
      <c r="B2357" s="7" t="s">
        <v>49</v>
      </c>
      <c r="C2357" s="32">
        <v>30</v>
      </c>
      <c r="D2357" s="1">
        <v>88532</v>
      </c>
      <c r="E2357" s="1">
        <v>1690069.3</v>
      </c>
      <c r="F2357" s="1">
        <v>6036693.1699999999</v>
      </c>
      <c r="G2357" s="1">
        <v>10900196.539999999</v>
      </c>
      <c r="H2357" s="1">
        <v>9516345.0700000003</v>
      </c>
      <c r="I2357" s="1">
        <v>26550.880000000001</v>
      </c>
      <c r="J2357" s="1">
        <v>40269.480000000003</v>
      </c>
      <c r="K2357" s="1">
        <v>15954199.66</v>
      </c>
      <c r="L2357" s="14"/>
    </row>
    <row r="2358" spans="2:12" ht="16.5" thickTop="1" thickBot="1" x14ac:dyDescent="0.3">
      <c r="B2358" s="7" t="s">
        <v>12</v>
      </c>
      <c r="C2358" s="32">
        <v>40</v>
      </c>
      <c r="D2358" s="1">
        <v>0</v>
      </c>
      <c r="E2358" s="1">
        <v>0</v>
      </c>
      <c r="F2358" s="1">
        <v>0</v>
      </c>
      <c r="G2358" s="1">
        <v>0</v>
      </c>
      <c r="H2358" s="1">
        <v>0</v>
      </c>
      <c r="I2358" s="1">
        <v>0</v>
      </c>
      <c r="J2358" s="1">
        <v>0</v>
      </c>
      <c r="K2358" s="1">
        <v>0</v>
      </c>
      <c r="L2358" s="14"/>
    </row>
    <row r="2359" spans="2:12" ht="16.5" thickTop="1" thickBot="1" x14ac:dyDescent="0.3">
      <c r="B2359" s="7" t="s">
        <v>50</v>
      </c>
      <c r="C2359" s="32">
        <v>50</v>
      </c>
      <c r="D2359" s="1">
        <v>88532</v>
      </c>
      <c r="E2359" s="1">
        <v>1690069.3</v>
      </c>
      <c r="F2359" s="1">
        <v>6036693.1699999999</v>
      </c>
      <c r="G2359" s="1">
        <v>10900196.539999999</v>
      </c>
      <c r="H2359" s="1">
        <v>9516345.0700000003</v>
      </c>
      <c r="I2359" s="1">
        <v>26550.880000000001</v>
      </c>
      <c r="J2359" s="1">
        <v>40269.480000000003</v>
      </c>
      <c r="K2359" s="1">
        <v>15954199.66</v>
      </c>
      <c r="L2359" s="14"/>
    </row>
    <row r="2360" spans="2:12" ht="16.5" thickTop="1" thickBot="1" x14ac:dyDescent="0.3">
      <c r="B2360" s="6" t="s">
        <v>63</v>
      </c>
      <c r="C2360" s="32"/>
      <c r="D2360" s="1"/>
      <c r="E2360" s="1"/>
      <c r="F2360" s="1"/>
      <c r="G2360" s="1"/>
      <c r="H2360" s="1"/>
      <c r="I2360" s="1"/>
      <c r="J2360" s="1"/>
      <c r="K2360" s="1"/>
      <c r="L2360" s="14"/>
    </row>
    <row r="2361" spans="2:12" ht="16.5" thickTop="1" thickBot="1" x14ac:dyDescent="0.3">
      <c r="B2361" s="7" t="s">
        <v>47</v>
      </c>
      <c r="C2361" s="32">
        <v>10</v>
      </c>
      <c r="D2361" s="1">
        <v>32191438</v>
      </c>
      <c r="E2361" s="1">
        <v>33697458</v>
      </c>
      <c r="F2361" s="1">
        <v>31477120.359999999</v>
      </c>
      <c r="G2361" s="1">
        <v>37593918</v>
      </c>
      <c r="H2361" s="1">
        <v>42227176</v>
      </c>
      <c r="I2361" s="1">
        <v>53938325</v>
      </c>
      <c r="J2361" s="1">
        <v>58178077</v>
      </c>
      <c r="K2361" s="1">
        <v>64730169</v>
      </c>
      <c r="L2361" s="14"/>
    </row>
    <row r="2362" spans="2:12" ht="16.5" thickTop="1" thickBot="1" x14ac:dyDescent="0.3">
      <c r="B2362" s="7" t="s">
        <v>48</v>
      </c>
      <c r="C2362" s="32">
        <v>20</v>
      </c>
      <c r="D2362" s="1">
        <v>32191398.66</v>
      </c>
      <c r="E2362" s="1">
        <v>33673733.439999998</v>
      </c>
      <c r="F2362" s="1">
        <v>31446675.59</v>
      </c>
      <c r="G2362" s="1">
        <v>36583114.890000001</v>
      </c>
      <c r="H2362" s="1">
        <v>42180405.75</v>
      </c>
      <c r="I2362" s="1">
        <v>53909481.979999997</v>
      </c>
      <c r="J2362" s="1">
        <v>58044284.030000001</v>
      </c>
      <c r="K2362" s="1">
        <v>63970019.590000004</v>
      </c>
      <c r="L2362" s="14"/>
    </row>
    <row r="2363" spans="2:12" ht="16.5" thickTop="1" thickBot="1" x14ac:dyDescent="0.3">
      <c r="B2363" s="7" t="s">
        <v>49</v>
      </c>
      <c r="C2363" s="32">
        <v>30</v>
      </c>
      <c r="D2363" s="1">
        <v>39.340000000000003</v>
      </c>
      <c r="E2363" s="1">
        <v>23724.560000000001</v>
      </c>
      <c r="F2363" s="1">
        <v>30444.77</v>
      </c>
      <c r="G2363" s="1">
        <v>1010803.11</v>
      </c>
      <c r="H2363" s="1">
        <v>46770.25</v>
      </c>
      <c r="I2363" s="1">
        <v>28843.02</v>
      </c>
      <c r="J2363" s="1">
        <v>133792.97</v>
      </c>
      <c r="K2363" s="1">
        <v>760149.41</v>
      </c>
      <c r="L2363" s="14"/>
    </row>
    <row r="2364" spans="2:12" ht="16.5" thickTop="1" thickBot="1" x14ac:dyDescent="0.3">
      <c r="B2364" s="7" t="s">
        <v>12</v>
      </c>
      <c r="C2364" s="32">
        <v>40</v>
      </c>
      <c r="D2364" s="1">
        <v>0</v>
      </c>
      <c r="E2364" s="1">
        <v>0</v>
      </c>
      <c r="F2364" s="1">
        <v>0</v>
      </c>
      <c r="G2364" s="1">
        <v>0</v>
      </c>
      <c r="H2364" s="1">
        <v>0</v>
      </c>
      <c r="I2364" s="1">
        <v>0</v>
      </c>
      <c r="J2364" s="1">
        <v>0</v>
      </c>
      <c r="K2364" s="1">
        <v>0</v>
      </c>
      <c r="L2364" s="14"/>
    </row>
    <row r="2365" spans="2:12" ht="16.5" thickTop="1" thickBot="1" x14ac:dyDescent="0.3">
      <c r="B2365" s="7" t="s">
        <v>50</v>
      </c>
      <c r="C2365" s="32">
        <v>50</v>
      </c>
      <c r="D2365" s="1">
        <v>39.340000000000003</v>
      </c>
      <c r="E2365" s="1">
        <v>23724.560000000001</v>
      </c>
      <c r="F2365" s="1">
        <v>30444.77</v>
      </c>
      <c r="G2365" s="1">
        <v>1010803.11</v>
      </c>
      <c r="H2365" s="1">
        <v>46770.25</v>
      </c>
      <c r="I2365" s="1">
        <v>28843.02</v>
      </c>
      <c r="J2365" s="1">
        <v>133792.97</v>
      </c>
      <c r="K2365" s="1">
        <v>760149.41</v>
      </c>
      <c r="L2365" s="14"/>
    </row>
    <row r="2366" spans="2:12" ht="16.5" thickTop="1" thickBot="1" x14ac:dyDescent="0.3">
      <c r="B2366" s="5" t="s">
        <v>741</v>
      </c>
      <c r="C2366" s="32"/>
      <c r="D2366" s="1"/>
      <c r="E2366" s="1"/>
      <c r="F2366" s="1"/>
      <c r="G2366" s="1"/>
      <c r="H2366" s="1"/>
      <c r="I2366" s="1"/>
      <c r="J2366" s="1"/>
      <c r="K2366" s="1"/>
      <c r="L2366" s="14"/>
    </row>
    <row r="2367" spans="2:12" ht="16.5" thickTop="1" thickBot="1" x14ac:dyDescent="0.3">
      <c r="B2367" s="6" t="s">
        <v>218</v>
      </c>
      <c r="C2367" s="32"/>
      <c r="D2367" s="1"/>
      <c r="E2367" s="1"/>
      <c r="F2367" s="1"/>
      <c r="G2367" s="1"/>
      <c r="H2367" s="1"/>
      <c r="I2367" s="1"/>
      <c r="J2367" s="1"/>
      <c r="K2367" s="1"/>
      <c r="L2367" s="14"/>
    </row>
    <row r="2368" spans="2:12" ht="16.5" thickTop="1" thickBot="1" x14ac:dyDescent="0.3">
      <c r="B2368" s="7" t="s">
        <v>47</v>
      </c>
      <c r="C2368" s="32">
        <v>10</v>
      </c>
      <c r="D2368" s="1">
        <v>1996340</v>
      </c>
      <c r="E2368" s="1">
        <v>2451682.31</v>
      </c>
      <c r="F2368" s="1">
        <v>2465877</v>
      </c>
      <c r="G2368" s="1">
        <v>3167379.07</v>
      </c>
      <c r="H2368" s="1">
        <v>1363312.31</v>
      </c>
      <c r="I2368" s="1">
        <v>1635790.14</v>
      </c>
      <c r="J2368" s="1">
        <v>1789295.88</v>
      </c>
      <c r="K2368" s="1">
        <v>1832433.37</v>
      </c>
      <c r="L2368" s="14"/>
    </row>
    <row r="2369" spans="2:12" ht="16.5" thickTop="1" thickBot="1" x14ac:dyDescent="0.3">
      <c r="B2369" s="7" t="s">
        <v>48</v>
      </c>
      <c r="C2369" s="32">
        <v>20</v>
      </c>
      <c r="D2369" s="1">
        <v>821361.69</v>
      </c>
      <c r="E2369" s="1">
        <v>908884.02</v>
      </c>
      <c r="F2369" s="1">
        <v>631349.05000000005</v>
      </c>
      <c r="G2369" s="1">
        <v>881037.76</v>
      </c>
      <c r="H2369" s="1">
        <v>782350.17</v>
      </c>
      <c r="I2369" s="1">
        <v>1040223.26</v>
      </c>
      <c r="J2369" s="1">
        <v>969066.42</v>
      </c>
      <c r="K2369" s="1">
        <v>915819.94</v>
      </c>
      <c r="L2369" s="14"/>
    </row>
    <row r="2370" spans="2:12" ht="16.5" thickTop="1" thickBot="1" x14ac:dyDescent="0.3">
      <c r="B2370" s="7" t="s">
        <v>49</v>
      </c>
      <c r="C2370" s="32">
        <v>30</v>
      </c>
      <c r="D2370" s="1">
        <v>1174978.31</v>
      </c>
      <c r="E2370" s="1">
        <v>1542798.29</v>
      </c>
      <c r="F2370" s="1">
        <v>1834527.95</v>
      </c>
      <c r="G2370" s="1">
        <v>2286341.31</v>
      </c>
      <c r="H2370" s="1">
        <v>580962.14</v>
      </c>
      <c r="I2370" s="1">
        <v>595566.88</v>
      </c>
      <c r="J2370" s="1">
        <v>820229.46</v>
      </c>
      <c r="K2370" s="1">
        <v>916613.43</v>
      </c>
      <c r="L2370" s="14"/>
    </row>
    <row r="2371" spans="2:12" ht="16.5" thickTop="1" thickBot="1" x14ac:dyDescent="0.3">
      <c r="B2371" s="7" t="s">
        <v>12</v>
      </c>
      <c r="C2371" s="32">
        <v>40</v>
      </c>
      <c r="D2371" s="1">
        <v>0</v>
      </c>
      <c r="E2371" s="1">
        <v>0</v>
      </c>
      <c r="F2371" s="1">
        <v>0</v>
      </c>
      <c r="G2371" s="1">
        <v>0</v>
      </c>
      <c r="H2371" s="1">
        <v>0</v>
      </c>
      <c r="I2371" s="1">
        <v>0</v>
      </c>
      <c r="J2371" s="1">
        <v>0</v>
      </c>
      <c r="K2371" s="1">
        <v>0</v>
      </c>
      <c r="L2371" s="14"/>
    </row>
    <row r="2372" spans="2:12" ht="16.5" thickTop="1" thickBot="1" x14ac:dyDescent="0.3">
      <c r="B2372" s="7" t="s">
        <v>50</v>
      </c>
      <c r="C2372" s="32">
        <v>50</v>
      </c>
      <c r="D2372" s="1">
        <v>1174978.31</v>
      </c>
      <c r="E2372" s="1">
        <v>1542798.29</v>
      </c>
      <c r="F2372" s="1">
        <v>1834527.95</v>
      </c>
      <c r="G2372" s="1">
        <v>2286341.31</v>
      </c>
      <c r="H2372" s="1">
        <v>580962.14</v>
      </c>
      <c r="I2372" s="1">
        <v>595566.88</v>
      </c>
      <c r="J2372" s="1">
        <v>820229.46</v>
      </c>
      <c r="K2372" s="1">
        <v>916613.43</v>
      </c>
      <c r="L2372" s="14"/>
    </row>
    <row r="2373" spans="2:12" ht="16.5" thickTop="1" thickBot="1" x14ac:dyDescent="0.3">
      <c r="B2373" s="5" t="s">
        <v>799</v>
      </c>
      <c r="C2373" s="32"/>
      <c r="D2373" s="1"/>
      <c r="E2373" s="1"/>
      <c r="F2373" s="1"/>
      <c r="G2373" s="1"/>
      <c r="H2373" s="1"/>
      <c r="I2373" s="1"/>
      <c r="J2373" s="1"/>
      <c r="K2373" s="1"/>
      <c r="L2373" s="14"/>
    </row>
    <row r="2374" spans="2:12" ht="16.5" thickTop="1" thickBot="1" x14ac:dyDescent="0.3">
      <c r="B2374" s="6" t="s">
        <v>801</v>
      </c>
      <c r="C2374" s="32"/>
      <c r="D2374" s="1"/>
      <c r="E2374" s="1"/>
      <c r="F2374" s="1"/>
      <c r="G2374" s="1"/>
      <c r="H2374" s="1"/>
      <c r="I2374" s="1"/>
      <c r="J2374" s="1"/>
      <c r="K2374" s="1"/>
      <c r="L2374" s="14"/>
    </row>
    <row r="2375" spans="2:12" ht="16.5" thickTop="1" thickBot="1" x14ac:dyDescent="0.3">
      <c r="B2375" s="7" t="s">
        <v>47</v>
      </c>
      <c r="C2375" s="32">
        <v>10</v>
      </c>
      <c r="D2375" s="1">
        <v>1848199</v>
      </c>
      <c r="E2375" s="1">
        <v>1847384</v>
      </c>
      <c r="F2375" s="1">
        <v>1931017</v>
      </c>
      <c r="G2375" s="1">
        <v>2703074</v>
      </c>
      <c r="H2375" s="1">
        <v>2795178</v>
      </c>
      <c r="I2375" s="1">
        <v>2843221</v>
      </c>
      <c r="J2375" s="1">
        <v>2917552.41</v>
      </c>
      <c r="K2375" s="1">
        <v>3224327</v>
      </c>
      <c r="L2375" s="14"/>
    </row>
    <row r="2376" spans="2:12" ht="16.5" thickTop="1" thickBot="1" x14ac:dyDescent="0.3">
      <c r="B2376" s="7" t="s">
        <v>48</v>
      </c>
      <c r="C2376" s="32">
        <v>20</v>
      </c>
      <c r="D2376" s="1">
        <v>1775470.87</v>
      </c>
      <c r="E2376" s="1">
        <v>1734650.1</v>
      </c>
      <c r="F2376" s="1">
        <v>1819308.49</v>
      </c>
      <c r="G2376" s="1">
        <v>2627897.63</v>
      </c>
      <c r="H2376" s="1">
        <v>2556760.04</v>
      </c>
      <c r="I2376" s="1">
        <v>2793383.14</v>
      </c>
      <c r="J2376" s="1">
        <v>2772787.67</v>
      </c>
      <c r="K2376" s="1">
        <v>3181636.63</v>
      </c>
      <c r="L2376" s="14"/>
    </row>
    <row r="2377" spans="2:12" ht="16.5" thickTop="1" thickBot="1" x14ac:dyDescent="0.3">
      <c r="B2377" s="7" t="s">
        <v>49</v>
      </c>
      <c r="C2377" s="32">
        <v>30</v>
      </c>
      <c r="D2377" s="1">
        <v>72728.13</v>
      </c>
      <c r="E2377" s="1">
        <v>112733.9</v>
      </c>
      <c r="F2377" s="1">
        <v>111708.51</v>
      </c>
      <c r="G2377" s="1">
        <v>75176.37</v>
      </c>
      <c r="H2377" s="1">
        <v>238417.96</v>
      </c>
      <c r="I2377" s="1">
        <v>49837.86</v>
      </c>
      <c r="J2377" s="1">
        <v>144764.74</v>
      </c>
      <c r="K2377" s="1">
        <v>42690.37</v>
      </c>
      <c r="L2377" s="14"/>
    </row>
    <row r="2378" spans="2:12" ht="16.5" thickTop="1" thickBot="1" x14ac:dyDescent="0.3">
      <c r="B2378" s="7" t="s">
        <v>12</v>
      </c>
      <c r="C2378" s="32">
        <v>40</v>
      </c>
      <c r="D2378" s="1">
        <v>0</v>
      </c>
      <c r="E2378" s="1">
        <v>0</v>
      </c>
      <c r="F2378" s="1">
        <v>0</v>
      </c>
      <c r="G2378" s="1">
        <v>0</v>
      </c>
      <c r="H2378" s="1">
        <v>0</v>
      </c>
      <c r="I2378" s="1">
        <v>0</v>
      </c>
      <c r="J2378" s="1">
        <v>0</v>
      </c>
      <c r="K2378" s="1">
        <v>0</v>
      </c>
      <c r="L2378" s="14"/>
    </row>
    <row r="2379" spans="2:12" ht="16.5" thickTop="1" thickBot="1" x14ac:dyDescent="0.3">
      <c r="B2379" s="7" t="s">
        <v>50</v>
      </c>
      <c r="C2379" s="32">
        <v>50</v>
      </c>
      <c r="D2379" s="1">
        <v>72728.13</v>
      </c>
      <c r="E2379" s="1">
        <v>112733.9</v>
      </c>
      <c r="F2379" s="1">
        <v>111708.51</v>
      </c>
      <c r="G2379" s="1">
        <v>75176.37</v>
      </c>
      <c r="H2379" s="1">
        <v>238417.96</v>
      </c>
      <c r="I2379" s="1">
        <v>49837.86</v>
      </c>
      <c r="J2379" s="1">
        <v>144764.74</v>
      </c>
      <c r="K2379" s="1">
        <v>42690.37</v>
      </c>
      <c r="L2379" s="14"/>
    </row>
    <row r="2380" spans="2:12" ht="16.5" thickTop="1" thickBot="1" x14ac:dyDescent="0.3">
      <c r="B2380" s="5" t="s">
        <v>785</v>
      </c>
      <c r="C2380" s="32"/>
      <c r="D2380" s="1"/>
      <c r="E2380" s="1"/>
      <c r="F2380" s="1"/>
      <c r="G2380" s="1"/>
      <c r="H2380" s="1"/>
      <c r="I2380" s="1"/>
      <c r="J2380" s="1"/>
      <c r="K2380" s="1"/>
      <c r="L2380" s="14"/>
    </row>
    <row r="2381" spans="2:12" ht="16.5" thickTop="1" thickBot="1" x14ac:dyDescent="0.3">
      <c r="B2381" s="6" t="s">
        <v>397</v>
      </c>
      <c r="C2381" s="32"/>
      <c r="D2381" s="1"/>
      <c r="E2381" s="1"/>
      <c r="F2381" s="1"/>
      <c r="G2381" s="1"/>
      <c r="H2381" s="1"/>
      <c r="I2381" s="1"/>
      <c r="J2381" s="1"/>
      <c r="K2381" s="1"/>
      <c r="L2381" s="14"/>
    </row>
    <row r="2382" spans="2:12" ht="16.5" thickTop="1" thickBot="1" x14ac:dyDescent="0.3">
      <c r="B2382" s="7" t="s">
        <v>47</v>
      </c>
      <c r="C2382" s="32">
        <v>10</v>
      </c>
      <c r="D2382" s="1">
        <v>12730987</v>
      </c>
      <c r="E2382" s="1">
        <v>12947962</v>
      </c>
      <c r="F2382" s="1">
        <v>13016011.58</v>
      </c>
      <c r="G2382" s="1">
        <v>13517996</v>
      </c>
      <c r="H2382" s="1">
        <v>14751676</v>
      </c>
      <c r="I2382" s="1">
        <v>15723785</v>
      </c>
      <c r="J2382" s="1">
        <v>15767170</v>
      </c>
      <c r="K2382" s="1">
        <v>20638651.969999999</v>
      </c>
      <c r="L2382" s="14"/>
    </row>
    <row r="2383" spans="2:12" ht="16.5" thickTop="1" thickBot="1" x14ac:dyDescent="0.3">
      <c r="B2383" s="7" t="s">
        <v>48</v>
      </c>
      <c r="C2383" s="32">
        <v>20</v>
      </c>
      <c r="D2383" s="1">
        <v>12730065.300000001</v>
      </c>
      <c r="E2383" s="1">
        <v>12704366.529999999</v>
      </c>
      <c r="F2383" s="1">
        <v>13016010.17</v>
      </c>
      <c r="G2383" s="1">
        <v>11235725.9</v>
      </c>
      <c r="H2383" s="1">
        <v>11785569.390000001</v>
      </c>
      <c r="I2383" s="1">
        <v>15723781.720000001</v>
      </c>
      <c r="J2383" s="1">
        <v>11757457.029999999</v>
      </c>
      <c r="K2383" s="1">
        <v>20638651.969999999</v>
      </c>
      <c r="L2383" s="14"/>
    </row>
    <row r="2384" spans="2:12" ht="16.5" thickTop="1" thickBot="1" x14ac:dyDescent="0.3">
      <c r="B2384" s="7" t="s">
        <v>49</v>
      </c>
      <c r="C2384" s="32">
        <v>30</v>
      </c>
      <c r="D2384" s="1">
        <v>921.7</v>
      </c>
      <c r="E2384" s="1">
        <v>243595.47</v>
      </c>
      <c r="F2384" s="1">
        <v>1.41</v>
      </c>
      <c r="G2384" s="1">
        <v>2282270.1</v>
      </c>
      <c r="H2384" s="1">
        <v>2966106.61</v>
      </c>
      <c r="I2384" s="1">
        <v>3.28</v>
      </c>
      <c r="J2384" s="1">
        <v>4009712.97</v>
      </c>
      <c r="K2384" s="1">
        <v>0</v>
      </c>
      <c r="L2384" s="14"/>
    </row>
    <row r="2385" spans="2:12" ht="16.5" thickTop="1" thickBot="1" x14ac:dyDescent="0.3">
      <c r="B2385" s="7" t="s">
        <v>12</v>
      </c>
      <c r="C2385" s="32">
        <v>40</v>
      </c>
      <c r="D2385" s="1">
        <v>0</v>
      </c>
      <c r="E2385" s="1">
        <v>0</v>
      </c>
      <c r="F2385" s="1">
        <v>0</v>
      </c>
      <c r="G2385" s="1">
        <v>0</v>
      </c>
      <c r="H2385" s="1">
        <v>0</v>
      </c>
      <c r="I2385" s="1">
        <v>0</v>
      </c>
      <c r="J2385" s="1">
        <v>0</v>
      </c>
      <c r="K2385" s="1">
        <v>0</v>
      </c>
      <c r="L2385" s="14"/>
    </row>
    <row r="2386" spans="2:12" ht="16.5" thickTop="1" thickBot="1" x14ac:dyDescent="0.3">
      <c r="B2386" s="7" t="s">
        <v>50</v>
      </c>
      <c r="C2386" s="32">
        <v>50</v>
      </c>
      <c r="D2386" s="1">
        <v>921.7</v>
      </c>
      <c r="E2386" s="1">
        <v>243595.47</v>
      </c>
      <c r="F2386" s="1">
        <v>1.41</v>
      </c>
      <c r="G2386" s="1">
        <v>2282270.1</v>
      </c>
      <c r="H2386" s="1">
        <v>2966106.61</v>
      </c>
      <c r="I2386" s="1">
        <v>3.28</v>
      </c>
      <c r="J2386" s="1">
        <v>4009712.97</v>
      </c>
      <c r="K2386" s="1">
        <v>0</v>
      </c>
      <c r="L2386" s="14"/>
    </row>
    <row r="2387" spans="2:12" ht="16.5" thickTop="1" thickBot="1" x14ac:dyDescent="0.3">
      <c r="B2387" s="6" t="s">
        <v>787</v>
      </c>
      <c r="C2387" s="32"/>
      <c r="D2387" s="1"/>
      <c r="E2387" s="1"/>
      <c r="F2387" s="1"/>
      <c r="G2387" s="1"/>
      <c r="H2387" s="1"/>
      <c r="I2387" s="1"/>
      <c r="J2387" s="1"/>
      <c r="K2387" s="1"/>
      <c r="L2387" s="14"/>
    </row>
    <row r="2388" spans="2:12" ht="16.5" thickTop="1" thickBot="1" x14ac:dyDescent="0.3">
      <c r="B2388" s="7" t="s">
        <v>47</v>
      </c>
      <c r="C2388" s="32">
        <v>10</v>
      </c>
      <c r="D2388" s="1">
        <v>329108</v>
      </c>
      <c r="E2388" s="1">
        <v>3247866</v>
      </c>
      <c r="F2388" s="1">
        <v>3247866</v>
      </c>
      <c r="G2388" s="1">
        <v>3247866</v>
      </c>
      <c r="H2388" s="1">
        <v>3500330</v>
      </c>
      <c r="I2388" s="1">
        <v>3247866</v>
      </c>
      <c r="J2388" s="1">
        <v>3247866</v>
      </c>
      <c r="K2388" s="1">
        <v>3247866</v>
      </c>
      <c r="L2388" s="14"/>
    </row>
    <row r="2389" spans="2:12" ht="16.5" thickTop="1" thickBot="1" x14ac:dyDescent="0.3">
      <c r="B2389" s="7" t="s">
        <v>48</v>
      </c>
      <c r="C2389" s="32">
        <v>20</v>
      </c>
      <c r="D2389" s="1">
        <v>328136.5</v>
      </c>
      <c r="E2389" s="1">
        <v>3247531</v>
      </c>
      <c r="F2389" s="1">
        <v>3247866</v>
      </c>
      <c r="G2389" s="1">
        <v>2995402</v>
      </c>
      <c r="H2389" s="1">
        <v>3500330</v>
      </c>
      <c r="I2389" s="1">
        <v>3247866</v>
      </c>
      <c r="J2389" s="1">
        <v>3247866</v>
      </c>
      <c r="K2389" s="1">
        <v>3247866</v>
      </c>
      <c r="L2389" s="14"/>
    </row>
    <row r="2390" spans="2:12" ht="16.5" thickTop="1" thickBot="1" x14ac:dyDescent="0.3">
      <c r="B2390" s="7" t="s">
        <v>49</v>
      </c>
      <c r="C2390" s="32">
        <v>30</v>
      </c>
      <c r="D2390" s="1">
        <v>971.5</v>
      </c>
      <c r="E2390" s="1">
        <v>335</v>
      </c>
      <c r="F2390" s="1">
        <v>0</v>
      </c>
      <c r="G2390" s="1">
        <v>252464</v>
      </c>
      <c r="H2390" s="1">
        <v>0</v>
      </c>
      <c r="I2390" s="1">
        <v>0</v>
      </c>
      <c r="J2390" s="1">
        <v>0</v>
      </c>
      <c r="K2390" s="1">
        <v>0</v>
      </c>
      <c r="L2390" s="14"/>
    </row>
    <row r="2391" spans="2:12" ht="16.5" thickTop="1" thickBot="1" x14ac:dyDescent="0.3">
      <c r="B2391" s="7" t="s">
        <v>12</v>
      </c>
      <c r="C2391" s="32">
        <v>40</v>
      </c>
      <c r="D2391" s="1">
        <v>0</v>
      </c>
      <c r="E2391" s="1">
        <v>0</v>
      </c>
      <c r="F2391" s="1">
        <v>0</v>
      </c>
      <c r="G2391" s="1">
        <v>0</v>
      </c>
      <c r="H2391" s="1">
        <v>0</v>
      </c>
      <c r="I2391" s="1">
        <v>0</v>
      </c>
      <c r="J2391" s="1">
        <v>0</v>
      </c>
      <c r="K2391" s="1">
        <v>0</v>
      </c>
      <c r="L2391" s="14"/>
    </row>
    <row r="2392" spans="2:12" ht="16.5" thickTop="1" thickBot="1" x14ac:dyDescent="0.3">
      <c r="B2392" s="7" t="s">
        <v>50</v>
      </c>
      <c r="C2392" s="32">
        <v>50</v>
      </c>
      <c r="D2392" s="1">
        <v>971.5</v>
      </c>
      <c r="E2392" s="1">
        <v>335</v>
      </c>
      <c r="F2392" s="1">
        <v>0</v>
      </c>
      <c r="G2392" s="1">
        <v>252464</v>
      </c>
      <c r="H2392" s="1">
        <v>0</v>
      </c>
      <c r="I2392" s="1">
        <v>0</v>
      </c>
      <c r="J2392" s="1">
        <v>0</v>
      </c>
      <c r="K2392" s="1">
        <v>0</v>
      </c>
      <c r="L2392" s="14"/>
    </row>
    <row r="2393" spans="2:12" ht="16.5" thickTop="1" thickBot="1" x14ac:dyDescent="0.3">
      <c r="B2393" s="6" t="s">
        <v>754</v>
      </c>
      <c r="C2393" s="32"/>
      <c r="D2393" s="1"/>
      <c r="E2393" s="1"/>
      <c r="F2393" s="1"/>
      <c r="G2393" s="1"/>
      <c r="H2393" s="1"/>
      <c r="I2393" s="1"/>
      <c r="J2393" s="1"/>
      <c r="K2393" s="1"/>
      <c r="L2393" s="14"/>
    </row>
    <row r="2394" spans="2:12" ht="16.5" thickTop="1" thickBot="1" x14ac:dyDescent="0.3">
      <c r="B2394" s="7" t="s">
        <v>47</v>
      </c>
      <c r="C2394" s="32">
        <v>10</v>
      </c>
      <c r="D2394" s="1">
        <v>76845732</v>
      </c>
      <c r="E2394" s="1">
        <v>66123721</v>
      </c>
      <c r="F2394" s="1">
        <v>66372197.130000003</v>
      </c>
      <c r="G2394" s="1">
        <v>69992403</v>
      </c>
      <c r="H2394" s="1">
        <v>76397938</v>
      </c>
      <c r="I2394" s="1">
        <v>82283009</v>
      </c>
      <c r="J2394" s="1">
        <v>92830430.519999996</v>
      </c>
      <c r="K2394" s="1">
        <v>96576102</v>
      </c>
      <c r="L2394" s="14"/>
    </row>
    <row r="2395" spans="2:12" ht="16.5" thickTop="1" thickBot="1" x14ac:dyDescent="0.3">
      <c r="B2395" s="7" t="s">
        <v>48</v>
      </c>
      <c r="C2395" s="32">
        <v>20</v>
      </c>
      <c r="D2395" s="1">
        <v>76843181.109999999</v>
      </c>
      <c r="E2395" s="1">
        <v>65884373.859999999</v>
      </c>
      <c r="F2395" s="1">
        <v>66371148.810000002</v>
      </c>
      <c r="G2395" s="1">
        <v>69985505.269999996</v>
      </c>
      <c r="H2395" s="1">
        <v>76397938</v>
      </c>
      <c r="I2395" s="1">
        <v>82283006.319999993</v>
      </c>
      <c r="J2395" s="1">
        <v>92829515.540000007</v>
      </c>
      <c r="K2395" s="1">
        <v>96576102</v>
      </c>
      <c r="L2395" s="14"/>
    </row>
    <row r="2396" spans="2:12" ht="16.5" thickTop="1" thickBot="1" x14ac:dyDescent="0.3">
      <c r="B2396" s="7" t="s">
        <v>49</v>
      </c>
      <c r="C2396" s="32">
        <v>30</v>
      </c>
      <c r="D2396" s="1">
        <v>2550.89</v>
      </c>
      <c r="E2396" s="1">
        <v>239347.14</v>
      </c>
      <c r="F2396" s="1">
        <v>1048.32</v>
      </c>
      <c r="G2396" s="1">
        <v>6897.73</v>
      </c>
      <c r="H2396" s="1">
        <v>0</v>
      </c>
      <c r="I2396" s="1">
        <v>2.68</v>
      </c>
      <c r="J2396" s="1">
        <v>914.98</v>
      </c>
      <c r="K2396" s="1">
        <v>0</v>
      </c>
      <c r="L2396" s="14"/>
    </row>
    <row r="2397" spans="2:12" ht="16.5" thickTop="1" thickBot="1" x14ac:dyDescent="0.3">
      <c r="B2397" s="7" t="s">
        <v>12</v>
      </c>
      <c r="C2397" s="32">
        <v>40</v>
      </c>
      <c r="D2397" s="1">
        <v>0</v>
      </c>
      <c r="E2397" s="1">
        <v>0</v>
      </c>
      <c r="F2397" s="1">
        <v>0</v>
      </c>
      <c r="G2397" s="1">
        <v>0</v>
      </c>
      <c r="H2397" s="1">
        <v>0</v>
      </c>
      <c r="I2397" s="1">
        <v>0</v>
      </c>
      <c r="J2397" s="1">
        <v>0</v>
      </c>
      <c r="K2397" s="1">
        <v>0</v>
      </c>
      <c r="L2397" s="14"/>
    </row>
    <row r="2398" spans="2:12" ht="16.5" thickTop="1" thickBot="1" x14ac:dyDescent="0.3">
      <c r="B2398" s="7" t="s">
        <v>50</v>
      </c>
      <c r="C2398" s="32">
        <v>50</v>
      </c>
      <c r="D2398" s="1">
        <v>2550.89</v>
      </c>
      <c r="E2398" s="1">
        <v>239347.14</v>
      </c>
      <c r="F2398" s="1">
        <v>1048.32</v>
      </c>
      <c r="G2398" s="1">
        <v>6897.73</v>
      </c>
      <c r="H2398" s="1">
        <v>0</v>
      </c>
      <c r="I2398" s="1">
        <v>2.68</v>
      </c>
      <c r="J2398" s="1">
        <v>914.98</v>
      </c>
      <c r="K2398" s="1">
        <v>0</v>
      </c>
      <c r="L2398" s="14"/>
    </row>
    <row r="2399" spans="2:12" ht="16.5" thickTop="1" thickBot="1" x14ac:dyDescent="0.3">
      <c r="B2399" s="6" t="s">
        <v>789</v>
      </c>
      <c r="C2399" s="32"/>
      <c r="D2399" s="1"/>
      <c r="E2399" s="1"/>
      <c r="F2399" s="1"/>
      <c r="G2399" s="1"/>
      <c r="H2399" s="1"/>
      <c r="I2399" s="1"/>
      <c r="J2399" s="1"/>
      <c r="K2399" s="1"/>
      <c r="L2399" s="14"/>
    </row>
    <row r="2400" spans="2:12" ht="16.5" thickTop="1" thickBot="1" x14ac:dyDescent="0.3">
      <c r="B2400" s="7" t="s">
        <v>47</v>
      </c>
      <c r="C2400" s="32">
        <v>10</v>
      </c>
      <c r="D2400" s="1">
        <v>47914570</v>
      </c>
      <c r="E2400" s="1">
        <v>48726321</v>
      </c>
      <c r="F2400" s="1">
        <v>48815176</v>
      </c>
      <c r="G2400" s="1">
        <v>51661174.130000003</v>
      </c>
      <c r="H2400" s="1">
        <v>53391548.700000003</v>
      </c>
      <c r="I2400" s="1">
        <v>55015521</v>
      </c>
      <c r="J2400" s="1">
        <v>56656255</v>
      </c>
      <c r="K2400" s="1">
        <v>58681012</v>
      </c>
      <c r="L2400" s="14"/>
    </row>
    <row r="2401" spans="2:12" ht="16.5" thickTop="1" thickBot="1" x14ac:dyDescent="0.3">
      <c r="B2401" s="7" t="s">
        <v>48</v>
      </c>
      <c r="C2401" s="32">
        <v>20</v>
      </c>
      <c r="D2401" s="1">
        <v>47748914.369999997</v>
      </c>
      <c r="E2401" s="1">
        <v>48261056.579999998</v>
      </c>
      <c r="F2401" s="1">
        <v>48728250.869999997</v>
      </c>
      <c r="G2401" s="1">
        <v>50599133.43</v>
      </c>
      <c r="H2401" s="1">
        <v>53224017.700000003</v>
      </c>
      <c r="I2401" s="1">
        <v>55015521</v>
      </c>
      <c r="J2401" s="1">
        <v>56656255</v>
      </c>
      <c r="K2401" s="1">
        <v>58681012</v>
      </c>
      <c r="L2401" s="14"/>
    </row>
    <row r="2402" spans="2:12" ht="16.5" thickTop="1" thickBot="1" x14ac:dyDescent="0.3">
      <c r="B2402" s="7" t="s">
        <v>49</v>
      </c>
      <c r="C2402" s="32">
        <v>30</v>
      </c>
      <c r="D2402" s="1">
        <v>165655.63</v>
      </c>
      <c r="E2402" s="1">
        <v>465264.42</v>
      </c>
      <c r="F2402" s="1">
        <v>86925.13</v>
      </c>
      <c r="G2402" s="1">
        <v>1062040.7</v>
      </c>
      <c r="H2402" s="1">
        <v>167531</v>
      </c>
      <c r="I2402" s="1">
        <v>0</v>
      </c>
      <c r="J2402" s="1">
        <v>0</v>
      </c>
      <c r="K2402" s="1">
        <v>0</v>
      </c>
      <c r="L2402" s="14"/>
    </row>
    <row r="2403" spans="2:12" ht="16.5" thickTop="1" thickBot="1" x14ac:dyDescent="0.3">
      <c r="B2403" s="7" t="s">
        <v>12</v>
      </c>
      <c r="C2403" s="32">
        <v>40</v>
      </c>
      <c r="D2403" s="1">
        <v>0</v>
      </c>
      <c r="E2403" s="1">
        <v>0</v>
      </c>
      <c r="F2403" s="1">
        <v>0</v>
      </c>
      <c r="G2403" s="1">
        <v>0</v>
      </c>
      <c r="H2403" s="1">
        <v>0</v>
      </c>
      <c r="I2403" s="1">
        <v>0</v>
      </c>
      <c r="J2403" s="1">
        <v>0</v>
      </c>
      <c r="K2403" s="1">
        <v>0</v>
      </c>
      <c r="L2403" s="14"/>
    </row>
    <row r="2404" spans="2:12" ht="16.5" thickTop="1" thickBot="1" x14ac:dyDescent="0.3">
      <c r="B2404" s="7" t="s">
        <v>50</v>
      </c>
      <c r="C2404" s="32">
        <v>50</v>
      </c>
      <c r="D2404" s="1">
        <v>165655.63</v>
      </c>
      <c r="E2404" s="1">
        <v>465264.42</v>
      </c>
      <c r="F2404" s="1">
        <v>86925.13</v>
      </c>
      <c r="G2404" s="1">
        <v>1062040.7</v>
      </c>
      <c r="H2404" s="1">
        <v>167531</v>
      </c>
      <c r="I2404" s="1">
        <v>0</v>
      </c>
      <c r="J2404" s="1">
        <v>0</v>
      </c>
      <c r="K2404" s="1">
        <v>0</v>
      </c>
      <c r="L2404" s="14"/>
    </row>
    <row r="2405" spans="2:12" ht="16.5" thickTop="1" thickBot="1" x14ac:dyDescent="0.3">
      <c r="B2405" s="6" t="s">
        <v>760</v>
      </c>
      <c r="C2405" s="32"/>
      <c r="D2405" s="1"/>
      <c r="E2405" s="1"/>
      <c r="F2405" s="1"/>
      <c r="G2405" s="1"/>
      <c r="H2405" s="1"/>
      <c r="I2405" s="1"/>
      <c r="J2405" s="1"/>
      <c r="K2405" s="1"/>
      <c r="L2405" s="14"/>
    </row>
    <row r="2406" spans="2:12" ht="16.5" thickTop="1" thickBot="1" x14ac:dyDescent="0.3">
      <c r="B2406" s="7" t="s">
        <v>47</v>
      </c>
      <c r="C2406" s="32">
        <v>10</v>
      </c>
      <c r="D2406" s="1">
        <v>55059032</v>
      </c>
      <c r="E2406" s="1">
        <v>68805658</v>
      </c>
      <c r="F2406" s="1">
        <v>69412946.420000002</v>
      </c>
      <c r="G2406" s="1">
        <v>73356541</v>
      </c>
      <c r="H2406" s="1">
        <v>70124740</v>
      </c>
      <c r="I2406" s="1">
        <v>70129529</v>
      </c>
      <c r="J2406" s="1">
        <v>64549879.479999997</v>
      </c>
      <c r="K2406" s="1">
        <v>77571444.560000002</v>
      </c>
      <c r="L2406" s="14"/>
    </row>
    <row r="2407" spans="2:12" ht="16.5" thickTop="1" thickBot="1" x14ac:dyDescent="0.3">
      <c r="B2407" s="7" t="s">
        <v>48</v>
      </c>
      <c r="C2407" s="32">
        <v>20</v>
      </c>
      <c r="D2407" s="1">
        <v>55057924.460000001</v>
      </c>
      <c r="E2407" s="1">
        <v>68802478.900000006</v>
      </c>
      <c r="F2407" s="1">
        <v>69412945.719999999</v>
      </c>
      <c r="G2407" s="1">
        <v>54552971.039999999</v>
      </c>
      <c r="H2407" s="1">
        <v>61611549.109999999</v>
      </c>
      <c r="I2407" s="1">
        <v>70129501.959999993</v>
      </c>
      <c r="J2407" s="1">
        <v>53365281.920000002</v>
      </c>
      <c r="K2407" s="1">
        <v>77285157.849999994</v>
      </c>
      <c r="L2407" s="14"/>
    </row>
    <row r="2408" spans="2:12" ht="16.5" thickTop="1" thickBot="1" x14ac:dyDescent="0.3">
      <c r="B2408" s="7" t="s">
        <v>49</v>
      </c>
      <c r="C2408" s="32">
        <v>30</v>
      </c>
      <c r="D2408" s="1">
        <v>1107.54</v>
      </c>
      <c r="E2408" s="1">
        <v>3179.1</v>
      </c>
      <c r="F2408" s="1">
        <v>0.7</v>
      </c>
      <c r="G2408" s="1">
        <v>18803569.960000001</v>
      </c>
      <c r="H2408" s="1">
        <v>8513190.8900000006</v>
      </c>
      <c r="I2408" s="1">
        <v>27.04</v>
      </c>
      <c r="J2408" s="1">
        <v>11184597.560000001</v>
      </c>
      <c r="K2408" s="1">
        <v>286286.71000000002</v>
      </c>
      <c r="L2408" s="14"/>
    </row>
    <row r="2409" spans="2:12" ht="16.5" thickTop="1" thickBot="1" x14ac:dyDescent="0.3">
      <c r="B2409" s="7" t="s">
        <v>12</v>
      </c>
      <c r="C2409" s="32">
        <v>40</v>
      </c>
      <c r="D2409" s="1">
        <v>0</v>
      </c>
      <c r="E2409" s="1">
        <v>0</v>
      </c>
      <c r="F2409" s="1">
        <v>0</v>
      </c>
      <c r="G2409" s="1">
        <v>0</v>
      </c>
      <c r="H2409" s="1">
        <v>0</v>
      </c>
      <c r="I2409" s="1">
        <v>0</v>
      </c>
      <c r="J2409" s="1">
        <v>1829000</v>
      </c>
      <c r="K2409" s="1">
        <v>0</v>
      </c>
      <c r="L2409" s="14"/>
    </row>
    <row r="2410" spans="2:12" ht="16.5" thickTop="1" thickBot="1" x14ac:dyDescent="0.3">
      <c r="B2410" s="7" t="s">
        <v>50</v>
      </c>
      <c r="C2410" s="32">
        <v>50</v>
      </c>
      <c r="D2410" s="1">
        <v>1107.54</v>
      </c>
      <c r="E2410" s="1">
        <v>3179.1</v>
      </c>
      <c r="F2410" s="1">
        <v>0.7</v>
      </c>
      <c r="G2410" s="1">
        <v>18803569.960000001</v>
      </c>
      <c r="H2410" s="1">
        <v>8513190.8900000006</v>
      </c>
      <c r="I2410" s="1">
        <v>27.04</v>
      </c>
      <c r="J2410" s="1">
        <v>9355597.5600000005</v>
      </c>
      <c r="K2410" s="1">
        <v>286286.71000000002</v>
      </c>
      <c r="L2410" s="14"/>
    </row>
    <row r="2411" spans="2:12" ht="16.5" thickTop="1" thickBot="1" x14ac:dyDescent="0.3">
      <c r="B2411" s="6" t="s">
        <v>63</v>
      </c>
      <c r="C2411" s="32"/>
      <c r="D2411" s="1"/>
      <c r="E2411" s="1"/>
      <c r="F2411" s="1"/>
      <c r="G2411" s="1"/>
      <c r="H2411" s="1"/>
      <c r="I2411" s="1"/>
      <c r="J2411" s="1"/>
      <c r="K2411" s="1"/>
      <c r="L2411" s="14"/>
    </row>
    <row r="2412" spans="2:12" ht="16.5" thickTop="1" thickBot="1" x14ac:dyDescent="0.3">
      <c r="B2412" s="7" t="s">
        <v>47</v>
      </c>
      <c r="C2412" s="32">
        <v>10</v>
      </c>
      <c r="D2412" s="1">
        <v>22323235</v>
      </c>
      <c r="E2412" s="1">
        <v>20588297</v>
      </c>
      <c r="F2412" s="1">
        <v>17661001.870000001</v>
      </c>
      <c r="G2412" s="1">
        <v>19566942</v>
      </c>
      <c r="H2412" s="1">
        <v>22976796</v>
      </c>
      <c r="I2412" s="1">
        <v>24969909</v>
      </c>
      <c r="J2412" s="1">
        <v>25332636</v>
      </c>
      <c r="K2412" s="1">
        <v>24804534</v>
      </c>
      <c r="L2412" s="14"/>
    </row>
    <row r="2413" spans="2:12" ht="16.5" thickTop="1" thickBot="1" x14ac:dyDescent="0.3">
      <c r="B2413" s="7" t="s">
        <v>48</v>
      </c>
      <c r="C2413" s="32">
        <v>20</v>
      </c>
      <c r="D2413" s="1">
        <v>22322776.940000001</v>
      </c>
      <c r="E2413" s="1">
        <v>20586122.16</v>
      </c>
      <c r="F2413" s="1">
        <v>17661001.120000001</v>
      </c>
      <c r="G2413" s="1">
        <v>19566942</v>
      </c>
      <c r="H2413" s="1">
        <v>22976796</v>
      </c>
      <c r="I2413" s="1">
        <v>24969905.98</v>
      </c>
      <c r="J2413" s="1">
        <v>25331571.07</v>
      </c>
      <c r="K2413" s="1">
        <v>24787902</v>
      </c>
      <c r="L2413" s="14"/>
    </row>
    <row r="2414" spans="2:12" ht="16.5" thickTop="1" thickBot="1" x14ac:dyDescent="0.3">
      <c r="B2414" s="7" t="s">
        <v>49</v>
      </c>
      <c r="C2414" s="32">
        <v>30</v>
      </c>
      <c r="D2414" s="1">
        <v>458.06</v>
      </c>
      <c r="E2414" s="1">
        <v>2174.84</v>
      </c>
      <c r="F2414" s="1">
        <v>0.75</v>
      </c>
      <c r="G2414" s="1">
        <v>0</v>
      </c>
      <c r="H2414" s="1">
        <v>0</v>
      </c>
      <c r="I2414" s="1">
        <v>3.02</v>
      </c>
      <c r="J2414" s="1">
        <v>1064.93</v>
      </c>
      <c r="K2414" s="1">
        <v>16632</v>
      </c>
      <c r="L2414" s="14"/>
    </row>
    <row r="2415" spans="2:12" ht="16.5" thickTop="1" thickBot="1" x14ac:dyDescent="0.3">
      <c r="B2415" s="7" t="s">
        <v>12</v>
      </c>
      <c r="C2415" s="32">
        <v>40</v>
      </c>
      <c r="D2415" s="1">
        <v>0</v>
      </c>
      <c r="E2415" s="1">
        <v>0</v>
      </c>
      <c r="F2415" s="1">
        <v>0</v>
      </c>
      <c r="G2415" s="1">
        <v>0</v>
      </c>
      <c r="H2415" s="1">
        <v>0</v>
      </c>
      <c r="I2415" s="1">
        <v>0</v>
      </c>
      <c r="J2415" s="1">
        <v>0</v>
      </c>
      <c r="K2415" s="1">
        <v>0</v>
      </c>
      <c r="L2415" s="14"/>
    </row>
    <row r="2416" spans="2:12" ht="16.5" thickTop="1" thickBot="1" x14ac:dyDescent="0.3">
      <c r="B2416" s="7" t="s">
        <v>50</v>
      </c>
      <c r="C2416" s="32">
        <v>50</v>
      </c>
      <c r="D2416" s="1">
        <v>458.06</v>
      </c>
      <c r="E2416" s="1">
        <v>2174.84</v>
      </c>
      <c r="F2416" s="1">
        <v>0.75</v>
      </c>
      <c r="G2416" s="1">
        <v>0</v>
      </c>
      <c r="H2416" s="1">
        <v>0</v>
      </c>
      <c r="I2416" s="1">
        <v>3.02</v>
      </c>
      <c r="J2416" s="1">
        <v>1064.93</v>
      </c>
      <c r="K2416" s="1">
        <v>16632</v>
      </c>
      <c r="L2416" s="14"/>
    </row>
    <row r="2417" spans="2:12" ht="16.5" thickTop="1" thickBot="1" x14ac:dyDescent="0.3">
      <c r="B2417" s="5" t="s">
        <v>780</v>
      </c>
      <c r="C2417" s="32"/>
      <c r="D2417" s="1"/>
      <c r="E2417" s="1"/>
      <c r="F2417" s="1"/>
      <c r="G2417" s="1"/>
      <c r="H2417" s="1"/>
      <c r="I2417" s="1"/>
      <c r="J2417" s="1"/>
      <c r="K2417" s="1"/>
      <c r="L2417" s="14"/>
    </row>
    <row r="2418" spans="2:12" ht="16.5" thickTop="1" thickBot="1" x14ac:dyDescent="0.3">
      <c r="B2418" s="6" t="s">
        <v>782</v>
      </c>
      <c r="C2418" s="32"/>
      <c r="D2418" s="1"/>
      <c r="E2418" s="1"/>
      <c r="F2418" s="1"/>
      <c r="G2418" s="1"/>
      <c r="H2418" s="1"/>
      <c r="I2418" s="1"/>
      <c r="J2418" s="1"/>
      <c r="K2418" s="1"/>
      <c r="L2418" s="14"/>
    </row>
    <row r="2419" spans="2:12" ht="16.5" thickTop="1" thickBot="1" x14ac:dyDescent="0.3">
      <c r="B2419" s="7" t="s">
        <v>47</v>
      </c>
      <c r="C2419" s="32">
        <v>10</v>
      </c>
      <c r="D2419" s="1">
        <v>48088353</v>
      </c>
      <c r="E2419" s="1">
        <v>50581310</v>
      </c>
      <c r="F2419" s="1">
        <v>51600883</v>
      </c>
      <c r="G2419" s="1">
        <v>54089341</v>
      </c>
      <c r="H2419" s="1">
        <v>60076497</v>
      </c>
      <c r="I2419" s="1">
        <v>62228027.710000001</v>
      </c>
      <c r="J2419" s="1">
        <v>65766492.049999997</v>
      </c>
      <c r="K2419" s="1">
        <v>70673649.069999993</v>
      </c>
      <c r="L2419" s="14"/>
    </row>
    <row r="2420" spans="2:12" ht="16.5" thickTop="1" thickBot="1" x14ac:dyDescent="0.3">
      <c r="B2420" s="7" t="s">
        <v>48</v>
      </c>
      <c r="C2420" s="32">
        <v>20</v>
      </c>
      <c r="D2420" s="1">
        <v>48088353</v>
      </c>
      <c r="E2420" s="1">
        <v>50281310</v>
      </c>
      <c r="F2420" s="1">
        <v>51600883</v>
      </c>
      <c r="G2420" s="1">
        <v>51211069.810000002</v>
      </c>
      <c r="H2420" s="1">
        <v>57711354.289999999</v>
      </c>
      <c r="I2420" s="1">
        <v>59334014.140000001</v>
      </c>
      <c r="J2420" s="1">
        <v>60314300.280000001</v>
      </c>
      <c r="K2420" s="1">
        <v>70673649.069999993</v>
      </c>
      <c r="L2420" s="14"/>
    </row>
    <row r="2421" spans="2:12" ht="16.5" thickTop="1" thickBot="1" x14ac:dyDescent="0.3">
      <c r="B2421" s="7" t="s">
        <v>49</v>
      </c>
      <c r="C2421" s="32">
        <v>30</v>
      </c>
      <c r="D2421" s="1">
        <v>0</v>
      </c>
      <c r="E2421" s="1">
        <v>300000</v>
      </c>
      <c r="F2421" s="1">
        <v>0</v>
      </c>
      <c r="G2421" s="1">
        <v>2878271.19</v>
      </c>
      <c r="H2421" s="1">
        <v>2365142.71</v>
      </c>
      <c r="I2421" s="1">
        <v>2894013.57</v>
      </c>
      <c r="J2421" s="1">
        <v>5452191.7699999996</v>
      </c>
      <c r="K2421" s="1">
        <v>0</v>
      </c>
      <c r="L2421" s="14"/>
    </row>
    <row r="2422" spans="2:12" ht="16.5" thickTop="1" thickBot="1" x14ac:dyDescent="0.3">
      <c r="B2422" s="7" t="s">
        <v>12</v>
      </c>
      <c r="C2422" s="32">
        <v>40</v>
      </c>
      <c r="D2422" s="1">
        <v>0</v>
      </c>
      <c r="E2422" s="1">
        <v>0</v>
      </c>
      <c r="F2422" s="1">
        <v>0</v>
      </c>
      <c r="G2422" s="1">
        <v>0</v>
      </c>
      <c r="H2422" s="1">
        <v>0</v>
      </c>
      <c r="I2422" s="1">
        <v>0</v>
      </c>
      <c r="J2422" s="1">
        <v>0</v>
      </c>
      <c r="K2422" s="1">
        <v>0</v>
      </c>
      <c r="L2422" s="14"/>
    </row>
    <row r="2423" spans="2:12" ht="16.5" thickTop="1" thickBot="1" x14ac:dyDescent="0.3">
      <c r="B2423" s="7" t="s">
        <v>50</v>
      </c>
      <c r="C2423" s="32">
        <v>50</v>
      </c>
      <c r="D2423" s="1">
        <v>0</v>
      </c>
      <c r="E2423" s="1">
        <v>300000</v>
      </c>
      <c r="F2423" s="1">
        <v>0</v>
      </c>
      <c r="G2423" s="1">
        <v>2878271.19</v>
      </c>
      <c r="H2423" s="1">
        <v>2365142.71</v>
      </c>
      <c r="I2423" s="1">
        <v>2894013.57</v>
      </c>
      <c r="J2423" s="1">
        <v>5452191.7699999996</v>
      </c>
      <c r="K2423" s="1">
        <v>0</v>
      </c>
      <c r="L2423" s="14"/>
    </row>
    <row r="2424" spans="2:12" ht="16.5" thickTop="1" thickBot="1" x14ac:dyDescent="0.3">
      <c r="B2424" s="5" t="s">
        <v>752</v>
      </c>
      <c r="C2424" s="32"/>
      <c r="D2424" s="1"/>
      <c r="E2424" s="1"/>
      <c r="F2424" s="1"/>
      <c r="G2424" s="1"/>
      <c r="H2424" s="1"/>
      <c r="I2424" s="1"/>
      <c r="J2424" s="1"/>
      <c r="K2424" s="1"/>
      <c r="L2424" s="14"/>
    </row>
    <row r="2425" spans="2:12" ht="16.5" thickTop="1" thickBot="1" x14ac:dyDescent="0.3">
      <c r="B2425" s="6" t="s">
        <v>397</v>
      </c>
      <c r="C2425" s="32"/>
      <c r="D2425" s="1"/>
      <c r="E2425" s="1"/>
      <c r="F2425" s="1"/>
      <c r="G2425" s="1"/>
      <c r="H2425" s="1"/>
      <c r="I2425" s="1"/>
      <c r="J2425" s="1"/>
      <c r="K2425" s="1"/>
      <c r="L2425" s="14"/>
    </row>
    <row r="2426" spans="2:12" ht="16.5" thickTop="1" thickBot="1" x14ac:dyDescent="0.3">
      <c r="B2426" s="7" t="s">
        <v>47</v>
      </c>
      <c r="C2426" s="32">
        <v>10</v>
      </c>
      <c r="D2426" s="1">
        <v>28382301</v>
      </c>
      <c r="E2426" s="1">
        <v>29635272</v>
      </c>
      <c r="F2426" s="1">
        <v>27899607</v>
      </c>
      <c r="G2426" s="1">
        <v>31764499</v>
      </c>
      <c r="H2426" s="1">
        <v>32646714</v>
      </c>
      <c r="I2426" s="1">
        <v>34789702</v>
      </c>
      <c r="J2426" s="1">
        <v>36626489.07</v>
      </c>
      <c r="K2426" s="1">
        <v>36556910</v>
      </c>
      <c r="L2426" s="14"/>
    </row>
    <row r="2427" spans="2:12" ht="16.5" thickTop="1" thickBot="1" x14ac:dyDescent="0.3">
      <c r="B2427" s="7" t="s">
        <v>48</v>
      </c>
      <c r="C2427" s="32">
        <v>20</v>
      </c>
      <c r="D2427" s="1">
        <v>28382300.899999999</v>
      </c>
      <c r="E2427" s="1">
        <v>29635271.890000001</v>
      </c>
      <c r="F2427" s="1">
        <v>27899607</v>
      </c>
      <c r="G2427" s="1">
        <v>31764499</v>
      </c>
      <c r="H2427" s="1">
        <v>32646611.890000001</v>
      </c>
      <c r="I2427" s="1">
        <v>34772937.039999999</v>
      </c>
      <c r="J2427" s="1">
        <v>34480084.920000002</v>
      </c>
      <c r="K2427" s="1">
        <v>35855306.670000002</v>
      </c>
      <c r="L2427" s="14"/>
    </row>
    <row r="2428" spans="2:12" ht="16.5" thickTop="1" thickBot="1" x14ac:dyDescent="0.3">
      <c r="B2428" s="7" t="s">
        <v>49</v>
      </c>
      <c r="C2428" s="32">
        <v>30</v>
      </c>
      <c r="D2428" s="1">
        <v>0.1</v>
      </c>
      <c r="E2428" s="1">
        <v>0.11</v>
      </c>
      <c r="F2428" s="1">
        <v>0</v>
      </c>
      <c r="G2428" s="1">
        <v>0</v>
      </c>
      <c r="H2428" s="1">
        <v>102.11</v>
      </c>
      <c r="I2428" s="1">
        <v>16764.96</v>
      </c>
      <c r="J2428" s="1">
        <v>2146404.15</v>
      </c>
      <c r="K2428" s="1">
        <v>701603.33</v>
      </c>
      <c r="L2428" s="14"/>
    </row>
    <row r="2429" spans="2:12" ht="16.5" thickTop="1" thickBot="1" x14ac:dyDescent="0.3">
      <c r="B2429" s="7" t="s">
        <v>12</v>
      </c>
      <c r="C2429" s="32">
        <v>40</v>
      </c>
      <c r="D2429" s="1">
        <v>0</v>
      </c>
      <c r="E2429" s="1">
        <v>0</v>
      </c>
      <c r="F2429" s="1">
        <v>0</v>
      </c>
      <c r="G2429" s="1">
        <v>0</v>
      </c>
      <c r="H2429" s="1">
        <v>0</v>
      </c>
      <c r="I2429" s="1">
        <v>0</v>
      </c>
      <c r="J2429" s="1">
        <v>0</v>
      </c>
      <c r="K2429" s="1">
        <v>701603.33</v>
      </c>
      <c r="L2429" s="14"/>
    </row>
    <row r="2430" spans="2:12" ht="16.5" thickTop="1" thickBot="1" x14ac:dyDescent="0.3">
      <c r="B2430" s="7" t="s">
        <v>50</v>
      </c>
      <c r="C2430" s="32">
        <v>50</v>
      </c>
      <c r="D2430" s="1">
        <v>0.1</v>
      </c>
      <c r="E2430" s="1">
        <v>0.11</v>
      </c>
      <c r="F2430" s="1">
        <v>0</v>
      </c>
      <c r="G2430" s="1">
        <v>0</v>
      </c>
      <c r="H2430" s="1">
        <v>102.11</v>
      </c>
      <c r="I2430" s="1">
        <v>16764.96</v>
      </c>
      <c r="J2430" s="1">
        <v>2146404.15</v>
      </c>
      <c r="K2430" s="1">
        <v>0</v>
      </c>
      <c r="L2430" s="14"/>
    </row>
    <row r="2431" spans="2:12" ht="16.5" thickTop="1" thickBot="1" x14ac:dyDescent="0.3">
      <c r="B2431" s="6" t="s">
        <v>754</v>
      </c>
      <c r="C2431" s="32"/>
      <c r="D2431" s="1"/>
      <c r="E2431" s="1"/>
      <c r="F2431" s="1"/>
      <c r="G2431" s="1"/>
      <c r="H2431" s="1"/>
      <c r="I2431" s="1"/>
      <c r="J2431" s="1"/>
      <c r="K2431" s="1"/>
      <c r="L2431" s="14"/>
    </row>
    <row r="2432" spans="2:12" ht="16.5" thickTop="1" thickBot="1" x14ac:dyDescent="0.3">
      <c r="B2432" s="7" t="s">
        <v>47</v>
      </c>
      <c r="C2432" s="32">
        <v>10</v>
      </c>
      <c r="D2432" s="1">
        <v>95582159</v>
      </c>
      <c r="E2432" s="1">
        <v>97077931</v>
      </c>
      <c r="F2432" s="1">
        <v>97115110</v>
      </c>
      <c r="G2432" s="1">
        <v>104284799</v>
      </c>
      <c r="H2432" s="1">
        <v>118323183</v>
      </c>
      <c r="I2432" s="1">
        <v>120831577</v>
      </c>
      <c r="J2432" s="1">
        <v>130590584.14</v>
      </c>
      <c r="K2432" s="1">
        <v>132228778</v>
      </c>
      <c r="L2432" s="14"/>
    </row>
    <row r="2433" spans="2:12" ht="16.5" thickTop="1" thickBot="1" x14ac:dyDescent="0.3">
      <c r="B2433" s="7" t="s">
        <v>48</v>
      </c>
      <c r="C2433" s="32">
        <v>20</v>
      </c>
      <c r="D2433" s="1">
        <v>95582159</v>
      </c>
      <c r="E2433" s="1">
        <v>97077831</v>
      </c>
      <c r="F2433" s="1">
        <v>97115110</v>
      </c>
      <c r="G2433" s="1">
        <v>104284799</v>
      </c>
      <c r="H2433" s="1">
        <v>118323183</v>
      </c>
      <c r="I2433" s="1">
        <v>120831577</v>
      </c>
      <c r="J2433" s="1">
        <v>130590584.14</v>
      </c>
      <c r="K2433" s="1">
        <v>132222415.44</v>
      </c>
      <c r="L2433" s="14"/>
    </row>
    <row r="2434" spans="2:12" ht="16.5" thickTop="1" thickBot="1" x14ac:dyDescent="0.3">
      <c r="B2434" s="7" t="s">
        <v>49</v>
      </c>
      <c r="C2434" s="32">
        <v>30</v>
      </c>
      <c r="D2434" s="1">
        <v>0</v>
      </c>
      <c r="E2434" s="1">
        <v>100</v>
      </c>
      <c r="F2434" s="1">
        <v>0</v>
      </c>
      <c r="G2434" s="1">
        <v>0</v>
      </c>
      <c r="H2434" s="1">
        <v>0</v>
      </c>
      <c r="I2434" s="1">
        <v>0</v>
      </c>
      <c r="J2434" s="1">
        <v>0</v>
      </c>
      <c r="K2434" s="1">
        <v>6362.56</v>
      </c>
      <c r="L2434" s="14"/>
    </row>
    <row r="2435" spans="2:12" ht="16.5" thickTop="1" thickBot="1" x14ac:dyDescent="0.3">
      <c r="B2435" s="7" t="s">
        <v>12</v>
      </c>
      <c r="C2435" s="32">
        <v>40</v>
      </c>
      <c r="D2435" s="1">
        <v>0</v>
      </c>
      <c r="E2435" s="1">
        <v>0</v>
      </c>
      <c r="F2435" s="1">
        <v>0</v>
      </c>
      <c r="G2435" s="1">
        <v>0</v>
      </c>
      <c r="H2435" s="1">
        <v>0</v>
      </c>
      <c r="I2435" s="1">
        <v>0</v>
      </c>
      <c r="J2435" s="1">
        <v>0</v>
      </c>
      <c r="K2435" s="1">
        <v>0</v>
      </c>
      <c r="L2435" s="14"/>
    </row>
    <row r="2436" spans="2:12" ht="16.5" thickTop="1" thickBot="1" x14ac:dyDescent="0.3">
      <c r="B2436" s="7" t="s">
        <v>50</v>
      </c>
      <c r="C2436" s="32">
        <v>50</v>
      </c>
      <c r="D2436" s="1">
        <v>0</v>
      </c>
      <c r="E2436" s="1">
        <v>100</v>
      </c>
      <c r="F2436" s="1">
        <v>0</v>
      </c>
      <c r="G2436" s="1">
        <v>0</v>
      </c>
      <c r="H2436" s="1">
        <v>0</v>
      </c>
      <c r="I2436" s="1">
        <v>0</v>
      </c>
      <c r="J2436" s="1">
        <v>0</v>
      </c>
      <c r="K2436" s="1">
        <v>6362.56</v>
      </c>
      <c r="L2436" s="14"/>
    </row>
    <row r="2437" spans="2:12" ht="16.5" thickTop="1" thickBot="1" x14ac:dyDescent="0.3">
      <c r="B2437" s="6" t="s">
        <v>254</v>
      </c>
      <c r="C2437" s="32"/>
      <c r="D2437" s="1"/>
      <c r="E2437" s="1"/>
      <c r="F2437" s="1"/>
      <c r="G2437" s="1"/>
      <c r="H2437" s="1"/>
      <c r="I2437" s="1"/>
      <c r="J2437" s="1"/>
      <c r="K2437" s="1"/>
      <c r="L2437" s="14"/>
    </row>
    <row r="2438" spans="2:12" ht="16.5" thickTop="1" thickBot="1" x14ac:dyDescent="0.3">
      <c r="B2438" s="7" t="s">
        <v>47</v>
      </c>
      <c r="C2438" s="32">
        <v>10</v>
      </c>
      <c r="D2438" s="1">
        <v>0</v>
      </c>
      <c r="E2438" s="1">
        <v>124641</v>
      </c>
      <c r="F2438" s="1">
        <v>0</v>
      </c>
      <c r="G2438" s="1">
        <v>1634160</v>
      </c>
      <c r="H2438" s="1">
        <v>1322858</v>
      </c>
      <c r="I2438" s="1">
        <v>0</v>
      </c>
      <c r="J2438" s="1">
        <v>32401</v>
      </c>
      <c r="K2438" s="1">
        <v>32401</v>
      </c>
      <c r="L2438" s="14"/>
    </row>
    <row r="2439" spans="2:12" ht="16.5" thickTop="1" thickBot="1" x14ac:dyDescent="0.3">
      <c r="B2439" s="7" t="s">
        <v>48</v>
      </c>
      <c r="C2439" s="32">
        <v>20</v>
      </c>
      <c r="D2439" s="1">
        <v>0</v>
      </c>
      <c r="E2439" s="1">
        <v>124641</v>
      </c>
      <c r="F2439" s="1">
        <v>0</v>
      </c>
      <c r="G2439" s="1">
        <v>311302</v>
      </c>
      <c r="H2439" s="1">
        <v>1297632</v>
      </c>
      <c r="I2439" s="1">
        <v>0</v>
      </c>
      <c r="J2439" s="1">
        <v>0</v>
      </c>
      <c r="K2439" s="1">
        <v>29470</v>
      </c>
      <c r="L2439" s="14"/>
    </row>
    <row r="2440" spans="2:12" ht="16.5" thickTop="1" thickBot="1" x14ac:dyDescent="0.3">
      <c r="B2440" s="7" t="s">
        <v>49</v>
      </c>
      <c r="C2440" s="32">
        <v>30</v>
      </c>
      <c r="D2440" s="1">
        <v>0</v>
      </c>
      <c r="E2440" s="1">
        <v>0</v>
      </c>
      <c r="F2440" s="1">
        <v>0</v>
      </c>
      <c r="G2440" s="1">
        <v>1322858</v>
      </c>
      <c r="H2440" s="1">
        <v>25226</v>
      </c>
      <c r="I2440" s="1">
        <v>0</v>
      </c>
      <c r="J2440" s="1">
        <v>32401</v>
      </c>
      <c r="K2440" s="1">
        <v>2931</v>
      </c>
      <c r="L2440" s="14"/>
    </row>
    <row r="2441" spans="2:12" ht="16.5" thickTop="1" thickBot="1" x14ac:dyDescent="0.3">
      <c r="B2441" s="7" t="s">
        <v>12</v>
      </c>
      <c r="C2441" s="32">
        <v>40</v>
      </c>
      <c r="D2441" s="1">
        <v>0</v>
      </c>
      <c r="E2441" s="1">
        <v>0</v>
      </c>
      <c r="F2441" s="1">
        <v>0</v>
      </c>
      <c r="G2441" s="1">
        <v>0</v>
      </c>
      <c r="H2441" s="1">
        <v>0</v>
      </c>
      <c r="I2441" s="1">
        <v>0</v>
      </c>
      <c r="J2441" s="1">
        <v>0</v>
      </c>
      <c r="K2441" s="1">
        <v>0</v>
      </c>
      <c r="L2441" s="14"/>
    </row>
    <row r="2442" spans="2:12" ht="16.5" thickTop="1" thickBot="1" x14ac:dyDescent="0.3">
      <c r="B2442" s="7" t="s">
        <v>50</v>
      </c>
      <c r="C2442" s="32">
        <v>50</v>
      </c>
      <c r="D2442" s="1">
        <v>0</v>
      </c>
      <c r="E2442" s="1">
        <v>0</v>
      </c>
      <c r="F2442" s="1">
        <v>0</v>
      </c>
      <c r="G2442" s="1">
        <v>1322858</v>
      </c>
      <c r="H2442" s="1">
        <v>25226</v>
      </c>
      <c r="I2442" s="1">
        <v>0</v>
      </c>
      <c r="J2442" s="1">
        <v>32401</v>
      </c>
      <c r="K2442" s="1">
        <v>2931</v>
      </c>
      <c r="L2442" s="14"/>
    </row>
    <row r="2443" spans="2:12" ht="16.5" thickTop="1" thickBot="1" x14ac:dyDescent="0.3">
      <c r="B2443" s="6" t="s">
        <v>756</v>
      </c>
      <c r="C2443" s="32"/>
      <c r="D2443" s="1"/>
      <c r="E2443" s="1"/>
      <c r="F2443" s="1"/>
      <c r="G2443" s="1"/>
      <c r="H2443" s="1"/>
      <c r="I2443" s="1"/>
      <c r="J2443" s="1"/>
      <c r="K2443" s="1"/>
      <c r="L2443" s="14"/>
    </row>
    <row r="2444" spans="2:12" ht="16.5" thickTop="1" thickBot="1" x14ac:dyDescent="0.3">
      <c r="B2444" s="7" t="s">
        <v>47</v>
      </c>
      <c r="C2444" s="32">
        <v>10</v>
      </c>
      <c r="D2444" s="1">
        <v>15512290</v>
      </c>
      <c r="E2444" s="1">
        <v>17400567</v>
      </c>
      <c r="F2444" s="1">
        <v>19671274</v>
      </c>
      <c r="G2444" s="1">
        <v>20601560</v>
      </c>
      <c r="H2444" s="1">
        <v>25532939</v>
      </c>
      <c r="I2444" s="1">
        <v>24482433</v>
      </c>
      <c r="J2444" s="1">
        <v>23598277.190000001</v>
      </c>
      <c r="K2444" s="1">
        <v>24476308</v>
      </c>
      <c r="L2444" s="14"/>
    </row>
    <row r="2445" spans="2:12" ht="16.5" thickTop="1" thickBot="1" x14ac:dyDescent="0.3">
      <c r="B2445" s="7" t="s">
        <v>48</v>
      </c>
      <c r="C2445" s="32">
        <v>20</v>
      </c>
      <c r="D2445" s="1">
        <v>15512290</v>
      </c>
      <c r="E2445" s="1">
        <v>17398998</v>
      </c>
      <c r="F2445" s="1">
        <v>19671274</v>
      </c>
      <c r="G2445" s="1">
        <v>20601560</v>
      </c>
      <c r="H2445" s="1">
        <v>25532939</v>
      </c>
      <c r="I2445" s="1">
        <v>24482433</v>
      </c>
      <c r="J2445" s="1">
        <v>23497647.719999999</v>
      </c>
      <c r="K2445" s="1">
        <v>24476302</v>
      </c>
      <c r="L2445" s="14"/>
    </row>
    <row r="2446" spans="2:12" ht="16.5" thickTop="1" thickBot="1" x14ac:dyDescent="0.3">
      <c r="B2446" s="7" t="s">
        <v>49</v>
      </c>
      <c r="C2446" s="32">
        <v>30</v>
      </c>
      <c r="D2446" s="1">
        <v>0</v>
      </c>
      <c r="E2446" s="1">
        <v>1569</v>
      </c>
      <c r="F2446" s="1">
        <v>0</v>
      </c>
      <c r="G2446" s="1">
        <v>0</v>
      </c>
      <c r="H2446" s="1">
        <v>0</v>
      </c>
      <c r="I2446" s="1">
        <v>0</v>
      </c>
      <c r="J2446" s="1">
        <v>100629.47</v>
      </c>
      <c r="K2446" s="1">
        <v>6</v>
      </c>
      <c r="L2446" s="14"/>
    </row>
    <row r="2447" spans="2:12" ht="16.5" thickTop="1" thickBot="1" x14ac:dyDescent="0.3">
      <c r="B2447" s="7" t="s">
        <v>12</v>
      </c>
      <c r="C2447" s="32">
        <v>40</v>
      </c>
      <c r="D2447" s="1">
        <v>0</v>
      </c>
      <c r="E2447" s="1">
        <v>0</v>
      </c>
      <c r="F2447" s="1">
        <v>0</v>
      </c>
      <c r="G2447" s="1">
        <v>0</v>
      </c>
      <c r="H2447" s="1">
        <v>0</v>
      </c>
      <c r="I2447" s="1">
        <v>0</v>
      </c>
      <c r="J2447" s="1">
        <v>0</v>
      </c>
      <c r="K2447" s="1">
        <v>0</v>
      </c>
      <c r="L2447" s="14"/>
    </row>
    <row r="2448" spans="2:12" ht="16.5" thickTop="1" thickBot="1" x14ac:dyDescent="0.3">
      <c r="B2448" s="7" t="s">
        <v>50</v>
      </c>
      <c r="C2448" s="32">
        <v>50</v>
      </c>
      <c r="D2448" s="1">
        <v>0</v>
      </c>
      <c r="E2448" s="1">
        <v>1569</v>
      </c>
      <c r="F2448" s="1">
        <v>0</v>
      </c>
      <c r="G2448" s="1">
        <v>0</v>
      </c>
      <c r="H2448" s="1">
        <v>0</v>
      </c>
      <c r="I2448" s="1">
        <v>0</v>
      </c>
      <c r="J2448" s="1">
        <v>100629.47</v>
      </c>
      <c r="K2448" s="1">
        <v>6</v>
      </c>
      <c r="L2448" s="14"/>
    </row>
    <row r="2449" spans="2:12" ht="16.5" thickTop="1" thickBot="1" x14ac:dyDescent="0.3">
      <c r="B2449" s="6" t="s">
        <v>758</v>
      </c>
      <c r="C2449" s="32"/>
      <c r="D2449" s="1"/>
      <c r="E2449" s="1"/>
      <c r="F2449" s="1"/>
      <c r="G2449" s="1"/>
      <c r="H2449" s="1"/>
      <c r="I2449" s="1"/>
      <c r="J2449" s="1"/>
      <c r="K2449" s="1"/>
      <c r="L2449" s="14"/>
    </row>
    <row r="2450" spans="2:12" ht="16.5" thickTop="1" thickBot="1" x14ac:dyDescent="0.3">
      <c r="B2450" s="7" t="s">
        <v>47</v>
      </c>
      <c r="C2450" s="32">
        <v>10</v>
      </c>
      <c r="D2450" s="1">
        <v>0</v>
      </c>
      <c r="E2450" s="1">
        <v>0</v>
      </c>
      <c r="F2450" s="1">
        <v>242695151</v>
      </c>
      <c r="G2450" s="1">
        <v>255572696</v>
      </c>
      <c r="H2450" s="1">
        <v>262337873</v>
      </c>
      <c r="I2450" s="1">
        <v>281167281</v>
      </c>
      <c r="J2450" s="1">
        <v>292363103.88</v>
      </c>
      <c r="K2450" s="1">
        <v>303965584</v>
      </c>
      <c r="L2450" s="14"/>
    </row>
    <row r="2451" spans="2:12" ht="16.5" thickTop="1" thickBot="1" x14ac:dyDescent="0.3">
      <c r="B2451" s="7" t="s">
        <v>48</v>
      </c>
      <c r="C2451" s="32">
        <v>20</v>
      </c>
      <c r="D2451" s="1">
        <v>0</v>
      </c>
      <c r="E2451" s="1">
        <v>0</v>
      </c>
      <c r="F2451" s="1">
        <v>242695151</v>
      </c>
      <c r="G2451" s="1">
        <v>255571721.62</v>
      </c>
      <c r="H2451" s="1">
        <v>262337873</v>
      </c>
      <c r="I2451" s="1">
        <v>281167280.26999998</v>
      </c>
      <c r="J2451" s="1">
        <v>292318115.36000001</v>
      </c>
      <c r="K2451" s="1">
        <v>303942432.09000003</v>
      </c>
      <c r="L2451" s="14"/>
    </row>
    <row r="2452" spans="2:12" ht="16.5" thickTop="1" thickBot="1" x14ac:dyDescent="0.3">
      <c r="B2452" s="7" t="s">
        <v>49</v>
      </c>
      <c r="C2452" s="32">
        <v>30</v>
      </c>
      <c r="D2452" s="1">
        <v>0</v>
      </c>
      <c r="E2452" s="1">
        <v>0</v>
      </c>
      <c r="F2452" s="1">
        <v>0</v>
      </c>
      <c r="G2452" s="1">
        <v>974.38</v>
      </c>
      <c r="H2452" s="1">
        <v>0</v>
      </c>
      <c r="I2452" s="1">
        <v>0.73</v>
      </c>
      <c r="J2452" s="1">
        <v>44988.52</v>
      </c>
      <c r="K2452" s="1">
        <v>23151.91</v>
      </c>
      <c r="L2452" s="14"/>
    </row>
    <row r="2453" spans="2:12" ht="16.5" thickTop="1" thickBot="1" x14ac:dyDescent="0.3">
      <c r="B2453" s="7" t="s">
        <v>12</v>
      </c>
      <c r="C2453" s="32">
        <v>40</v>
      </c>
      <c r="D2453" s="1">
        <v>0</v>
      </c>
      <c r="E2453" s="1">
        <v>0</v>
      </c>
      <c r="F2453" s="1">
        <v>0</v>
      </c>
      <c r="G2453" s="1">
        <v>0</v>
      </c>
      <c r="H2453" s="1">
        <v>0</v>
      </c>
      <c r="I2453" s="1">
        <v>0</v>
      </c>
      <c r="J2453" s="1">
        <v>0</v>
      </c>
      <c r="K2453" s="1">
        <v>0</v>
      </c>
      <c r="L2453" s="14"/>
    </row>
    <row r="2454" spans="2:12" ht="16.5" thickTop="1" thickBot="1" x14ac:dyDescent="0.3">
      <c r="B2454" s="7" t="s">
        <v>50</v>
      </c>
      <c r="C2454" s="32">
        <v>50</v>
      </c>
      <c r="D2454" s="1">
        <v>0</v>
      </c>
      <c r="E2454" s="1">
        <v>0</v>
      </c>
      <c r="F2454" s="1">
        <v>0</v>
      </c>
      <c r="G2454" s="1">
        <v>974.38</v>
      </c>
      <c r="H2454" s="1">
        <v>0</v>
      </c>
      <c r="I2454" s="1">
        <v>0.73</v>
      </c>
      <c r="J2454" s="1">
        <v>44988.52</v>
      </c>
      <c r="K2454" s="1">
        <v>23151.91</v>
      </c>
      <c r="L2454" s="14"/>
    </row>
    <row r="2455" spans="2:12" ht="16.5" thickTop="1" thickBot="1" x14ac:dyDescent="0.3">
      <c r="B2455" s="6" t="s">
        <v>760</v>
      </c>
      <c r="C2455" s="32"/>
      <c r="D2455" s="1"/>
      <c r="E2455" s="1"/>
      <c r="F2455" s="1"/>
      <c r="G2455" s="1"/>
      <c r="H2455" s="1"/>
      <c r="I2455" s="1"/>
      <c r="J2455" s="1"/>
      <c r="K2455" s="1"/>
      <c r="L2455" s="14"/>
    </row>
    <row r="2456" spans="2:12" ht="16.5" thickTop="1" thickBot="1" x14ac:dyDescent="0.3">
      <c r="B2456" s="7" t="s">
        <v>47</v>
      </c>
      <c r="C2456" s="32">
        <v>10</v>
      </c>
      <c r="D2456" s="1">
        <v>950123880</v>
      </c>
      <c r="E2456" s="1">
        <v>979271226</v>
      </c>
      <c r="F2456" s="1">
        <v>745366423</v>
      </c>
      <c r="G2456" s="1">
        <v>783754232</v>
      </c>
      <c r="H2456" s="1">
        <v>869964722</v>
      </c>
      <c r="I2456" s="1">
        <v>864551031</v>
      </c>
      <c r="J2456" s="1">
        <v>850822162.38999999</v>
      </c>
      <c r="K2456" s="1">
        <v>861203482</v>
      </c>
      <c r="L2456" s="14"/>
    </row>
    <row r="2457" spans="2:12" ht="16.5" thickTop="1" thickBot="1" x14ac:dyDescent="0.3">
      <c r="B2457" s="7" t="s">
        <v>48</v>
      </c>
      <c r="C2457" s="32">
        <v>20</v>
      </c>
      <c r="D2457" s="1">
        <v>950122561</v>
      </c>
      <c r="E2457" s="1">
        <v>972928316.07999992</v>
      </c>
      <c r="F2457" s="1">
        <v>745354043.5</v>
      </c>
      <c r="G2457" s="1">
        <v>783140612.81999993</v>
      </c>
      <c r="H2457" s="1">
        <v>869957585.19000006</v>
      </c>
      <c r="I2457" s="1">
        <v>860425527.25</v>
      </c>
      <c r="J2457" s="1">
        <v>850371197.17999995</v>
      </c>
      <c r="K2457" s="1">
        <v>860998850.30000007</v>
      </c>
      <c r="L2457" s="14"/>
    </row>
    <row r="2458" spans="2:12" ht="16.5" thickTop="1" thickBot="1" x14ac:dyDescent="0.3">
      <c r="B2458" s="7" t="s">
        <v>49</v>
      </c>
      <c r="C2458" s="32">
        <v>30</v>
      </c>
      <c r="D2458" s="1">
        <v>1319</v>
      </c>
      <c r="E2458" s="1">
        <v>6342909.9199999999</v>
      </c>
      <c r="F2458" s="1">
        <v>12379.5</v>
      </c>
      <c r="G2458" s="1">
        <v>613619.18000000005</v>
      </c>
      <c r="H2458" s="1">
        <v>7136.81</v>
      </c>
      <c r="I2458" s="1">
        <v>4125503.75</v>
      </c>
      <c r="J2458" s="1">
        <v>450965.21</v>
      </c>
      <c r="K2458" s="1">
        <v>204631.7</v>
      </c>
      <c r="L2458" s="14"/>
    </row>
    <row r="2459" spans="2:12" ht="16.5" thickTop="1" thickBot="1" x14ac:dyDescent="0.3">
      <c r="B2459" s="7" t="s">
        <v>12</v>
      </c>
      <c r="C2459" s="32">
        <v>40</v>
      </c>
      <c r="D2459" s="1">
        <v>0</v>
      </c>
      <c r="E2459" s="1">
        <v>0</v>
      </c>
      <c r="F2459" s="1">
        <v>0</v>
      </c>
      <c r="G2459" s="1">
        <v>0</v>
      </c>
      <c r="H2459" s="1">
        <v>0</v>
      </c>
      <c r="I2459" s="1">
        <v>0</v>
      </c>
      <c r="J2459" s="1">
        <v>0</v>
      </c>
      <c r="K2459" s="1">
        <v>0</v>
      </c>
      <c r="L2459" s="14"/>
    </row>
    <row r="2460" spans="2:12" ht="16.5" thickTop="1" thickBot="1" x14ac:dyDescent="0.3">
      <c r="B2460" s="7" t="s">
        <v>50</v>
      </c>
      <c r="C2460" s="32">
        <v>50</v>
      </c>
      <c r="D2460" s="1">
        <v>1319</v>
      </c>
      <c r="E2460" s="1">
        <v>6342909.9199999999</v>
      </c>
      <c r="F2460" s="1">
        <v>12379.5</v>
      </c>
      <c r="G2460" s="1">
        <v>613619.18000000005</v>
      </c>
      <c r="H2460" s="1">
        <v>7136.81</v>
      </c>
      <c r="I2460" s="1">
        <v>4125503.75</v>
      </c>
      <c r="J2460" s="1">
        <v>450965.21</v>
      </c>
      <c r="K2460" s="1">
        <v>204631.7</v>
      </c>
      <c r="L2460" s="14"/>
    </row>
    <row r="2461" spans="2:12" ht="16.5" thickTop="1" thickBot="1" x14ac:dyDescent="0.3">
      <c r="B2461" s="6" t="s">
        <v>63</v>
      </c>
      <c r="C2461" s="32"/>
      <c r="D2461" s="1"/>
      <c r="E2461" s="1"/>
      <c r="F2461" s="1"/>
      <c r="G2461" s="1"/>
      <c r="H2461" s="1"/>
      <c r="I2461" s="1"/>
      <c r="J2461" s="1"/>
      <c r="K2461" s="1"/>
      <c r="L2461" s="14"/>
    </row>
    <row r="2462" spans="2:12" ht="16.5" thickTop="1" thickBot="1" x14ac:dyDescent="0.3">
      <c r="B2462" s="7" t="s">
        <v>47</v>
      </c>
      <c r="C2462" s="32">
        <v>10</v>
      </c>
      <c r="D2462" s="1">
        <v>139806253</v>
      </c>
      <c r="E2462" s="1">
        <v>168771218</v>
      </c>
      <c r="F2462" s="1">
        <v>159775459.69999999</v>
      </c>
      <c r="G2462" s="1">
        <v>185750822</v>
      </c>
      <c r="H2462" s="1">
        <v>173141531</v>
      </c>
      <c r="I2462" s="1">
        <v>198361601</v>
      </c>
      <c r="J2462" s="1">
        <v>215561633.56999999</v>
      </c>
      <c r="K2462" s="1">
        <v>243925994.27000001</v>
      </c>
      <c r="L2462" s="14"/>
    </row>
    <row r="2463" spans="2:12" ht="16.5" thickTop="1" thickBot="1" x14ac:dyDescent="0.3">
      <c r="B2463" s="7" t="s">
        <v>48</v>
      </c>
      <c r="C2463" s="32">
        <v>20</v>
      </c>
      <c r="D2463" s="1">
        <v>139806252.15000001</v>
      </c>
      <c r="E2463" s="1">
        <v>162210715.88</v>
      </c>
      <c r="F2463" s="1">
        <v>153247522.69</v>
      </c>
      <c r="G2463" s="1">
        <v>172278168.36000001</v>
      </c>
      <c r="H2463" s="1">
        <v>153563234</v>
      </c>
      <c r="I2463" s="1">
        <v>191733832.44999999</v>
      </c>
      <c r="J2463" s="1">
        <v>203880279.28</v>
      </c>
      <c r="K2463" s="1">
        <v>232029400.06</v>
      </c>
      <c r="L2463" s="14"/>
    </row>
    <row r="2464" spans="2:12" ht="16.5" thickTop="1" thickBot="1" x14ac:dyDescent="0.3">
      <c r="B2464" s="7" t="s">
        <v>49</v>
      </c>
      <c r="C2464" s="32">
        <v>30</v>
      </c>
      <c r="D2464" s="1">
        <v>0.85</v>
      </c>
      <c r="E2464" s="1">
        <v>6560502.1200000001</v>
      </c>
      <c r="F2464" s="1">
        <v>6527937.0099999998</v>
      </c>
      <c r="G2464" s="1">
        <v>13472653.640000001</v>
      </c>
      <c r="H2464" s="1">
        <v>19578297</v>
      </c>
      <c r="I2464" s="1">
        <v>6627768.5499999998</v>
      </c>
      <c r="J2464" s="1">
        <v>11681354.289999999</v>
      </c>
      <c r="K2464" s="1">
        <v>11896594.210000001</v>
      </c>
      <c r="L2464" s="14"/>
    </row>
    <row r="2465" spans="2:12" ht="16.5" thickTop="1" thickBot="1" x14ac:dyDescent="0.3">
      <c r="B2465" s="7" t="s">
        <v>12</v>
      </c>
      <c r="C2465" s="32">
        <v>40</v>
      </c>
      <c r="D2465" s="1">
        <v>0</v>
      </c>
      <c r="E2465" s="1">
        <v>0</v>
      </c>
      <c r="F2465" s="1">
        <v>0</v>
      </c>
      <c r="G2465" s="1">
        <v>0</v>
      </c>
      <c r="H2465" s="1">
        <v>0</v>
      </c>
      <c r="I2465" s="1">
        <v>0</v>
      </c>
      <c r="J2465" s="1">
        <v>0</v>
      </c>
      <c r="K2465" s="1">
        <v>0</v>
      </c>
      <c r="L2465" s="14"/>
    </row>
    <row r="2466" spans="2:12" ht="16.5" thickTop="1" thickBot="1" x14ac:dyDescent="0.3">
      <c r="B2466" s="7" t="s">
        <v>50</v>
      </c>
      <c r="C2466" s="32">
        <v>50</v>
      </c>
      <c r="D2466" s="1">
        <v>0.85</v>
      </c>
      <c r="E2466" s="1">
        <v>6560502.1200000001</v>
      </c>
      <c r="F2466" s="1">
        <v>6527937.0099999998</v>
      </c>
      <c r="G2466" s="1">
        <v>13472653.640000001</v>
      </c>
      <c r="H2466" s="1">
        <v>19578297</v>
      </c>
      <c r="I2466" s="1">
        <v>6627768.5499999998</v>
      </c>
      <c r="J2466" s="1">
        <v>11681354.289999999</v>
      </c>
      <c r="K2466" s="1">
        <v>11896594.210000001</v>
      </c>
      <c r="L2466" s="14"/>
    </row>
    <row r="2467" spans="2:12" ht="16.5" thickTop="1" thickBot="1" x14ac:dyDescent="0.3">
      <c r="B2467" s="5" t="s">
        <v>744</v>
      </c>
      <c r="C2467" s="32"/>
      <c r="D2467" s="1"/>
      <c r="E2467" s="1"/>
      <c r="F2467" s="1"/>
      <c r="G2467" s="1"/>
      <c r="H2467" s="1"/>
      <c r="I2467" s="1"/>
      <c r="J2467" s="1"/>
      <c r="K2467" s="1"/>
      <c r="L2467" s="14"/>
    </row>
    <row r="2468" spans="2:12" ht="16.5" thickTop="1" thickBot="1" x14ac:dyDescent="0.3">
      <c r="B2468" s="6" t="s">
        <v>172</v>
      </c>
      <c r="C2468" s="32"/>
      <c r="D2468" s="1"/>
      <c r="E2468" s="1"/>
      <c r="F2468" s="1"/>
      <c r="G2468" s="1"/>
      <c r="H2468" s="1"/>
      <c r="I2468" s="1"/>
      <c r="J2468" s="1"/>
      <c r="K2468" s="1"/>
      <c r="L2468" s="14"/>
    </row>
    <row r="2469" spans="2:12" ht="16.5" thickTop="1" thickBot="1" x14ac:dyDescent="0.3">
      <c r="B2469" s="7" t="s">
        <v>47</v>
      </c>
      <c r="C2469" s="32">
        <v>10</v>
      </c>
      <c r="D2469" s="1">
        <v>674676</v>
      </c>
      <c r="E2469" s="1">
        <v>681511</v>
      </c>
      <c r="F2469" s="1">
        <v>682729</v>
      </c>
      <c r="G2469" s="1">
        <v>718867</v>
      </c>
      <c r="H2469" s="1">
        <v>780120</v>
      </c>
      <c r="I2469" s="1">
        <v>822029</v>
      </c>
      <c r="J2469" s="1">
        <v>871978</v>
      </c>
      <c r="K2469" s="1">
        <v>883522</v>
      </c>
      <c r="L2469" s="14"/>
    </row>
    <row r="2470" spans="2:12" ht="16.5" thickTop="1" thickBot="1" x14ac:dyDescent="0.3">
      <c r="B2470" s="7" t="s">
        <v>48</v>
      </c>
      <c r="C2470" s="32">
        <v>20</v>
      </c>
      <c r="D2470" s="1">
        <v>672556.97</v>
      </c>
      <c r="E2470" s="1">
        <v>680920.88</v>
      </c>
      <c r="F2470" s="1">
        <v>680835.31</v>
      </c>
      <c r="G2470" s="1">
        <v>718613.67</v>
      </c>
      <c r="H2470" s="1">
        <v>779910.4</v>
      </c>
      <c r="I2470" s="1">
        <v>819826.9</v>
      </c>
      <c r="J2470" s="1">
        <v>870862.26</v>
      </c>
      <c r="K2470" s="1">
        <v>880868.51</v>
      </c>
      <c r="L2470" s="14"/>
    </row>
    <row r="2471" spans="2:12" ht="16.5" thickTop="1" thickBot="1" x14ac:dyDescent="0.3">
      <c r="B2471" s="7" t="s">
        <v>49</v>
      </c>
      <c r="C2471" s="32">
        <v>30</v>
      </c>
      <c r="D2471" s="1">
        <v>2119.0300000000002</v>
      </c>
      <c r="E2471" s="1">
        <v>590.12</v>
      </c>
      <c r="F2471" s="1">
        <v>1893.69</v>
      </c>
      <c r="G2471" s="1">
        <v>253.33</v>
      </c>
      <c r="H2471" s="1">
        <v>209.6</v>
      </c>
      <c r="I2471" s="1">
        <v>2202.1</v>
      </c>
      <c r="J2471" s="1">
        <v>1115.74</v>
      </c>
      <c r="K2471" s="1">
        <v>2653.49</v>
      </c>
      <c r="L2471" s="14"/>
    </row>
    <row r="2472" spans="2:12" ht="16.5" thickTop="1" thickBot="1" x14ac:dyDescent="0.3">
      <c r="B2472" s="7" t="s">
        <v>12</v>
      </c>
      <c r="C2472" s="32">
        <v>40</v>
      </c>
      <c r="D2472" s="1">
        <v>0</v>
      </c>
      <c r="E2472" s="1">
        <v>0</v>
      </c>
      <c r="F2472" s="1">
        <v>0</v>
      </c>
      <c r="G2472" s="1">
        <v>0</v>
      </c>
      <c r="H2472" s="1">
        <v>0</v>
      </c>
      <c r="I2472" s="1">
        <v>0</v>
      </c>
      <c r="J2472" s="1">
        <v>0</v>
      </c>
      <c r="K2472" s="1">
        <v>0</v>
      </c>
      <c r="L2472" s="14"/>
    </row>
    <row r="2473" spans="2:12" ht="16.5" thickTop="1" thickBot="1" x14ac:dyDescent="0.3">
      <c r="B2473" s="7" t="s">
        <v>50</v>
      </c>
      <c r="C2473" s="32">
        <v>50</v>
      </c>
      <c r="D2473" s="1">
        <v>2119.0300000000002</v>
      </c>
      <c r="E2473" s="1">
        <v>590.12</v>
      </c>
      <c r="F2473" s="1">
        <v>1893.69</v>
      </c>
      <c r="G2473" s="1">
        <v>253.33</v>
      </c>
      <c r="H2473" s="1">
        <v>209.6</v>
      </c>
      <c r="I2473" s="1">
        <v>2202.1</v>
      </c>
      <c r="J2473" s="1">
        <v>1115.74</v>
      </c>
      <c r="K2473" s="1">
        <v>2653.49</v>
      </c>
      <c r="L2473" s="14"/>
    </row>
    <row r="2474" spans="2:12" ht="16.5" thickTop="1" thickBot="1" x14ac:dyDescent="0.3">
      <c r="B2474" s="5" t="s">
        <v>777</v>
      </c>
      <c r="C2474" s="32"/>
      <c r="D2474" s="1"/>
      <c r="E2474" s="1"/>
      <c r="F2474" s="1"/>
      <c r="G2474" s="1"/>
      <c r="H2474" s="1"/>
      <c r="I2474" s="1"/>
      <c r="J2474" s="1"/>
      <c r="K2474" s="1"/>
      <c r="L2474" s="14"/>
    </row>
    <row r="2475" spans="2:12" ht="16.5" thickTop="1" thickBot="1" x14ac:dyDescent="0.3">
      <c r="B2475" s="6" t="s">
        <v>341</v>
      </c>
      <c r="C2475" s="32"/>
      <c r="D2475" s="1"/>
      <c r="E2475" s="1"/>
      <c r="F2475" s="1"/>
      <c r="G2475" s="1"/>
      <c r="H2475" s="1"/>
      <c r="I2475" s="1"/>
      <c r="J2475" s="1"/>
      <c r="K2475" s="1"/>
      <c r="L2475" s="14"/>
    </row>
    <row r="2476" spans="2:12" ht="16.5" thickTop="1" thickBot="1" x14ac:dyDescent="0.3">
      <c r="B2476" s="7" t="s">
        <v>47</v>
      </c>
      <c r="C2476" s="32">
        <v>10</v>
      </c>
      <c r="D2476" s="1">
        <v>2439868</v>
      </c>
      <c r="E2476" s="1">
        <v>2790305</v>
      </c>
      <c r="F2476" s="1">
        <v>2601072</v>
      </c>
      <c r="G2476" s="1">
        <v>2723559</v>
      </c>
      <c r="H2476" s="1">
        <v>2990642</v>
      </c>
      <c r="I2476" s="1">
        <v>3125066</v>
      </c>
      <c r="J2476" s="1">
        <v>3481158</v>
      </c>
      <c r="K2476" s="1">
        <v>3818558</v>
      </c>
      <c r="L2476" s="14"/>
    </row>
    <row r="2477" spans="2:12" ht="16.5" thickTop="1" thickBot="1" x14ac:dyDescent="0.3">
      <c r="B2477" s="7" t="s">
        <v>48</v>
      </c>
      <c r="C2477" s="32">
        <v>20</v>
      </c>
      <c r="D2477" s="1">
        <v>2133269.29</v>
      </c>
      <c r="E2477" s="1">
        <v>2370949</v>
      </c>
      <c r="F2477" s="1">
        <v>2600768.66</v>
      </c>
      <c r="G2477" s="1">
        <v>2722750.02</v>
      </c>
      <c r="H2477" s="1">
        <v>2884642</v>
      </c>
      <c r="I2477" s="1">
        <v>3125066</v>
      </c>
      <c r="J2477" s="1">
        <v>3481158</v>
      </c>
      <c r="K2477" s="1">
        <v>3818558</v>
      </c>
      <c r="L2477" s="14"/>
    </row>
    <row r="2478" spans="2:12" ht="16.5" thickTop="1" thickBot="1" x14ac:dyDescent="0.3">
      <c r="B2478" s="7" t="s">
        <v>49</v>
      </c>
      <c r="C2478" s="32">
        <v>30</v>
      </c>
      <c r="D2478" s="1">
        <v>306598.71000000002</v>
      </c>
      <c r="E2478" s="1">
        <v>419356</v>
      </c>
      <c r="F2478" s="1">
        <v>303.33999999999997</v>
      </c>
      <c r="G2478" s="1">
        <v>808.98</v>
      </c>
      <c r="H2478" s="1">
        <v>106000</v>
      </c>
      <c r="I2478" s="1">
        <v>0</v>
      </c>
      <c r="J2478" s="1">
        <v>0</v>
      </c>
      <c r="K2478" s="1">
        <v>0</v>
      </c>
      <c r="L2478" s="14"/>
    </row>
    <row r="2479" spans="2:12" ht="16.5" thickTop="1" thickBot="1" x14ac:dyDescent="0.3">
      <c r="B2479" s="7" t="s">
        <v>12</v>
      </c>
      <c r="C2479" s="32">
        <v>40</v>
      </c>
      <c r="D2479" s="1">
        <v>0</v>
      </c>
      <c r="E2479" s="1">
        <v>0</v>
      </c>
      <c r="F2479" s="1">
        <v>0</v>
      </c>
      <c r="G2479" s="1">
        <v>0</v>
      </c>
      <c r="H2479" s="1">
        <v>0</v>
      </c>
      <c r="I2479" s="1">
        <v>0</v>
      </c>
      <c r="J2479" s="1">
        <v>0</v>
      </c>
      <c r="K2479" s="1">
        <v>0</v>
      </c>
      <c r="L2479" s="14"/>
    </row>
    <row r="2480" spans="2:12" ht="16.5" thickTop="1" thickBot="1" x14ac:dyDescent="0.3">
      <c r="B2480" s="7" t="s">
        <v>50</v>
      </c>
      <c r="C2480" s="32">
        <v>50</v>
      </c>
      <c r="D2480" s="1">
        <v>306598.71000000002</v>
      </c>
      <c r="E2480" s="1">
        <v>419356</v>
      </c>
      <c r="F2480" s="1">
        <v>303.33999999999997</v>
      </c>
      <c r="G2480" s="1">
        <v>808.98</v>
      </c>
      <c r="H2480" s="1">
        <v>106000</v>
      </c>
      <c r="I2480" s="1">
        <v>0</v>
      </c>
      <c r="J2480" s="1">
        <v>0</v>
      </c>
      <c r="K2480" s="1">
        <v>0</v>
      </c>
      <c r="L2480" s="14"/>
    </row>
    <row r="2481" spans="2:12" ht="16.5" thickTop="1" thickBot="1" x14ac:dyDescent="0.3">
      <c r="B2481" s="6" t="s">
        <v>902</v>
      </c>
      <c r="C2481" s="32"/>
      <c r="D2481" s="1"/>
      <c r="E2481" s="1"/>
      <c r="F2481" s="1"/>
      <c r="G2481" s="1"/>
      <c r="H2481" s="1"/>
      <c r="I2481" s="1"/>
      <c r="J2481" s="1"/>
      <c r="K2481" s="1"/>
      <c r="L2481" s="14"/>
    </row>
    <row r="2482" spans="2:12" ht="16.5" thickTop="1" thickBot="1" x14ac:dyDescent="0.3">
      <c r="B2482" s="7" t="s">
        <v>47</v>
      </c>
      <c r="C2482" s="32">
        <v>10</v>
      </c>
      <c r="D2482" s="1">
        <v>0</v>
      </c>
      <c r="E2482" s="1">
        <v>0</v>
      </c>
      <c r="F2482" s="1">
        <v>0</v>
      </c>
      <c r="G2482" s="1">
        <v>0</v>
      </c>
      <c r="H2482" s="1">
        <v>0</v>
      </c>
      <c r="I2482" s="1">
        <v>103800</v>
      </c>
      <c r="J2482" s="1">
        <v>103800</v>
      </c>
      <c r="K2482" s="1">
        <v>103800</v>
      </c>
      <c r="L2482" s="14"/>
    </row>
    <row r="2483" spans="2:12" ht="16.5" thickTop="1" thickBot="1" x14ac:dyDescent="0.3">
      <c r="B2483" s="7" t="s">
        <v>48</v>
      </c>
      <c r="C2483" s="32">
        <v>20</v>
      </c>
      <c r="D2483" s="1">
        <v>0</v>
      </c>
      <c r="E2483" s="1">
        <v>0</v>
      </c>
      <c r="F2483" s="1">
        <v>0</v>
      </c>
      <c r="G2483" s="1">
        <v>0</v>
      </c>
      <c r="H2483" s="1">
        <v>0</v>
      </c>
      <c r="I2483" s="1">
        <v>75950</v>
      </c>
      <c r="J2483" s="1">
        <v>38500</v>
      </c>
      <c r="K2483" s="1">
        <v>30123.040000000001</v>
      </c>
      <c r="L2483" s="14"/>
    </row>
    <row r="2484" spans="2:12" ht="16.5" thickTop="1" thickBot="1" x14ac:dyDescent="0.3">
      <c r="B2484" s="7" t="s">
        <v>49</v>
      </c>
      <c r="C2484" s="32">
        <v>30</v>
      </c>
      <c r="D2484" s="1">
        <v>0</v>
      </c>
      <c r="E2484" s="1">
        <v>0</v>
      </c>
      <c r="F2484" s="1">
        <v>0</v>
      </c>
      <c r="G2484" s="1">
        <v>0</v>
      </c>
      <c r="H2484" s="1">
        <v>0</v>
      </c>
      <c r="I2484" s="1">
        <v>27850</v>
      </c>
      <c r="J2484" s="1">
        <v>65300</v>
      </c>
      <c r="K2484" s="1">
        <v>73676.960000000006</v>
      </c>
      <c r="L2484" s="14"/>
    </row>
    <row r="2485" spans="2:12" ht="16.5" thickTop="1" thickBot="1" x14ac:dyDescent="0.3">
      <c r="B2485" s="7" t="s">
        <v>12</v>
      </c>
      <c r="C2485" s="32">
        <v>40</v>
      </c>
      <c r="D2485" s="1">
        <v>0</v>
      </c>
      <c r="E2485" s="1">
        <v>0</v>
      </c>
      <c r="F2485" s="1">
        <v>0</v>
      </c>
      <c r="G2485" s="1">
        <v>0</v>
      </c>
      <c r="H2485" s="1">
        <v>0</v>
      </c>
      <c r="I2485" s="1">
        <v>0</v>
      </c>
      <c r="J2485" s="1">
        <v>0</v>
      </c>
      <c r="K2485" s="1">
        <v>0</v>
      </c>
      <c r="L2485" s="14"/>
    </row>
    <row r="2486" spans="2:12" ht="16.5" thickTop="1" thickBot="1" x14ac:dyDescent="0.3">
      <c r="B2486" s="7" t="s">
        <v>50</v>
      </c>
      <c r="C2486" s="32">
        <v>50</v>
      </c>
      <c r="D2486" s="1">
        <v>0</v>
      </c>
      <c r="E2486" s="1">
        <v>0</v>
      </c>
      <c r="F2486" s="1">
        <v>0</v>
      </c>
      <c r="G2486" s="1">
        <v>0</v>
      </c>
      <c r="H2486" s="1">
        <v>0</v>
      </c>
      <c r="I2486" s="1">
        <v>27850</v>
      </c>
      <c r="J2486" s="1">
        <v>65300</v>
      </c>
      <c r="K2486" s="1">
        <v>73676.960000000006</v>
      </c>
      <c r="L2486" s="14"/>
    </row>
    <row r="2487" spans="2:12" ht="16.5" thickTop="1" thickBot="1" x14ac:dyDescent="0.3">
      <c r="B2487" s="6" t="s">
        <v>913</v>
      </c>
      <c r="C2487" s="32"/>
      <c r="D2487" s="1"/>
      <c r="E2487" s="1"/>
      <c r="F2487" s="1"/>
      <c r="G2487" s="1"/>
      <c r="H2487" s="1"/>
      <c r="I2487" s="1"/>
      <c r="J2487" s="1"/>
      <c r="K2487" s="1"/>
      <c r="L2487" s="14"/>
    </row>
    <row r="2488" spans="2:12" ht="16.5" thickTop="1" thickBot="1" x14ac:dyDescent="0.3">
      <c r="B2488" s="7" t="s">
        <v>47</v>
      </c>
      <c r="C2488" s="32">
        <v>10</v>
      </c>
      <c r="D2488" s="1">
        <v>0</v>
      </c>
      <c r="E2488" s="1">
        <v>0</v>
      </c>
      <c r="F2488" s="1">
        <v>0</v>
      </c>
      <c r="G2488" s="1">
        <v>0</v>
      </c>
      <c r="H2488" s="1">
        <v>0</v>
      </c>
      <c r="I2488" s="1">
        <v>0</v>
      </c>
      <c r="J2488" s="1">
        <v>5000000</v>
      </c>
      <c r="K2488" s="1">
        <v>5200000</v>
      </c>
      <c r="L2488" s="14"/>
    </row>
    <row r="2489" spans="2:12" ht="16.5" thickTop="1" thickBot="1" x14ac:dyDescent="0.3">
      <c r="B2489" s="7" t="s">
        <v>48</v>
      </c>
      <c r="C2489" s="32">
        <v>20</v>
      </c>
      <c r="D2489" s="1">
        <v>0</v>
      </c>
      <c r="E2489" s="1">
        <v>0</v>
      </c>
      <c r="F2489" s="1">
        <v>0</v>
      </c>
      <c r="G2489" s="1">
        <v>0</v>
      </c>
      <c r="H2489" s="1">
        <v>0</v>
      </c>
      <c r="I2489" s="1">
        <v>0</v>
      </c>
      <c r="J2489" s="1">
        <v>0</v>
      </c>
      <c r="K2489" s="1">
        <v>2384247.3199999998</v>
      </c>
      <c r="L2489" s="14"/>
    </row>
    <row r="2490" spans="2:12" ht="16.5" thickTop="1" thickBot="1" x14ac:dyDescent="0.3">
      <c r="B2490" s="7" t="s">
        <v>49</v>
      </c>
      <c r="C2490" s="32">
        <v>30</v>
      </c>
      <c r="D2490" s="1">
        <v>0</v>
      </c>
      <c r="E2490" s="1">
        <v>0</v>
      </c>
      <c r="F2490" s="1">
        <v>0</v>
      </c>
      <c r="G2490" s="1">
        <v>0</v>
      </c>
      <c r="H2490" s="1">
        <v>0</v>
      </c>
      <c r="I2490" s="1">
        <v>0</v>
      </c>
      <c r="J2490" s="1">
        <v>5000000</v>
      </c>
      <c r="K2490" s="1">
        <v>2815752.68</v>
      </c>
      <c r="L2490" s="14"/>
    </row>
    <row r="2491" spans="2:12" ht="16.5" thickTop="1" thickBot="1" x14ac:dyDescent="0.3">
      <c r="B2491" s="7" t="s">
        <v>12</v>
      </c>
      <c r="C2491" s="32">
        <v>40</v>
      </c>
      <c r="D2491" s="1">
        <v>0</v>
      </c>
      <c r="E2491" s="1">
        <v>0</v>
      </c>
      <c r="F2491" s="1">
        <v>0</v>
      </c>
      <c r="G2491" s="1">
        <v>0</v>
      </c>
      <c r="H2491" s="1">
        <v>0</v>
      </c>
      <c r="I2491" s="1">
        <v>0</v>
      </c>
      <c r="J2491" s="1">
        <v>5000000</v>
      </c>
      <c r="K2491" s="1">
        <v>2815752.68</v>
      </c>
      <c r="L2491" s="14"/>
    </row>
    <row r="2492" spans="2:12" ht="16.5" thickTop="1" thickBot="1" x14ac:dyDescent="0.3">
      <c r="B2492" s="7" t="s">
        <v>50</v>
      </c>
      <c r="C2492" s="32">
        <v>50</v>
      </c>
      <c r="D2492" s="1">
        <v>0</v>
      </c>
      <c r="E2492" s="1">
        <v>0</v>
      </c>
      <c r="F2492" s="1">
        <v>0</v>
      </c>
      <c r="G2492" s="1">
        <v>0</v>
      </c>
      <c r="H2492" s="1">
        <v>0</v>
      </c>
      <c r="I2492" s="1">
        <v>0</v>
      </c>
      <c r="J2492" s="1">
        <v>0</v>
      </c>
      <c r="K2492" s="1">
        <v>0</v>
      </c>
      <c r="L2492" s="14"/>
    </row>
    <row r="2493" spans="2:12" ht="16.5" thickTop="1" thickBot="1" x14ac:dyDescent="0.3">
      <c r="B2493" s="4" t="s">
        <v>802</v>
      </c>
      <c r="C2493" s="32"/>
      <c r="D2493" s="1"/>
      <c r="E2493" s="1"/>
      <c r="F2493" s="1"/>
      <c r="G2493" s="1"/>
      <c r="H2493" s="1"/>
      <c r="I2493" s="1"/>
      <c r="J2493" s="1"/>
      <c r="K2493" s="1"/>
      <c r="L2493" s="14"/>
    </row>
    <row r="2494" spans="2:12" ht="16.5" thickTop="1" thickBot="1" x14ac:dyDescent="0.3">
      <c r="B2494" s="5" t="s">
        <v>805</v>
      </c>
      <c r="C2494" s="32"/>
      <c r="D2494" s="1"/>
      <c r="E2494" s="1"/>
      <c r="F2494" s="1"/>
      <c r="G2494" s="1"/>
      <c r="H2494" s="1"/>
      <c r="I2494" s="1"/>
      <c r="J2494" s="1"/>
      <c r="K2494" s="1"/>
      <c r="L2494" s="14"/>
    </row>
    <row r="2495" spans="2:12" ht="16.5" thickTop="1" thickBot="1" x14ac:dyDescent="0.3">
      <c r="B2495" s="6" t="s">
        <v>218</v>
      </c>
      <c r="C2495" s="32"/>
      <c r="D2495" s="1"/>
      <c r="E2495" s="1"/>
      <c r="F2495" s="1"/>
      <c r="G2495" s="1"/>
      <c r="H2495" s="1"/>
      <c r="I2495" s="1"/>
      <c r="J2495" s="1"/>
      <c r="K2495" s="1"/>
      <c r="L2495" s="14"/>
    </row>
    <row r="2496" spans="2:12" ht="16.5" thickTop="1" thickBot="1" x14ac:dyDescent="0.3">
      <c r="B2496" s="7" t="s">
        <v>47</v>
      </c>
      <c r="C2496" s="32">
        <v>10</v>
      </c>
      <c r="D2496" s="1">
        <v>401508</v>
      </c>
      <c r="E2496" s="1">
        <v>0</v>
      </c>
      <c r="F2496" s="1">
        <v>0</v>
      </c>
      <c r="G2496" s="1">
        <v>0</v>
      </c>
      <c r="H2496" s="1">
        <v>0</v>
      </c>
      <c r="I2496" s="1">
        <v>0</v>
      </c>
      <c r="J2496" s="1">
        <v>0</v>
      </c>
      <c r="K2496" s="1"/>
      <c r="L2496" s="14"/>
    </row>
    <row r="2497" spans="2:12" ht="16.5" thickTop="1" thickBot="1" x14ac:dyDescent="0.3">
      <c r="B2497" s="7" t="s">
        <v>48</v>
      </c>
      <c r="C2497" s="32">
        <v>20</v>
      </c>
      <c r="D2497" s="1">
        <v>20803.439999999999</v>
      </c>
      <c r="E2497" s="1">
        <v>0</v>
      </c>
      <c r="F2497" s="1">
        <v>0</v>
      </c>
      <c r="G2497" s="1">
        <v>0</v>
      </c>
      <c r="H2497" s="1">
        <v>0</v>
      </c>
      <c r="I2497" s="1">
        <v>0</v>
      </c>
      <c r="J2497" s="1">
        <v>0</v>
      </c>
      <c r="K2497" s="1"/>
      <c r="L2497" s="14"/>
    </row>
    <row r="2498" spans="2:12" ht="16.5" thickTop="1" thickBot="1" x14ac:dyDescent="0.3">
      <c r="B2498" s="7" t="s">
        <v>49</v>
      </c>
      <c r="C2498" s="32">
        <v>30</v>
      </c>
      <c r="D2498" s="1">
        <v>380704.56</v>
      </c>
      <c r="E2498" s="1">
        <v>0</v>
      </c>
      <c r="F2498" s="1">
        <v>0</v>
      </c>
      <c r="G2498" s="1">
        <v>0</v>
      </c>
      <c r="H2498" s="1">
        <v>0</v>
      </c>
      <c r="I2498" s="1">
        <v>0</v>
      </c>
      <c r="J2498" s="1">
        <v>0</v>
      </c>
      <c r="K2498" s="1"/>
      <c r="L2498" s="14"/>
    </row>
    <row r="2499" spans="2:12" ht="16.5" thickTop="1" thickBot="1" x14ac:dyDescent="0.3">
      <c r="B2499" s="7" t="s">
        <v>12</v>
      </c>
      <c r="C2499" s="32">
        <v>40</v>
      </c>
      <c r="D2499" s="1">
        <v>0</v>
      </c>
      <c r="E2499" s="1">
        <v>0</v>
      </c>
      <c r="F2499" s="1">
        <v>0</v>
      </c>
      <c r="G2499" s="1">
        <v>0</v>
      </c>
      <c r="H2499" s="1">
        <v>0</v>
      </c>
      <c r="I2499" s="1">
        <v>0</v>
      </c>
      <c r="J2499" s="1">
        <v>0</v>
      </c>
      <c r="K2499" s="1"/>
      <c r="L2499" s="14"/>
    </row>
    <row r="2500" spans="2:12" ht="16.5" thickTop="1" thickBot="1" x14ac:dyDescent="0.3">
      <c r="B2500" s="7" t="s">
        <v>50</v>
      </c>
      <c r="C2500" s="32">
        <v>50</v>
      </c>
      <c r="D2500" s="1">
        <v>380704.56</v>
      </c>
      <c r="E2500" s="1">
        <v>0</v>
      </c>
      <c r="F2500" s="1">
        <v>0</v>
      </c>
      <c r="G2500" s="1">
        <v>0</v>
      </c>
      <c r="H2500" s="1">
        <v>0</v>
      </c>
      <c r="I2500" s="1">
        <v>0</v>
      </c>
      <c r="J2500" s="1">
        <v>0</v>
      </c>
      <c r="K2500" s="1"/>
      <c r="L2500" s="14"/>
    </row>
    <row r="2501" spans="2:12" ht="16.5" thickTop="1" thickBot="1" x14ac:dyDescent="0.3">
      <c r="B2501" s="4" t="s">
        <v>806</v>
      </c>
      <c r="C2501" s="32"/>
      <c r="D2501" s="1"/>
      <c r="E2501" s="1"/>
      <c r="F2501" s="1"/>
      <c r="G2501" s="1"/>
      <c r="H2501" s="1"/>
      <c r="I2501" s="1"/>
      <c r="J2501" s="1"/>
      <c r="K2501" s="1"/>
      <c r="L2501" s="14"/>
    </row>
    <row r="2502" spans="2:12" ht="16.5" thickTop="1" thickBot="1" x14ac:dyDescent="0.3">
      <c r="B2502" s="5" t="s">
        <v>824</v>
      </c>
      <c r="C2502" s="32"/>
      <c r="D2502" s="1"/>
      <c r="E2502" s="1"/>
      <c r="F2502" s="1"/>
      <c r="G2502" s="1"/>
      <c r="H2502" s="1"/>
      <c r="I2502" s="1"/>
      <c r="J2502" s="1"/>
      <c r="K2502" s="1"/>
      <c r="L2502" s="14"/>
    </row>
    <row r="2503" spans="2:12" ht="16.5" thickTop="1" thickBot="1" x14ac:dyDescent="0.3">
      <c r="B2503" s="6" t="s">
        <v>826</v>
      </c>
      <c r="C2503" s="32"/>
      <c r="D2503" s="1"/>
      <c r="E2503" s="1"/>
      <c r="F2503" s="1"/>
      <c r="G2503" s="1"/>
      <c r="H2503" s="1"/>
      <c r="I2503" s="1"/>
      <c r="J2503" s="1"/>
      <c r="K2503" s="1"/>
      <c r="L2503" s="14"/>
    </row>
    <row r="2504" spans="2:12" ht="16.5" thickTop="1" thickBot="1" x14ac:dyDescent="0.3">
      <c r="B2504" s="7" t="s">
        <v>47</v>
      </c>
      <c r="C2504" s="32">
        <v>10</v>
      </c>
      <c r="D2504" s="1">
        <v>0</v>
      </c>
      <c r="E2504" s="1">
        <v>0</v>
      </c>
      <c r="F2504" s="1">
        <v>0</v>
      </c>
      <c r="G2504" s="1">
        <v>0</v>
      </c>
      <c r="H2504" s="1">
        <v>0</v>
      </c>
      <c r="I2504" s="1">
        <v>0</v>
      </c>
      <c r="J2504" s="1">
        <v>8500000</v>
      </c>
      <c r="K2504" s="1"/>
      <c r="L2504" s="14"/>
    </row>
    <row r="2505" spans="2:12" ht="16.5" thickTop="1" thickBot="1" x14ac:dyDescent="0.3">
      <c r="B2505" s="7" t="s">
        <v>48</v>
      </c>
      <c r="C2505" s="32">
        <v>20</v>
      </c>
      <c r="D2505" s="1">
        <v>0</v>
      </c>
      <c r="E2505" s="1">
        <v>0</v>
      </c>
      <c r="F2505" s="1">
        <v>0</v>
      </c>
      <c r="G2505" s="1">
        <v>0</v>
      </c>
      <c r="H2505" s="1">
        <v>0</v>
      </c>
      <c r="I2505" s="1">
        <v>0</v>
      </c>
      <c r="J2505" s="1">
        <v>8500000</v>
      </c>
      <c r="K2505" s="1"/>
      <c r="L2505" s="14"/>
    </row>
    <row r="2506" spans="2:12" ht="16.5" thickTop="1" thickBot="1" x14ac:dyDescent="0.3">
      <c r="B2506" s="7" t="s">
        <v>49</v>
      </c>
      <c r="C2506" s="32">
        <v>30</v>
      </c>
      <c r="D2506" s="1">
        <v>0</v>
      </c>
      <c r="E2506" s="1">
        <v>0</v>
      </c>
      <c r="F2506" s="1">
        <v>0</v>
      </c>
      <c r="G2506" s="1">
        <v>0</v>
      </c>
      <c r="H2506" s="1">
        <v>0</v>
      </c>
      <c r="I2506" s="1">
        <v>0</v>
      </c>
      <c r="J2506" s="1">
        <v>0</v>
      </c>
      <c r="K2506" s="1"/>
      <c r="L2506" s="14"/>
    </row>
    <row r="2507" spans="2:12" ht="16.5" thickTop="1" thickBot="1" x14ac:dyDescent="0.3">
      <c r="B2507" s="7" t="s">
        <v>12</v>
      </c>
      <c r="C2507" s="32">
        <v>40</v>
      </c>
      <c r="D2507" s="1">
        <v>0</v>
      </c>
      <c r="E2507" s="1">
        <v>0</v>
      </c>
      <c r="F2507" s="1">
        <v>0</v>
      </c>
      <c r="G2507" s="1">
        <v>0</v>
      </c>
      <c r="H2507" s="1">
        <v>0</v>
      </c>
      <c r="I2507" s="1">
        <v>0</v>
      </c>
      <c r="J2507" s="1">
        <v>0</v>
      </c>
      <c r="K2507" s="1"/>
      <c r="L2507" s="14"/>
    </row>
    <row r="2508" spans="2:12" ht="16.5" thickTop="1" thickBot="1" x14ac:dyDescent="0.3">
      <c r="B2508" s="7" t="s">
        <v>50</v>
      </c>
      <c r="C2508" s="32">
        <v>50</v>
      </c>
      <c r="D2508" s="1">
        <v>0</v>
      </c>
      <c r="E2508" s="1">
        <v>0</v>
      </c>
      <c r="F2508" s="1">
        <v>0</v>
      </c>
      <c r="G2508" s="1">
        <v>0</v>
      </c>
      <c r="H2508" s="1">
        <v>0</v>
      </c>
      <c r="I2508" s="1">
        <v>0</v>
      </c>
      <c r="J2508" s="1">
        <v>0</v>
      </c>
      <c r="K2508" s="1"/>
      <c r="L2508" s="14"/>
    </row>
    <row r="2509" spans="2:12" ht="16.5" thickTop="1" thickBot="1" x14ac:dyDescent="0.3">
      <c r="B2509" s="6" t="s">
        <v>905</v>
      </c>
      <c r="C2509" s="32"/>
      <c r="D2509" s="1"/>
      <c r="E2509" s="1"/>
      <c r="F2509" s="1"/>
      <c r="G2509" s="1"/>
      <c r="H2509" s="1"/>
      <c r="I2509" s="1"/>
      <c r="J2509" s="1"/>
      <c r="K2509" s="1"/>
      <c r="L2509" s="14"/>
    </row>
    <row r="2510" spans="2:12" ht="16.5" thickTop="1" thickBot="1" x14ac:dyDescent="0.3">
      <c r="B2510" s="7" t="s">
        <v>47</v>
      </c>
      <c r="C2510" s="32">
        <v>10</v>
      </c>
      <c r="D2510" s="1">
        <v>0</v>
      </c>
      <c r="E2510" s="1">
        <v>0</v>
      </c>
      <c r="F2510" s="1">
        <v>0</v>
      </c>
      <c r="G2510" s="1">
        <v>0</v>
      </c>
      <c r="H2510" s="1">
        <v>0</v>
      </c>
      <c r="I2510" s="1">
        <v>1000000</v>
      </c>
      <c r="J2510" s="1">
        <v>2616654.69</v>
      </c>
      <c r="K2510" s="1">
        <v>1441767.36</v>
      </c>
      <c r="L2510" s="14"/>
    </row>
    <row r="2511" spans="2:12" ht="16.5" thickTop="1" thickBot="1" x14ac:dyDescent="0.3">
      <c r="B2511" s="7" t="s">
        <v>48</v>
      </c>
      <c r="C2511" s="32">
        <v>20</v>
      </c>
      <c r="D2511" s="1">
        <v>0</v>
      </c>
      <c r="E2511" s="1">
        <v>0</v>
      </c>
      <c r="F2511" s="1">
        <v>0</v>
      </c>
      <c r="G2511" s="1">
        <v>0</v>
      </c>
      <c r="H2511" s="1">
        <v>0</v>
      </c>
      <c r="I2511" s="1">
        <v>133345.31</v>
      </c>
      <c r="J2511" s="1">
        <v>1174887.33</v>
      </c>
      <c r="K2511" s="1">
        <v>1441767.36</v>
      </c>
      <c r="L2511" s="14"/>
    </row>
    <row r="2512" spans="2:12" ht="16.5" thickTop="1" thickBot="1" x14ac:dyDescent="0.3">
      <c r="B2512" s="7" t="s">
        <v>49</v>
      </c>
      <c r="C2512" s="32">
        <v>30</v>
      </c>
      <c r="D2512" s="1">
        <v>0</v>
      </c>
      <c r="E2512" s="1">
        <v>0</v>
      </c>
      <c r="F2512" s="1">
        <v>0</v>
      </c>
      <c r="G2512" s="1">
        <v>0</v>
      </c>
      <c r="H2512" s="1">
        <v>0</v>
      </c>
      <c r="I2512" s="1">
        <v>866654.69</v>
      </c>
      <c r="J2512" s="1">
        <v>1441767.36</v>
      </c>
      <c r="K2512" s="1">
        <v>0</v>
      </c>
      <c r="L2512" s="14"/>
    </row>
    <row r="2513" spans="2:12" ht="16.5" thickTop="1" thickBot="1" x14ac:dyDescent="0.3">
      <c r="B2513" s="7" t="s">
        <v>12</v>
      </c>
      <c r="C2513" s="32">
        <v>40</v>
      </c>
      <c r="D2513" s="1">
        <v>0</v>
      </c>
      <c r="E2513" s="1">
        <v>0</v>
      </c>
      <c r="F2513" s="1">
        <v>0</v>
      </c>
      <c r="G2513" s="1">
        <v>0</v>
      </c>
      <c r="H2513" s="1">
        <v>0</v>
      </c>
      <c r="I2513" s="1">
        <v>866654.69</v>
      </c>
      <c r="J2513" s="1">
        <v>1441767.36</v>
      </c>
      <c r="K2513" s="1">
        <v>0</v>
      </c>
      <c r="L2513" s="14"/>
    </row>
    <row r="2514" spans="2:12" ht="16.5" thickTop="1" thickBot="1" x14ac:dyDescent="0.3">
      <c r="B2514" s="7" t="s">
        <v>50</v>
      </c>
      <c r="C2514" s="32">
        <v>50</v>
      </c>
      <c r="D2514" s="1">
        <v>0</v>
      </c>
      <c r="E2514" s="1">
        <v>0</v>
      </c>
      <c r="F2514" s="1">
        <v>0</v>
      </c>
      <c r="G2514" s="1">
        <v>0</v>
      </c>
      <c r="H2514" s="1">
        <v>0</v>
      </c>
      <c r="I2514" s="1">
        <v>0</v>
      </c>
      <c r="J2514" s="1">
        <v>0</v>
      </c>
      <c r="K2514" s="1">
        <v>0</v>
      </c>
      <c r="L2514" s="14"/>
    </row>
    <row r="2515" spans="2:12" ht="16.5" thickTop="1" thickBot="1" x14ac:dyDescent="0.3">
      <c r="B2515" s="5" t="s">
        <v>815</v>
      </c>
      <c r="C2515" s="32"/>
      <c r="D2515" s="1"/>
      <c r="E2515" s="1"/>
      <c r="F2515" s="1"/>
      <c r="G2515" s="1"/>
      <c r="H2515" s="1"/>
      <c r="I2515" s="1"/>
      <c r="J2515" s="1"/>
      <c r="K2515" s="1"/>
      <c r="L2515" s="14"/>
    </row>
    <row r="2516" spans="2:12" ht="16.5" thickTop="1" thickBot="1" x14ac:dyDescent="0.3">
      <c r="B2516" s="6" t="s">
        <v>87</v>
      </c>
      <c r="C2516" s="32"/>
      <c r="D2516" s="1"/>
      <c r="E2516" s="1"/>
      <c r="F2516" s="1"/>
      <c r="G2516" s="1"/>
      <c r="H2516" s="1"/>
      <c r="I2516" s="1"/>
      <c r="J2516" s="1"/>
      <c r="K2516" s="1"/>
      <c r="L2516" s="14"/>
    </row>
    <row r="2517" spans="2:12" ht="16.5" thickTop="1" thickBot="1" x14ac:dyDescent="0.3">
      <c r="B2517" s="7" t="s">
        <v>47</v>
      </c>
      <c r="C2517" s="32">
        <v>10</v>
      </c>
      <c r="D2517" s="1">
        <v>0</v>
      </c>
      <c r="E2517" s="1">
        <v>0</v>
      </c>
      <c r="F2517" s="1">
        <v>0</v>
      </c>
      <c r="G2517" s="1">
        <v>0</v>
      </c>
      <c r="H2517" s="1">
        <v>800000</v>
      </c>
      <c r="I2517" s="1">
        <v>0</v>
      </c>
      <c r="J2517" s="1">
        <v>0</v>
      </c>
      <c r="K2517" s="1"/>
      <c r="L2517" s="14"/>
    </row>
    <row r="2518" spans="2:12" ht="16.5" thickTop="1" thickBot="1" x14ac:dyDescent="0.3">
      <c r="B2518" s="7" t="s">
        <v>48</v>
      </c>
      <c r="C2518" s="32">
        <v>20</v>
      </c>
      <c r="D2518" s="1">
        <v>0</v>
      </c>
      <c r="E2518" s="1">
        <v>0</v>
      </c>
      <c r="F2518" s="1">
        <v>0</v>
      </c>
      <c r="G2518" s="1">
        <v>0</v>
      </c>
      <c r="H2518" s="1">
        <v>95969.39</v>
      </c>
      <c r="I2518" s="1">
        <v>0</v>
      </c>
      <c r="J2518" s="1">
        <v>0</v>
      </c>
      <c r="K2518" s="1"/>
      <c r="L2518" s="14"/>
    </row>
    <row r="2519" spans="2:12" ht="16.5" thickTop="1" thickBot="1" x14ac:dyDescent="0.3">
      <c r="B2519" s="7" t="s">
        <v>49</v>
      </c>
      <c r="C2519" s="32">
        <v>30</v>
      </c>
      <c r="D2519" s="1">
        <v>0</v>
      </c>
      <c r="E2519" s="1">
        <v>0</v>
      </c>
      <c r="F2519" s="1">
        <v>0</v>
      </c>
      <c r="G2519" s="1">
        <v>0</v>
      </c>
      <c r="H2519" s="1">
        <v>704030.61</v>
      </c>
      <c r="I2519" s="1">
        <v>0</v>
      </c>
      <c r="J2519" s="1">
        <v>0</v>
      </c>
      <c r="K2519" s="1"/>
      <c r="L2519" s="14"/>
    </row>
    <row r="2520" spans="2:12" ht="16.5" thickTop="1" thickBot="1" x14ac:dyDescent="0.3">
      <c r="B2520" s="7" t="s">
        <v>12</v>
      </c>
      <c r="C2520" s="32">
        <v>40</v>
      </c>
      <c r="D2520" s="1">
        <v>0</v>
      </c>
      <c r="E2520" s="1">
        <v>0</v>
      </c>
      <c r="F2520" s="1">
        <v>0</v>
      </c>
      <c r="G2520" s="1">
        <v>0</v>
      </c>
      <c r="H2520" s="1">
        <v>0</v>
      </c>
      <c r="I2520" s="1">
        <v>0</v>
      </c>
      <c r="J2520" s="1">
        <v>0</v>
      </c>
      <c r="K2520" s="1"/>
      <c r="L2520" s="14"/>
    </row>
    <row r="2521" spans="2:12" ht="16.5" thickTop="1" thickBot="1" x14ac:dyDescent="0.3">
      <c r="B2521" s="7" t="s">
        <v>50</v>
      </c>
      <c r="C2521" s="32">
        <v>50</v>
      </c>
      <c r="D2521" s="1">
        <v>0</v>
      </c>
      <c r="E2521" s="1">
        <v>0</v>
      </c>
      <c r="F2521" s="1">
        <v>0</v>
      </c>
      <c r="G2521" s="1">
        <v>0</v>
      </c>
      <c r="H2521" s="1">
        <v>704030.61</v>
      </c>
      <c r="I2521" s="1">
        <v>0</v>
      </c>
      <c r="J2521" s="1">
        <v>0</v>
      </c>
      <c r="K2521" s="1"/>
      <c r="L2521" s="14"/>
    </row>
    <row r="2522" spans="2:12" ht="16.5" thickTop="1" thickBot="1" x14ac:dyDescent="0.3">
      <c r="B2522" s="6" t="s">
        <v>817</v>
      </c>
      <c r="C2522" s="32"/>
      <c r="D2522" s="1"/>
      <c r="E2522" s="1"/>
      <c r="F2522" s="1"/>
      <c r="G2522" s="1"/>
      <c r="H2522" s="1"/>
      <c r="I2522" s="1"/>
      <c r="J2522" s="1"/>
      <c r="K2522" s="1"/>
      <c r="L2522" s="14"/>
    </row>
    <row r="2523" spans="2:12" ht="16.5" thickTop="1" thickBot="1" x14ac:dyDescent="0.3">
      <c r="B2523" s="7" t="s">
        <v>47</v>
      </c>
      <c r="C2523" s="32">
        <v>10</v>
      </c>
      <c r="D2523" s="1">
        <v>0</v>
      </c>
      <c r="E2523" s="1">
        <v>0</v>
      </c>
      <c r="F2523" s="1">
        <v>0</v>
      </c>
      <c r="G2523" s="1">
        <v>22600000</v>
      </c>
      <c r="H2523" s="1">
        <v>235004000</v>
      </c>
      <c r="I2523" s="1">
        <v>188166929.37</v>
      </c>
      <c r="J2523" s="1">
        <v>173484929.09</v>
      </c>
      <c r="K2523" s="1">
        <v>98646069.579999998</v>
      </c>
      <c r="L2523" s="14"/>
    </row>
    <row r="2524" spans="2:12" ht="16.5" thickTop="1" thickBot="1" x14ac:dyDescent="0.3">
      <c r="B2524" s="7" t="s">
        <v>48</v>
      </c>
      <c r="C2524" s="32">
        <v>20</v>
      </c>
      <c r="D2524" s="1">
        <v>0</v>
      </c>
      <c r="E2524" s="1">
        <v>0</v>
      </c>
      <c r="F2524" s="1">
        <v>0</v>
      </c>
      <c r="G2524" s="1">
        <v>0</v>
      </c>
      <c r="H2524" s="1">
        <v>6137070.6299999999</v>
      </c>
      <c r="I2524" s="1">
        <v>14682000.279999999</v>
      </c>
      <c r="J2524" s="1">
        <v>74838859.510000005</v>
      </c>
      <c r="K2524" s="1">
        <v>8573888.0399999991</v>
      </c>
      <c r="L2524" s="14"/>
    </row>
    <row r="2525" spans="2:12" ht="16.5" thickTop="1" thickBot="1" x14ac:dyDescent="0.3">
      <c r="B2525" s="7" t="s">
        <v>49</v>
      </c>
      <c r="C2525" s="32">
        <v>30</v>
      </c>
      <c r="D2525" s="1">
        <v>0</v>
      </c>
      <c r="E2525" s="1">
        <v>0</v>
      </c>
      <c r="F2525" s="1">
        <v>0</v>
      </c>
      <c r="G2525" s="1">
        <v>22600000</v>
      </c>
      <c r="H2525" s="1">
        <v>228866929.37</v>
      </c>
      <c r="I2525" s="1">
        <v>173484929.09</v>
      </c>
      <c r="J2525" s="1">
        <v>98646069.579999998</v>
      </c>
      <c r="K2525" s="1">
        <v>90072181.540000007</v>
      </c>
      <c r="L2525" s="14"/>
    </row>
    <row r="2526" spans="2:12" ht="16.5" thickTop="1" thickBot="1" x14ac:dyDescent="0.3">
      <c r="B2526" s="7" t="s">
        <v>12</v>
      </c>
      <c r="C2526" s="32">
        <v>40</v>
      </c>
      <c r="D2526" s="1">
        <v>0</v>
      </c>
      <c r="E2526" s="1">
        <v>0</v>
      </c>
      <c r="F2526" s="1">
        <v>0</v>
      </c>
      <c r="G2526" s="1">
        <v>22600000</v>
      </c>
      <c r="H2526" s="1">
        <v>0</v>
      </c>
      <c r="I2526" s="1">
        <v>173484929.09</v>
      </c>
      <c r="J2526" s="1">
        <v>98646069.579999998</v>
      </c>
      <c r="K2526" s="1">
        <v>90072181.540000007</v>
      </c>
      <c r="L2526" s="14"/>
    </row>
    <row r="2527" spans="2:12" ht="16.5" thickTop="1" thickBot="1" x14ac:dyDescent="0.3">
      <c r="B2527" s="7" t="s">
        <v>50</v>
      </c>
      <c r="C2527" s="32">
        <v>50</v>
      </c>
      <c r="D2527" s="1">
        <v>0</v>
      </c>
      <c r="E2527" s="1">
        <v>0</v>
      </c>
      <c r="F2527" s="1">
        <v>0</v>
      </c>
      <c r="G2527" s="1">
        <v>0</v>
      </c>
      <c r="H2527" s="1">
        <v>228866929.37</v>
      </c>
      <c r="I2527" s="1">
        <v>0</v>
      </c>
      <c r="J2527" s="1">
        <v>0</v>
      </c>
      <c r="K2527" s="1">
        <v>0</v>
      </c>
      <c r="L2527" s="14"/>
    </row>
    <row r="2528" spans="2:12" ht="16.5" thickTop="1" thickBot="1" x14ac:dyDescent="0.3">
      <c r="B2528" s="6" t="s">
        <v>819</v>
      </c>
      <c r="C2528" s="32"/>
      <c r="D2528" s="1"/>
      <c r="E2528" s="1"/>
      <c r="F2528" s="1"/>
      <c r="G2528" s="1"/>
      <c r="H2528" s="1"/>
      <c r="I2528" s="1"/>
      <c r="J2528" s="1"/>
      <c r="K2528" s="1"/>
      <c r="L2528" s="14"/>
    </row>
    <row r="2529" spans="2:12" ht="16.5" thickTop="1" thickBot="1" x14ac:dyDescent="0.3">
      <c r="B2529" s="7" t="s">
        <v>47</v>
      </c>
      <c r="C2529" s="32">
        <v>10</v>
      </c>
      <c r="D2529" s="1">
        <v>0</v>
      </c>
      <c r="E2529" s="1">
        <v>0</v>
      </c>
      <c r="F2529" s="1">
        <v>0</v>
      </c>
      <c r="G2529" s="1">
        <v>0</v>
      </c>
      <c r="H2529" s="1">
        <v>0</v>
      </c>
      <c r="I2529" s="1">
        <v>0</v>
      </c>
      <c r="J2529" s="1">
        <v>0</v>
      </c>
      <c r="K2529" s="1"/>
      <c r="L2529" s="14"/>
    </row>
    <row r="2530" spans="2:12" ht="16.5" thickTop="1" thickBot="1" x14ac:dyDescent="0.3">
      <c r="B2530" s="7" t="s">
        <v>48</v>
      </c>
      <c r="C2530" s="32">
        <v>20</v>
      </c>
      <c r="D2530" s="1">
        <v>0</v>
      </c>
      <c r="E2530" s="1">
        <v>0</v>
      </c>
      <c r="F2530" s="1">
        <v>0</v>
      </c>
      <c r="G2530" s="1">
        <v>0</v>
      </c>
      <c r="H2530" s="1">
        <v>0</v>
      </c>
      <c r="I2530" s="1">
        <v>0</v>
      </c>
      <c r="J2530" s="1">
        <v>0</v>
      </c>
      <c r="K2530" s="1"/>
      <c r="L2530" s="14"/>
    </row>
    <row r="2531" spans="2:12" ht="16.5" thickTop="1" thickBot="1" x14ac:dyDescent="0.3">
      <c r="B2531" s="7" t="s">
        <v>49</v>
      </c>
      <c r="C2531" s="32">
        <v>30</v>
      </c>
      <c r="D2531" s="1">
        <v>0</v>
      </c>
      <c r="E2531" s="1">
        <v>0</v>
      </c>
      <c r="F2531" s="1">
        <v>0</v>
      </c>
      <c r="G2531" s="1">
        <v>0</v>
      </c>
      <c r="H2531" s="1">
        <v>0</v>
      </c>
      <c r="I2531" s="1">
        <v>0</v>
      </c>
      <c r="J2531" s="1">
        <v>0</v>
      </c>
      <c r="K2531" s="1"/>
      <c r="L2531" s="14"/>
    </row>
    <row r="2532" spans="2:12" ht="16.5" thickTop="1" thickBot="1" x14ac:dyDescent="0.3">
      <c r="B2532" s="7" t="s">
        <v>12</v>
      </c>
      <c r="C2532" s="32">
        <v>40</v>
      </c>
      <c r="D2532" s="1">
        <v>0</v>
      </c>
      <c r="E2532" s="1">
        <v>0</v>
      </c>
      <c r="F2532" s="1">
        <v>0</v>
      </c>
      <c r="G2532" s="1">
        <v>0</v>
      </c>
      <c r="H2532" s="1">
        <v>0</v>
      </c>
      <c r="I2532" s="1">
        <v>0</v>
      </c>
      <c r="J2532" s="1">
        <v>0</v>
      </c>
      <c r="K2532" s="1"/>
      <c r="L2532" s="14"/>
    </row>
    <row r="2533" spans="2:12" ht="16.5" thickTop="1" thickBot="1" x14ac:dyDescent="0.3">
      <c r="B2533" s="7" t="s">
        <v>50</v>
      </c>
      <c r="C2533" s="32">
        <v>50</v>
      </c>
      <c r="D2533" s="1">
        <v>0</v>
      </c>
      <c r="E2533" s="1">
        <v>0</v>
      </c>
      <c r="F2533" s="1">
        <v>0</v>
      </c>
      <c r="G2533" s="1">
        <v>0</v>
      </c>
      <c r="H2533" s="1">
        <v>0</v>
      </c>
      <c r="I2533" s="1">
        <v>0</v>
      </c>
      <c r="J2533" s="1">
        <v>0</v>
      </c>
      <c r="K2533" s="1"/>
      <c r="L2533" s="14"/>
    </row>
    <row r="2534" spans="2:12" ht="16.5" thickTop="1" thickBot="1" x14ac:dyDescent="0.3">
      <c r="B2534" s="6" t="s">
        <v>821</v>
      </c>
      <c r="C2534" s="32"/>
      <c r="D2534" s="1"/>
      <c r="E2534" s="1"/>
      <c r="F2534" s="1"/>
      <c r="G2534" s="1"/>
      <c r="H2534" s="1"/>
      <c r="I2534" s="1"/>
      <c r="J2534" s="1"/>
      <c r="K2534" s="1"/>
      <c r="L2534" s="14"/>
    </row>
    <row r="2535" spans="2:12" ht="16.5" thickTop="1" thickBot="1" x14ac:dyDescent="0.3">
      <c r="B2535" s="7" t="s">
        <v>47</v>
      </c>
      <c r="C2535" s="32">
        <v>10</v>
      </c>
      <c r="D2535" s="1">
        <v>0</v>
      </c>
      <c r="E2535" s="1">
        <v>0</v>
      </c>
      <c r="F2535" s="1">
        <v>0</v>
      </c>
      <c r="G2535" s="1">
        <v>171700000</v>
      </c>
      <c r="H2535" s="1">
        <v>0</v>
      </c>
      <c r="I2535" s="1">
        <v>0</v>
      </c>
      <c r="J2535" s="1">
        <v>0</v>
      </c>
      <c r="K2535" s="1"/>
      <c r="L2535" s="14"/>
    </row>
    <row r="2536" spans="2:12" ht="16.5" thickTop="1" thickBot="1" x14ac:dyDescent="0.3">
      <c r="B2536" s="7" t="s">
        <v>48</v>
      </c>
      <c r="C2536" s="32">
        <v>20</v>
      </c>
      <c r="D2536" s="1">
        <v>0</v>
      </c>
      <c r="E2536" s="1">
        <v>0</v>
      </c>
      <c r="F2536" s="1">
        <v>0</v>
      </c>
      <c r="G2536" s="1">
        <v>0</v>
      </c>
      <c r="H2536" s="1">
        <v>0</v>
      </c>
      <c r="I2536" s="1">
        <v>0</v>
      </c>
      <c r="J2536" s="1">
        <v>0</v>
      </c>
      <c r="K2536" s="1"/>
      <c r="L2536" s="14"/>
    </row>
    <row r="2537" spans="2:12" ht="16.5" thickTop="1" thickBot="1" x14ac:dyDescent="0.3">
      <c r="B2537" s="7" t="s">
        <v>49</v>
      </c>
      <c r="C2537" s="32">
        <v>30</v>
      </c>
      <c r="D2537" s="1">
        <v>0</v>
      </c>
      <c r="E2537" s="1">
        <v>0</v>
      </c>
      <c r="F2537" s="1">
        <v>0</v>
      </c>
      <c r="G2537" s="1">
        <v>171700000</v>
      </c>
      <c r="H2537" s="1">
        <v>0</v>
      </c>
      <c r="I2537" s="1">
        <v>0</v>
      </c>
      <c r="J2537" s="1">
        <v>0</v>
      </c>
      <c r="K2537" s="1"/>
      <c r="L2537" s="14"/>
    </row>
    <row r="2538" spans="2:12" ht="16.5" thickTop="1" thickBot="1" x14ac:dyDescent="0.3">
      <c r="B2538" s="7" t="s">
        <v>12</v>
      </c>
      <c r="C2538" s="32">
        <v>40</v>
      </c>
      <c r="D2538" s="1">
        <v>0</v>
      </c>
      <c r="E2538" s="1">
        <v>0</v>
      </c>
      <c r="F2538" s="1">
        <v>0</v>
      </c>
      <c r="G2538" s="1">
        <v>171700000</v>
      </c>
      <c r="H2538" s="1">
        <v>0</v>
      </c>
      <c r="I2538" s="1">
        <v>0</v>
      </c>
      <c r="J2538" s="1">
        <v>0</v>
      </c>
      <c r="K2538" s="1"/>
      <c r="L2538" s="14"/>
    </row>
    <row r="2539" spans="2:12" ht="16.5" thickTop="1" thickBot="1" x14ac:dyDescent="0.3">
      <c r="B2539" s="7" t="s">
        <v>50</v>
      </c>
      <c r="C2539" s="32">
        <v>50</v>
      </c>
      <c r="D2539" s="1">
        <v>0</v>
      </c>
      <c r="E2539" s="1">
        <v>0</v>
      </c>
      <c r="F2539" s="1">
        <v>0</v>
      </c>
      <c r="G2539" s="1">
        <v>0</v>
      </c>
      <c r="H2539" s="1">
        <v>0</v>
      </c>
      <c r="I2539" s="1">
        <v>0</v>
      </c>
      <c r="J2539" s="1">
        <v>0</v>
      </c>
      <c r="K2539" s="1"/>
      <c r="L2539" s="14"/>
    </row>
    <row r="2540" spans="2:12" ht="16.5" thickTop="1" thickBot="1" x14ac:dyDescent="0.3">
      <c r="B2540" s="6" t="s">
        <v>812</v>
      </c>
      <c r="C2540" s="32"/>
      <c r="D2540" s="1"/>
      <c r="E2540" s="1"/>
      <c r="F2540" s="1"/>
      <c r="G2540" s="1"/>
      <c r="H2540" s="1"/>
      <c r="I2540" s="1"/>
      <c r="J2540" s="1"/>
      <c r="K2540" s="1"/>
      <c r="L2540" s="14"/>
    </row>
    <row r="2541" spans="2:12" ht="16.5" thickTop="1" thickBot="1" x14ac:dyDescent="0.3">
      <c r="B2541" s="7" t="s">
        <v>47</v>
      </c>
      <c r="C2541" s="32">
        <v>10</v>
      </c>
      <c r="D2541" s="1">
        <v>0</v>
      </c>
      <c r="E2541" s="1">
        <v>0</v>
      </c>
      <c r="F2541" s="1">
        <v>0</v>
      </c>
      <c r="G2541" s="1">
        <v>0</v>
      </c>
      <c r="H2541" s="1">
        <v>0</v>
      </c>
      <c r="I2541" s="1">
        <v>0</v>
      </c>
      <c r="J2541" s="1">
        <v>36671</v>
      </c>
      <c r="K2541" s="1">
        <v>74945</v>
      </c>
      <c r="L2541" s="14"/>
    </row>
    <row r="2542" spans="2:12" ht="16.5" thickTop="1" thickBot="1" x14ac:dyDescent="0.3">
      <c r="B2542" s="7" t="s">
        <v>48</v>
      </c>
      <c r="C2542" s="32">
        <v>20</v>
      </c>
      <c r="D2542" s="1">
        <v>0</v>
      </c>
      <c r="E2542" s="1">
        <v>0</v>
      </c>
      <c r="F2542" s="1">
        <v>0</v>
      </c>
      <c r="G2542" s="1">
        <v>0</v>
      </c>
      <c r="H2542" s="1">
        <v>0</v>
      </c>
      <c r="I2542" s="1">
        <v>0</v>
      </c>
      <c r="J2542" s="1">
        <v>0</v>
      </c>
      <c r="K2542" s="1">
        <v>0</v>
      </c>
      <c r="L2542" s="14"/>
    </row>
    <row r="2543" spans="2:12" ht="16.5" thickTop="1" thickBot="1" x14ac:dyDescent="0.3">
      <c r="B2543" s="7" t="s">
        <v>49</v>
      </c>
      <c r="C2543" s="32">
        <v>30</v>
      </c>
      <c r="D2543" s="1">
        <v>0</v>
      </c>
      <c r="E2543" s="1">
        <v>0</v>
      </c>
      <c r="F2543" s="1">
        <v>0</v>
      </c>
      <c r="G2543" s="1">
        <v>0</v>
      </c>
      <c r="H2543" s="1">
        <v>0</v>
      </c>
      <c r="I2543" s="1">
        <v>0</v>
      </c>
      <c r="J2543" s="1">
        <v>36671</v>
      </c>
      <c r="K2543" s="1">
        <v>74945</v>
      </c>
      <c r="L2543" s="14"/>
    </row>
    <row r="2544" spans="2:12" ht="16.5" thickTop="1" thickBot="1" x14ac:dyDescent="0.3">
      <c r="B2544" s="7" t="s">
        <v>12</v>
      </c>
      <c r="C2544" s="32">
        <v>40</v>
      </c>
      <c r="D2544" s="1">
        <v>0</v>
      </c>
      <c r="E2544" s="1">
        <v>0</v>
      </c>
      <c r="F2544" s="1">
        <v>0</v>
      </c>
      <c r="G2544" s="1">
        <v>0</v>
      </c>
      <c r="H2544" s="1">
        <v>0</v>
      </c>
      <c r="I2544" s="1">
        <v>0</v>
      </c>
      <c r="J2544" s="1">
        <v>0</v>
      </c>
      <c r="K2544" s="1">
        <v>0</v>
      </c>
      <c r="L2544" s="14"/>
    </row>
    <row r="2545" spans="2:12" ht="16.5" thickTop="1" thickBot="1" x14ac:dyDescent="0.3">
      <c r="B2545" s="7" t="s">
        <v>50</v>
      </c>
      <c r="C2545" s="32">
        <v>50</v>
      </c>
      <c r="D2545" s="1">
        <v>0</v>
      </c>
      <c r="E2545" s="1">
        <v>0</v>
      </c>
      <c r="F2545" s="1">
        <v>0</v>
      </c>
      <c r="G2545" s="1">
        <v>0</v>
      </c>
      <c r="H2545" s="1">
        <v>0</v>
      </c>
      <c r="I2545" s="1">
        <v>0</v>
      </c>
      <c r="J2545" s="1">
        <v>36671</v>
      </c>
      <c r="K2545" s="1">
        <v>74945</v>
      </c>
      <c r="L2545" s="14"/>
    </row>
    <row r="2546" spans="2:12" ht="16.5" thickTop="1" thickBot="1" x14ac:dyDescent="0.3">
      <c r="B2546" s="5" t="s">
        <v>809</v>
      </c>
      <c r="C2546" s="32"/>
      <c r="D2546" s="1"/>
      <c r="E2546" s="1"/>
      <c r="F2546" s="1"/>
      <c r="G2546" s="1"/>
      <c r="H2546" s="1"/>
      <c r="I2546" s="1"/>
      <c r="J2546" s="1"/>
      <c r="K2546" s="1"/>
      <c r="L2546" s="14"/>
    </row>
    <row r="2547" spans="2:12" ht="16.5" thickTop="1" thickBot="1" x14ac:dyDescent="0.3">
      <c r="B2547" s="6" t="s">
        <v>811</v>
      </c>
      <c r="C2547" s="32"/>
      <c r="D2547" s="1"/>
      <c r="E2547" s="1"/>
      <c r="F2547" s="1"/>
      <c r="G2547" s="1"/>
      <c r="H2547" s="1"/>
      <c r="I2547" s="1"/>
      <c r="J2547" s="1"/>
      <c r="K2547" s="1"/>
      <c r="L2547" s="14"/>
    </row>
    <row r="2548" spans="2:12" ht="16.5" thickTop="1" thickBot="1" x14ac:dyDescent="0.3">
      <c r="B2548" s="7" t="s">
        <v>47</v>
      </c>
      <c r="C2548" s="32">
        <v>10</v>
      </c>
      <c r="D2548" s="1">
        <v>32963</v>
      </c>
      <c r="E2548" s="1">
        <v>30666.66</v>
      </c>
      <c r="F2548" s="1">
        <v>51612.14</v>
      </c>
      <c r="G2548" s="1">
        <v>52447.31</v>
      </c>
      <c r="H2548" s="1">
        <v>62364.06</v>
      </c>
      <c r="I2548" s="1">
        <v>72882.429999999993</v>
      </c>
      <c r="J2548" s="1">
        <v>70345.33</v>
      </c>
      <c r="K2548" s="1">
        <v>30246</v>
      </c>
      <c r="L2548" s="14"/>
    </row>
    <row r="2549" spans="2:12" ht="16.5" thickTop="1" thickBot="1" x14ac:dyDescent="0.3">
      <c r="B2549" s="7" t="s">
        <v>48</v>
      </c>
      <c r="C2549" s="32">
        <v>20</v>
      </c>
      <c r="D2549" s="1">
        <v>32542.34</v>
      </c>
      <c r="E2549" s="1">
        <v>9300.52</v>
      </c>
      <c r="F2549" s="1">
        <v>29410.83</v>
      </c>
      <c r="G2549" s="1">
        <v>20329.25</v>
      </c>
      <c r="H2549" s="1">
        <v>19727.63</v>
      </c>
      <c r="I2549" s="1">
        <v>32783.1</v>
      </c>
      <c r="J2549" s="1">
        <v>55854.17</v>
      </c>
      <c r="K2549" s="1">
        <v>23810.46</v>
      </c>
      <c r="L2549" s="14"/>
    </row>
    <row r="2550" spans="2:12" ht="16.5" thickTop="1" thickBot="1" x14ac:dyDescent="0.3">
      <c r="B2550" s="7" t="s">
        <v>49</v>
      </c>
      <c r="C2550" s="32">
        <v>30</v>
      </c>
      <c r="D2550" s="1">
        <v>420.66</v>
      </c>
      <c r="E2550" s="1">
        <v>21366.14</v>
      </c>
      <c r="F2550" s="1">
        <v>22201.31</v>
      </c>
      <c r="G2550" s="1">
        <v>32118.06</v>
      </c>
      <c r="H2550" s="1">
        <v>42636.43</v>
      </c>
      <c r="I2550" s="1">
        <v>40099.33</v>
      </c>
      <c r="J2550" s="1">
        <v>14491.16</v>
      </c>
      <c r="K2550" s="1">
        <v>6435.54</v>
      </c>
      <c r="L2550" s="14"/>
    </row>
    <row r="2551" spans="2:12" ht="16.5" thickTop="1" thickBot="1" x14ac:dyDescent="0.3">
      <c r="B2551" s="7" t="s">
        <v>12</v>
      </c>
      <c r="C2551" s="32">
        <v>40</v>
      </c>
      <c r="D2551" s="1">
        <v>0</v>
      </c>
      <c r="E2551" s="1">
        <v>0</v>
      </c>
      <c r="F2551" s="1">
        <v>0</v>
      </c>
      <c r="G2551" s="1">
        <v>0</v>
      </c>
      <c r="H2551" s="1">
        <v>0</v>
      </c>
      <c r="I2551" s="1">
        <v>0</v>
      </c>
      <c r="J2551" s="1">
        <v>0</v>
      </c>
      <c r="K2551" s="1">
        <v>0</v>
      </c>
      <c r="L2551" s="14"/>
    </row>
    <row r="2552" spans="2:12" ht="16.5" thickTop="1" thickBot="1" x14ac:dyDescent="0.3">
      <c r="B2552" s="7" t="s">
        <v>50</v>
      </c>
      <c r="C2552" s="32">
        <v>50</v>
      </c>
      <c r="D2552" s="1">
        <v>420.66</v>
      </c>
      <c r="E2552" s="1">
        <v>21366.14</v>
      </c>
      <c r="F2552" s="1">
        <v>22201.31</v>
      </c>
      <c r="G2552" s="1">
        <v>32118.06</v>
      </c>
      <c r="H2552" s="1">
        <v>42636.43</v>
      </c>
      <c r="I2552" s="1">
        <v>40099.33</v>
      </c>
      <c r="J2552" s="1">
        <v>14491.16</v>
      </c>
      <c r="K2552" s="1">
        <v>6435.54</v>
      </c>
      <c r="L2552" s="14"/>
    </row>
    <row r="2553" spans="2:12" ht="16.5" thickTop="1" thickBot="1" x14ac:dyDescent="0.3">
      <c r="B2553" s="6" t="s">
        <v>812</v>
      </c>
      <c r="C2553" s="32"/>
      <c r="D2553" s="1"/>
      <c r="E2553" s="1"/>
      <c r="F2553" s="1"/>
      <c r="G2553" s="1"/>
      <c r="H2553" s="1"/>
      <c r="I2553" s="1"/>
      <c r="J2553" s="1"/>
      <c r="K2553" s="1"/>
      <c r="L2553" s="14"/>
    </row>
    <row r="2554" spans="2:12" ht="16.5" thickTop="1" thickBot="1" x14ac:dyDescent="0.3">
      <c r="B2554" s="7" t="s">
        <v>47</v>
      </c>
      <c r="C2554" s="32">
        <v>10</v>
      </c>
      <c r="D2554" s="1">
        <v>3</v>
      </c>
      <c r="E2554" s="1">
        <v>0</v>
      </c>
      <c r="F2554" s="1">
        <v>0</v>
      </c>
      <c r="G2554" s="1">
        <v>0</v>
      </c>
      <c r="H2554" s="1">
        <v>0</v>
      </c>
      <c r="I2554" s="1">
        <v>0</v>
      </c>
      <c r="J2554" s="1">
        <v>1000000</v>
      </c>
      <c r="K2554" s="1">
        <v>794292</v>
      </c>
      <c r="L2554" s="14"/>
    </row>
    <row r="2555" spans="2:12" ht="16.5" thickTop="1" thickBot="1" x14ac:dyDescent="0.3">
      <c r="B2555" s="7" t="s">
        <v>48</v>
      </c>
      <c r="C2555" s="32">
        <v>20</v>
      </c>
      <c r="D2555" s="1">
        <v>0</v>
      </c>
      <c r="E2555" s="1">
        <v>0</v>
      </c>
      <c r="F2555" s="1">
        <v>0</v>
      </c>
      <c r="G2555" s="1">
        <v>0</v>
      </c>
      <c r="H2555" s="1">
        <v>0</v>
      </c>
      <c r="I2555" s="1">
        <v>0</v>
      </c>
      <c r="J2555" s="1">
        <v>80000</v>
      </c>
      <c r="K2555" s="1">
        <v>772154.15</v>
      </c>
      <c r="L2555" s="14"/>
    </row>
    <row r="2556" spans="2:12" ht="16.5" thickTop="1" thickBot="1" x14ac:dyDescent="0.3">
      <c r="B2556" s="7" t="s">
        <v>49</v>
      </c>
      <c r="C2556" s="32">
        <v>30</v>
      </c>
      <c r="D2556" s="1">
        <v>3</v>
      </c>
      <c r="E2556" s="1">
        <v>0</v>
      </c>
      <c r="F2556" s="1">
        <v>0</v>
      </c>
      <c r="G2556" s="1">
        <v>0</v>
      </c>
      <c r="H2556" s="1">
        <v>0</v>
      </c>
      <c r="I2556" s="1">
        <v>0</v>
      </c>
      <c r="J2556" s="1">
        <v>920000</v>
      </c>
      <c r="K2556" s="1">
        <v>22137.85</v>
      </c>
      <c r="L2556" s="14"/>
    </row>
    <row r="2557" spans="2:12" ht="16.5" thickTop="1" thickBot="1" x14ac:dyDescent="0.3">
      <c r="B2557" s="7" t="s">
        <v>12</v>
      </c>
      <c r="C2557" s="32">
        <v>40</v>
      </c>
      <c r="D2557" s="1">
        <v>0</v>
      </c>
      <c r="E2557" s="1">
        <v>0</v>
      </c>
      <c r="F2557" s="1">
        <v>0</v>
      </c>
      <c r="G2557" s="1">
        <v>0</v>
      </c>
      <c r="H2557" s="1">
        <v>0</v>
      </c>
      <c r="I2557" s="1">
        <v>0</v>
      </c>
      <c r="J2557" s="1">
        <v>0</v>
      </c>
      <c r="K2557" s="1">
        <v>0</v>
      </c>
      <c r="L2557" s="14"/>
    </row>
    <row r="2558" spans="2:12" ht="16.5" thickTop="1" thickBot="1" x14ac:dyDescent="0.3">
      <c r="B2558" s="7" t="s">
        <v>50</v>
      </c>
      <c r="C2558" s="32">
        <v>50</v>
      </c>
      <c r="D2558" s="1">
        <v>3</v>
      </c>
      <c r="E2558" s="1">
        <v>0</v>
      </c>
      <c r="F2558" s="1">
        <v>0</v>
      </c>
      <c r="G2558" s="1">
        <v>0</v>
      </c>
      <c r="H2558" s="1">
        <v>0</v>
      </c>
      <c r="I2558" s="1">
        <v>0</v>
      </c>
      <c r="J2558" s="1">
        <v>920000</v>
      </c>
      <c r="K2558" s="1">
        <v>22137.85</v>
      </c>
      <c r="L2558" s="14"/>
    </row>
    <row r="2559" spans="2:12" ht="16.5" thickTop="1" thickBot="1" x14ac:dyDescent="0.3">
      <c r="B2559" s="5" t="s">
        <v>903</v>
      </c>
      <c r="C2559" s="32"/>
      <c r="D2559" s="1"/>
      <c r="E2559" s="1"/>
      <c r="F2559" s="1"/>
      <c r="G2559" s="1"/>
      <c r="H2559" s="1"/>
      <c r="I2559" s="1"/>
      <c r="J2559" s="1"/>
      <c r="K2559" s="1"/>
      <c r="L2559" s="14"/>
    </row>
    <row r="2560" spans="2:12" ht="16.5" thickTop="1" thickBot="1" x14ac:dyDescent="0.3">
      <c r="B2560" s="6" t="s">
        <v>904</v>
      </c>
      <c r="C2560" s="32"/>
      <c r="D2560" s="1"/>
      <c r="E2560" s="1"/>
      <c r="F2560" s="1"/>
      <c r="G2560" s="1"/>
      <c r="H2560" s="1"/>
      <c r="I2560" s="1"/>
      <c r="J2560" s="1"/>
      <c r="K2560" s="1"/>
      <c r="L2560" s="14"/>
    </row>
    <row r="2561" spans="2:12" ht="16.5" thickTop="1" thickBot="1" x14ac:dyDescent="0.3">
      <c r="B2561" s="7" t="s">
        <v>47</v>
      </c>
      <c r="C2561" s="32">
        <v>10</v>
      </c>
      <c r="D2561" s="1">
        <v>0</v>
      </c>
      <c r="E2561" s="1">
        <v>0</v>
      </c>
      <c r="F2561" s="1">
        <v>0</v>
      </c>
      <c r="G2561" s="1">
        <v>0</v>
      </c>
      <c r="H2561" s="1">
        <v>0</v>
      </c>
      <c r="I2561" s="1">
        <v>5604274.75</v>
      </c>
      <c r="J2561" s="1">
        <v>9395725.25</v>
      </c>
      <c r="K2561" s="1"/>
      <c r="L2561" s="14"/>
    </row>
    <row r="2562" spans="2:12" ht="16.5" thickTop="1" thickBot="1" x14ac:dyDescent="0.3">
      <c r="B2562" s="7" t="s">
        <v>48</v>
      </c>
      <c r="C2562" s="32">
        <v>20</v>
      </c>
      <c r="D2562" s="1">
        <v>0</v>
      </c>
      <c r="E2562" s="1">
        <v>0</v>
      </c>
      <c r="F2562" s="1">
        <v>0</v>
      </c>
      <c r="G2562" s="1">
        <v>0</v>
      </c>
      <c r="H2562" s="1">
        <v>0</v>
      </c>
      <c r="I2562" s="1">
        <v>5604274.75</v>
      </c>
      <c r="J2562" s="1">
        <v>9395725.25</v>
      </c>
      <c r="K2562" s="1"/>
      <c r="L2562" s="14"/>
    </row>
    <row r="2563" spans="2:12" ht="16.5" thickTop="1" thickBot="1" x14ac:dyDescent="0.3">
      <c r="B2563" s="7" t="s">
        <v>49</v>
      </c>
      <c r="C2563" s="32">
        <v>30</v>
      </c>
      <c r="D2563" s="1">
        <v>0</v>
      </c>
      <c r="E2563" s="1">
        <v>0</v>
      </c>
      <c r="F2563" s="1">
        <v>0</v>
      </c>
      <c r="G2563" s="1">
        <v>0</v>
      </c>
      <c r="H2563" s="1">
        <v>0</v>
      </c>
      <c r="I2563" s="1">
        <v>0</v>
      </c>
      <c r="J2563" s="1">
        <v>0</v>
      </c>
      <c r="K2563" s="1"/>
      <c r="L2563" s="14"/>
    </row>
    <row r="2564" spans="2:12" ht="16.5" thickTop="1" thickBot="1" x14ac:dyDescent="0.3">
      <c r="B2564" s="7" t="s">
        <v>12</v>
      </c>
      <c r="C2564" s="32">
        <v>40</v>
      </c>
      <c r="D2564" s="1">
        <v>0</v>
      </c>
      <c r="E2564" s="1">
        <v>0</v>
      </c>
      <c r="F2564" s="1">
        <v>0</v>
      </c>
      <c r="G2564" s="1">
        <v>0</v>
      </c>
      <c r="H2564" s="1">
        <v>0</v>
      </c>
      <c r="I2564" s="1">
        <v>0</v>
      </c>
      <c r="J2564" s="1">
        <v>0</v>
      </c>
      <c r="K2564" s="1"/>
      <c r="L2564" s="14"/>
    </row>
    <row r="2565" spans="2:12" ht="16.5" thickTop="1" thickBot="1" x14ac:dyDescent="0.3">
      <c r="B2565" s="7" t="s">
        <v>50</v>
      </c>
      <c r="C2565" s="32">
        <v>50</v>
      </c>
      <c r="D2565" s="1">
        <v>0</v>
      </c>
      <c r="E2565" s="1">
        <v>0</v>
      </c>
      <c r="F2565" s="1">
        <v>0</v>
      </c>
      <c r="G2565" s="1">
        <v>0</v>
      </c>
      <c r="H2565" s="1">
        <v>0</v>
      </c>
      <c r="I2565" s="1">
        <v>0</v>
      </c>
      <c r="J2565" s="1">
        <v>0</v>
      </c>
      <c r="K2565" s="1"/>
      <c r="L2565" s="14"/>
    </row>
    <row r="2566" spans="2:12" ht="16.5" thickTop="1" thickBot="1" x14ac:dyDescent="0.3">
      <c r="B2566" s="5" t="s">
        <v>914</v>
      </c>
      <c r="C2566" s="32"/>
      <c r="D2566" s="1"/>
      <c r="E2566" s="1"/>
      <c r="F2566" s="1"/>
      <c r="G2566" s="1"/>
      <c r="H2566" s="1"/>
      <c r="I2566" s="1"/>
      <c r="J2566" s="1"/>
      <c r="K2566" s="1"/>
      <c r="L2566" s="14"/>
    </row>
    <row r="2567" spans="2:12" ht="16.5" thickTop="1" thickBot="1" x14ac:dyDescent="0.3">
      <c r="B2567" s="6" t="s">
        <v>915</v>
      </c>
      <c r="C2567" s="32"/>
      <c r="D2567" s="1"/>
      <c r="E2567" s="1"/>
      <c r="F2567" s="1"/>
      <c r="G2567" s="1"/>
      <c r="H2567" s="1"/>
      <c r="I2567" s="1"/>
      <c r="J2567" s="1"/>
      <c r="K2567" s="1"/>
      <c r="L2567" s="14"/>
    </row>
    <row r="2568" spans="2:12" ht="16.5" thickTop="1" thickBot="1" x14ac:dyDescent="0.3">
      <c r="B2568" s="7" t="s">
        <v>47</v>
      </c>
      <c r="C2568" s="32">
        <v>10</v>
      </c>
      <c r="D2568" s="1">
        <v>0</v>
      </c>
      <c r="E2568" s="1">
        <v>0</v>
      </c>
      <c r="F2568" s="1">
        <v>0</v>
      </c>
      <c r="G2568" s="1">
        <v>0</v>
      </c>
      <c r="H2568" s="1">
        <v>0</v>
      </c>
      <c r="I2568" s="1">
        <v>0</v>
      </c>
      <c r="J2568" s="1">
        <v>136900000</v>
      </c>
      <c r="K2568" s="1">
        <v>77200000</v>
      </c>
      <c r="L2568" s="14"/>
    </row>
    <row r="2569" spans="2:12" ht="16.5" thickTop="1" thickBot="1" x14ac:dyDescent="0.3">
      <c r="B2569" s="7" t="s">
        <v>48</v>
      </c>
      <c r="C2569" s="32">
        <v>20</v>
      </c>
      <c r="D2569" s="1">
        <v>0</v>
      </c>
      <c r="E2569" s="1">
        <v>0</v>
      </c>
      <c r="F2569" s="1">
        <v>0</v>
      </c>
      <c r="G2569" s="1">
        <v>0</v>
      </c>
      <c r="H2569" s="1">
        <v>0</v>
      </c>
      <c r="I2569" s="1">
        <v>0</v>
      </c>
      <c r="J2569" s="1">
        <v>59700000</v>
      </c>
      <c r="K2569" s="1">
        <v>77200000</v>
      </c>
      <c r="L2569" s="14"/>
    </row>
    <row r="2570" spans="2:12" ht="16.5" thickTop="1" thickBot="1" x14ac:dyDescent="0.3">
      <c r="B2570" s="7" t="s">
        <v>49</v>
      </c>
      <c r="C2570" s="32">
        <v>30</v>
      </c>
      <c r="D2570" s="1">
        <v>0</v>
      </c>
      <c r="E2570" s="1">
        <v>0</v>
      </c>
      <c r="F2570" s="1">
        <v>0</v>
      </c>
      <c r="G2570" s="1">
        <v>0</v>
      </c>
      <c r="H2570" s="1">
        <v>0</v>
      </c>
      <c r="I2570" s="1">
        <v>0</v>
      </c>
      <c r="J2570" s="1">
        <v>77200000</v>
      </c>
      <c r="K2570" s="1">
        <v>0</v>
      </c>
      <c r="L2570" s="14"/>
    </row>
    <row r="2571" spans="2:12" ht="16.5" thickTop="1" thickBot="1" x14ac:dyDescent="0.3">
      <c r="B2571" s="7" t="s">
        <v>12</v>
      </c>
      <c r="C2571" s="32">
        <v>40</v>
      </c>
      <c r="D2571" s="1">
        <v>0</v>
      </c>
      <c r="E2571" s="1">
        <v>0</v>
      </c>
      <c r="F2571" s="1">
        <v>0</v>
      </c>
      <c r="G2571" s="1">
        <v>0</v>
      </c>
      <c r="H2571" s="1">
        <v>0</v>
      </c>
      <c r="I2571" s="1">
        <v>0</v>
      </c>
      <c r="J2571" s="1">
        <v>0</v>
      </c>
      <c r="K2571" s="1">
        <v>0</v>
      </c>
      <c r="L2571" s="14"/>
    </row>
    <row r="2572" spans="2:12" ht="16.5" thickTop="1" thickBot="1" x14ac:dyDescent="0.3">
      <c r="B2572" s="7" t="s">
        <v>50</v>
      </c>
      <c r="C2572" s="32">
        <v>50</v>
      </c>
      <c r="D2572" s="1">
        <v>0</v>
      </c>
      <c r="E2572" s="1">
        <v>0</v>
      </c>
      <c r="F2572" s="1">
        <v>0</v>
      </c>
      <c r="G2572" s="1">
        <v>0</v>
      </c>
      <c r="H2572" s="1">
        <v>0</v>
      </c>
      <c r="I2572" s="1">
        <v>0</v>
      </c>
      <c r="J2572" s="1">
        <v>77200000</v>
      </c>
      <c r="K2572" s="1">
        <v>0</v>
      </c>
      <c r="L2572" s="14"/>
    </row>
    <row r="2573" spans="2:12" ht="16.5" thickTop="1" thickBot="1" x14ac:dyDescent="0.3">
      <c r="B2573" s="4" t="s">
        <v>827</v>
      </c>
      <c r="C2573" s="32"/>
      <c r="D2573" s="1"/>
      <c r="E2573" s="1"/>
      <c r="F2573" s="1"/>
      <c r="G2573" s="1"/>
      <c r="H2573" s="1"/>
      <c r="I2573" s="1"/>
      <c r="J2573" s="1"/>
      <c r="K2573" s="1"/>
      <c r="L2573" s="14"/>
    </row>
    <row r="2574" spans="2:12" ht="16.5" thickTop="1" thickBot="1" x14ac:dyDescent="0.3">
      <c r="B2574" s="5" t="s">
        <v>841</v>
      </c>
      <c r="C2574" s="32"/>
      <c r="D2574" s="1"/>
      <c r="E2574" s="1"/>
      <c r="F2574" s="1"/>
      <c r="G2574" s="1"/>
      <c r="H2574" s="1"/>
      <c r="I2574" s="1"/>
      <c r="J2574" s="1"/>
      <c r="K2574" s="1"/>
      <c r="L2574" s="14"/>
    </row>
    <row r="2575" spans="2:12" ht="16.5" thickTop="1" thickBot="1" x14ac:dyDescent="0.3">
      <c r="B2575" s="6" t="s">
        <v>15</v>
      </c>
      <c r="C2575" s="32"/>
      <c r="D2575" s="1"/>
      <c r="E2575" s="1"/>
      <c r="F2575" s="1"/>
      <c r="G2575" s="1"/>
      <c r="H2575" s="1"/>
      <c r="I2575" s="1"/>
      <c r="J2575" s="1"/>
      <c r="K2575" s="1"/>
      <c r="L2575" s="14"/>
    </row>
    <row r="2576" spans="2:12" ht="16.5" thickTop="1" thickBot="1" x14ac:dyDescent="0.3">
      <c r="B2576" s="7" t="s">
        <v>47</v>
      </c>
      <c r="C2576" s="32">
        <v>10</v>
      </c>
      <c r="D2576" s="1">
        <v>3053032</v>
      </c>
      <c r="E2576" s="1">
        <v>3638555.79</v>
      </c>
      <c r="F2576" s="1">
        <v>3028382</v>
      </c>
      <c r="G2576" s="1">
        <v>3635495.49</v>
      </c>
      <c r="H2576" s="1">
        <v>4440046.5599999996</v>
      </c>
      <c r="I2576" s="1">
        <v>6407012.2699999996</v>
      </c>
      <c r="J2576" s="1">
        <v>4174755.27</v>
      </c>
      <c r="K2576" s="1">
        <v>4480292.1500000004</v>
      </c>
      <c r="L2576" s="14"/>
    </row>
    <row r="2577" spans="2:12" ht="16.5" thickTop="1" thickBot="1" x14ac:dyDescent="0.3">
      <c r="B2577" s="7" t="s">
        <v>48</v>
      </c>
      <c r="C2577" s="32">
        <v>20</v>
      </c>
      <c r="D2577" s="1">
        <v>2442858.21</v>
      </c>
      <c r="E2577" s="1">
        <v>2833343.46</v>
      </c>
      <c r="F2577" s="1">
        <v>2421268.5099999998</v>
      </c>
      <c r="G2577" s="1">
        <v>2743830.93</v>
      </c>
      <c r="H2577" s="1">
        <v>1581416.29</v>
      </c>
      <c r="I2577" s="1">
        <v>2629945.7799999998</v>
      </c>
      <c r="J2577" s="1">
        <v>1913465.16</v>
      </c>
      <c r="K2577" s="1">
        <v>3576011.15</v>
      </c>
      <c r="L2577" s="14"/>
    </row>
    <row r="2578" spans="2:12" ht="16.5" thickTop="1" thickBot="1" x14ac:dyDescent="0.3">
      <c r="B2578" s="7" t="s">
        <v>49</v>
      </c>
      <c r="C2578" s="32">
        <v>30</v>
      </c>
      <c r="D2578" s="1">
        <v>610173.79</v>
      </c>
      <c r="E2578" s="1">
        <v>805212.33</v>
      </c>
      <c r="F2578" s="1">
        <v>607113.49</v>
      </c>
      <c r="G2578" s="1">
        <v>891664.56</v>
      </c>
      <c r="H2578" s="1">
        <v>2858630.27</v>
      </c>
      <c r="I2578" s="1">
        <v>3777066.49</v>
      </c>
      <c r="J2578" s="1">
        <v>2261290.11</v>
      </c>
      <c r="K2578" s="1">
        <v>904281</v>
      </c>
      <c r="L2578" s="14"/>
    </row>
    <row r="2579" spans="2:12" ht="16.5" thickTop="1" thickBot="1" x14ac:dyDescent="0.3">
      <c r="B2579" s="7" t="s">
        <v>12</v>
      </c>
      <c r="C2579" s="32">
        <v>40</v>
      </c>
      <c r="D2579" s="1">
        <v>0</v>
      </c>
      <c r="E2579" s="1">
        <v>0</v>
      </c>
      <c r="F2579" s="1">
        <v>0</v>
      </c>
      <c r="G2579" s="1">
        <v>0</v>
      </c>
      <c r="H2579" s="1">
        <v>0</v>
      </c>
      <c r="I2579" s="1">
        <v>0</v>
      </c>
      <c r="J2579" s="1">
        <v>0</v>
      </c>
      <c r="K2579" s="1">
        <v>0</v>
      </c>
      <c r="L2579" s="14"/>
    </row>
    <row r="2580" spans="2:12" ht="16.5" thickTop="1" thickBot="1" x14ac:dyDescent="0.3">
      <c r="B2580" s="7" t="s">
        <v>50</v>
      </c>
      <c r="C2580" s="32">
        <v>50</v>
      </c>
      <c r="D2580" s="1">
        <v>610173.79</v>
      </c>
      <c r="E2580" s="1">
        <v>805212.33</v>
      </c>
      <c r="F2580" s="1">
        <v>607113.49</v>
      </c>
      <c r="G2580" s="1">
        <v>891664.56</v>
      </c>
      <c r="H2580" s="1">
        <v>2858630.27</v>
      </c>
      <c r="I2580" s="1">
        <v>3777066.49</v>
      </c>
      <c r="J2580" s="1">
        <v>2261290.11</v>
      </c>
      <c r="K2580" s="1">
        <v>904281</v>
      </c>
      <c r="L2580" s="14"/>
    </row>
    <row r="2581" spans="2:12" ht="16.5" thickTop="1" thickBot="1" x14ac:dyDescent="0.3">
      <c r="B2581" s="6" t="s">
        <v>843</v>
      </c>
      <c r="C2581" s="32"/>
      <c r="D2581" s="1"/>
      <c r="E2581" s="1"/>
      <c r="F2581" s="1"/>
      <c r="G2581" s="1"/>
      <c r="H2581" s="1"/>
      <c r="I2581" s="1"/>
      <c r="J2581" s="1"/>
      <c r="K2581" s="1"/>
      <c r="L2581" s="14"/>
    </row>
    <row r="2582" spans="2:12" ht="16.5" thickTop="1" thickBot="1" x14ac:dyDescent="0.3">
      <c r="B2582" s="7" t="s">
        <v>47</v>
      </c>
      <c r="C2582" s="32">
        <v>10</v>
      </c>
      <c r="D2582" s="1">
        <v>1592103</v>
      </c>
      <c r="E2582" s="1">
        <v>1592103</v>
      </c>
      <c r="F2582" s="1">
        <v>1592103</v>
      </c>
      <c r="G2582" s="1">
        <v>1592103</v>
      </c>
      <c r="H2582" s="1">
        <v>1667103</v>
      </c>
      <c r="I2582" s="1">
        <v>1667103</v>
      </c>
      <c r="J2582" s="1">
        <v>1999669.24</v>
      </c>
      <c r="K2582" s="1">
        <v>2003487.75</v>
      </c>
      <c r="L2582" s="14"/>
    </row>
    <row r="2583" spans="2:12" ht="16.5" thickTop="1" thickBot="1" x14ac:dyDescent="0.3">
      <c r="B2583" s="7" t="s">
        <v>48</v>
      </c>
      <c r="C2583" s="32">
        <v>20</v>
      </c>
      <c r="D2583" s="1">
        <v>1592103</v>
      </c>
      <c r="E2583" s="1">
        <v>1530521.81</v>
      </c>
      <c r="F2583" s="1">
        <v>1592103</v>
      </c>
      <c r="G2583" s="1">
        <v>1592103</v>
      </c>
      <c r="H2583" s="1">
        <v>1667103</v>
      </c>
      <c r="I2583" s="1">
        <v>1578200.14</v>
      </c>
      <c r="J2583" s="1">
        <v>1868251.49</v>
      </c>
      <c r="K2583" s="1">
        <v>1548352.75</v>
      </c>
      <c r="L2583" s="14"/>
    </row>
    <row r="2584" spans="2:12" ht="16.5" thickTop="1" thickBot="1" x14ac:dyDescent="0.3">
      <c r="B2584" s="7" t="s">
        <v>49</v>
      </c>
      <c r="C2584" s="32">
        <v>30</v>
      </c>
      <c r="D2584" s="1">
        <v>0</v>
      </c>
      <c r="E2584" s="1">
        <v>61581.19</v>
      </c>
      <c r="F2584" s="1">
        <v>0</v>
      </c>
      <c r="G2584" s="1">
        <v>0</v>
      </c>
      <c r="H2584" s="1">
        <v>0</v>
      </c>
      <c r="I2584" s="1">
        <v>88902.86</v>
      </c>
      <c r="J2584" s="1">
        <v>131417.75</v>
      </c>
      <c r="K2584" s="1">
        <v>455135</v>
      </c>
      <c r="L2584" s="14"/>
    </row>
    <row r="2585" spans="2:12" ht="16.5" thickTop="1" thickBot="1" x14ac:dyDescent="0.3">
      <c r="B2585" s="7" t="s">
        <v>12</v>
      </c>
      <c r="C2585" s="32">
        <v>40</v>
      </c>
      <c r="D2585" s="1">
        <v>0</v>
      </c>
      <c r="E2585" s="1">
        <v>0</v>
      </c>
      <c r="F2585" s="1">
        <v>0</v>
      </c>
      <c r="G2585" s="1">
        <v>0</v>
      </c>
      <c r="H2585" s="1">
        <v>0</v>
      </c>
      <c r="I2585" s="1">
        <v>0</v>
      </c>
      <c r="J2585" s="1">
        <v>0</v>
      </c>
      <c r="K2585" s="1">
        <v>0</v>
      </c>
      <c r="L2585" s="14"/>
    </row>
    <row r="2586" spans="2:12" ht="16.5" thickTop="1" thickBot="1" x14ac:dyDescent="0.3">
      <c r="B2586" s="7" t="s">
        <v>50</v>
      </c>
      <c r="C2586" s="32">
        <v>50</v>
      </c>
      <c r="D2586" s="1">
        <v>0</v>
      </c>
      <c r="E2586" s="1">
        <v>61581.19</v>
      </c>
      <c r="F2586" s="1">
        <v>0</v>
      </c>
      <c r="G2586" s="1">
        <v>0</v>
      </c>
      <c r="H2586" s="1">
        <v>0</v>
      </c>
      <c r="I2586" s="1">
        <v>88902.86</v>
      </c>
      <c r="J2586" s="1">
        <v>131417.75</v>
      </c>
      <c r="K2586" s="1">
        <v>455135</v>
      </c>
      <c r="L2586" s="14"/>
    </row>
    <row r="2587" spans="2:12" ht="16.5" thickTop="1" thickBot="1" x14ac:dyDescent="0.3">
      <c r="B2587" s="6" t="s">
        <v>845</v>
      </c>
      <c r="C2587" s="32"/>
      <c r="D2587" s="1"/>
      <c r="E2587" s="1"/>
      <c r="F2587" s="1"/>
      <c r="G2587" s="1"/>
      <c r="H2587" s="1"/>
      <c r="I2587" s="1"/>
      <c r="J2587" s="1"/>
      <c r="K2587" s="1"/>
      <c r="L2587" s="14"/>
    </row>
    <row r="2588" spans="2:12" ht="16.5" thickTop="1" thickBot="1" x14ac:dyDescent="0.3">
      <c r="B2588" s="7" t="s">
        <v>47</v>
      </c>
      <c r="C2588" s="32">
        <v>10</v>
      </c>
      <c r="D2588" s="1">
        <v>2814589</v>
      </c>
      <c r="E2588" s="1">
        <v>2814589</v>
      </c>
      <c r="F2588" s="1">
        <v>2814589</v>
      </c>
      <c r="G2588" s="1">
        <v>2814589</v>
      </c>
      <c r="H2588" s="1">
        <v>3249330</v>
      </c>
      <c r="I2588" s="1">
        <v>3249330</v>
      </c>
      <c r="J2588" s="1">
        <v>4861712.3099999996</v>
      </c>
      <c r="K2588" s="1">
        <v>5135676.6399999997</v>
      </c>
      <c r="L2588" s="14"/>
    </row>
    <row r="2589" spans="2:12" ht="16.5" thickTop="1" thickBot="1" x14ac:dyDescent="0.3">
      <c r="B2589" s="7" t="s">
        <v>48</v>
      </c>
      <c r="C2589" s="32">
        <v>20</v>
      </c>
      <c r="D2589" s="1">
        <v>2814589</v>
      </c>
      <c r="E2589" s="1">
        <v>2814589</v>
      </c>
      <c r="F2589" s="1">
        <v>2814589</v>
      </c>
      <c r="G2589" s="1">
        <v>2814589</v>
      </c>
      <c r="H2589" s="1">
        <v>3249330</v>
      </c>
      <c r="I2589" s="1">
        <v>3049664.63</v>
      </c>
      <c r="J2589" s="1">
        <v>3235800.5</v>
      </c>
      <c r="K2589" s="1">
        <v>4543164.2300000004</v>
      </c>
      <c r="L2589" s="14"/>
    </row>
    <row r="2590" spans="2:12" ht="16.5" thickTop="1" thickBot="1" x14ac:dyDescent="0.3">
      <c r="B2590" s="7" t="s">
        <v>49</v>
      </c>
      <c r="C2590" s="32">
        <v>30</v>
      </c>
      <c r="D2590" s="1">
        <v>0</v>
      </c>
      <c r="E2590" s="1">
        <v>0</v>
      </c>
      <c r="F2590" s="1">
        <v>0</v>
      </c>
      <c r="G2590" s="1">
        <v>0</v>
      </c>
      <c r="H2590" s="1">
        <v>0</v>
      </c>
      <c r="I2590" s="1">
        <v>199665.37</v>
      </c>
      <c r="J2590" s="1">
        <v>1625911.81</v>
      </c>
      <c r="K2590" s="1">
        <v>592512.41</v>
      </c>
      <c r="L2590" s="14"/>
    </row>
    <row r="2591" spans="2:12" ht="16.5" thickTop="1" thickBot="1" x14ac:dyDescent="0.3">
      <c r="B2591" s="7" t="s">
        <v>12</v>
      </c>
      <c r="C2591" s="32">
        <v>40</v>
      </c>
      <c r="D2591" s="1">
        <v>0</v>
      </c>
      <c r="E2591" s="1">
        <v>0</v>
      </c>
      <c r="F2591" s="1">
        <v>0</v>
      </c>
      <c r="G2591" s="1">
        <v>0</v>
      </c>
      <c r="H2591" s="1">
        <v>0</v>
      </c>
      <c r="I2591" s="1">
        <v>0</v>
      </c>
      <c r="J2591" s="1">
        <v>0</v>
      </c>
      <c r="K2591" s="1">
        <v>0</v>
      </c>
      <c r="L2591" s="14"/>
    </row>
    <row r="2592" spans="2:12" ht="16.5" thickTop="1" thickBot="1" x14ac:dyDescent="0.3">
      <c r="B2592" s="7" t="s">
        <v>50</v>
      </c>
      <c r="C2592" s="32">
        <v>50</v>
      </c>
      <c r="D2592" s="1">
        <v>0</v>
      </c>
      <c r="E2592" s="1">
        <v>0</v>
      </c>
      <c r="F2592" s="1">
        <v>0</v>
      </c>
      <c r="G2592" s="1">
        <v>0</v>
      </c>
      <c r="H2592" s="1">
        <v>0</v>
      </c>
      <c r="I2592" s="1">
        <v>199665.37</v>
      </c>
      <c r="J2592" s="1">
        <v>1625911.81</v>
      </c>
      <c r="K2592" s="1">
        <v>592512.41</v>
      </c>
      <c r="L2592" s="14"/>
    </row>
    <row r="2593" spans="2:12" ht="16.5" thickTop="1" thickBot="1" x14ac:dyDescent="0.3">
      <c r="B2593" s="6" t="s">
        <v>218</v>
      </c>
      <c r="C2593" s="32"/>
      <c r="D2593" s="1"/>
      <c r="E2593" s="1"/>
      <c r="F2593" s="1"/>
      <c r="G2593" s="1"/>
      <c r="H2593" s="1"/>
      <c r="I2593" s="1"/>
      <c r="J2593" s="1"/>
      <c r="K2593" s="1"/>
      <c r="L2593" s="14"/>
    </row>
    <row r="2594" spans="2:12" ht="16.5" thickTop="1" thickBot="1" x14ac:dyDescent="0.3">
      <c r="B2594" s="7" t="s">
        <v>47</v>
      </c>
      <c r="C2594" s="32">
        <v>10</v>
      </c>
      <c r="D2594" s="1">
        <v>3771916</v>
      </c>
      <c r="E2594" s="1">
        <v>4058381</v>
      </c>
      <c r="F2594" s="1">
        <v>4080242</v>
      </c>
      <c r="G2594" s="1">
        <v>4507938</v>
      </c>
      <c r="H2594" s="1">
        <v>6325350</v>
      </c>
      <c r="I2594" s="1">
        <v>6382836</v>
      </c>
      <c r="J2594" s="1">
        <v>8469257.8699999992</v>
      </c>
      <c r="K2594" s="1">
        <v>9008178.6600000001</v>
      </c>
      <c r="L2594" s="14"/>
    </row>
    <row r="2595" spans="2:12" ht="16.5" thickTop="1" thickBot="1" x14ac:dyDescent="0.3">
      <c r="B2595" s="7" t="s">
        <v>48</v>
      </c>
      <c r="C2595" s="32">
        <v>20</v>
      </c>
      <c r="D2595" s="1">
        <v>3771916</v>
      </c>
      <c r="E2595" s="1">
        <v>4058381</v>
      </c>
      <c r="F2595" s="1">
        <v>4080242</v>
      </c>
      <c r="G2595" s="1">
        <v>4507938</v>
      </c>
      <c r="H2595" s="1">
        <v>6325350</v>
      </c>
      <c r="I2595" s="1">
        <v>6282636.6200000001</v>
      </c>
      <c r="J2595" s="1">
        <v>7828470.0199999996</v>
      </c>
      <c r="K2595" s="1">
        <v>8445743.5700000003</v>
      </c>
      <c r="L2595" s="14"/>
    </row>
    <row r="2596" spans="2:12" ht="16.5" thickTop="1" thickBot="1" x14ac:dyDescent="0.3">
      <c r="B2596" s="7" t="s">
        <v>49</v>
      </c>
      <c r="C2596" s="32">
        <v>30</v>
      </c>
      <c r="D2596" s="1">
        <v>0</v>
      </c>
      <c r="E2596" s="1">
        <v>0</v>
      </c>
      <c r="F2596" s="1">
        <v>0</v>
      </c>
      <c r="G2596" s="1">
        <v>0</v>
      </c>
      <c r="H2596" s="1">
        <v>0</v>
      </c>
      <c r="I2596" s="1">
        <v>100199.38</v>
      </c>
      <c r="J2596" s="1">
        <v>640787.85</v>
      </c>
      <c r="K2596" s="1">
        <v>562435.09</v>
      </c>
      <c r="L2596" s="14"/>
    </row>
    <row r="2597" spans="2:12" ht="16.5" thickTop="1" thickBot="1" x14ac:dyDescent="0.3">
      <c r="B2597" s="7" t="s">
        <v>12</v>
      </c>
      <c r="C2597" s="32">
        <v>40</v>
      </c>
      <c r="D2597" s="1">
        <v>0</v>
      </c>
      <c r="E2597" s="1">
        <v>0</v>
      </c>
      <c r="F2597" s="1">
        <v>0</v>
      </c>
      <c r="G2597" s="1">
        <v>0</v>
      </c>
      <c r="H2597" s="1">
        <v>0</v>
      </c>
      <c r="I2597" s="1">
        <v>0</v>
      </c>
      <c r="J2597" s="1">
        <v>0</v>
      </c>
      <c r="K2597" s="1">
        <v>0</v>
      </c>
      <c r="L2597" s="14"/>
    </row>
    <row r="2598" spans="2:12" ht="16.5" thickTop="1" thickBot="1" x14ac:dyDescent="0.3">
      <c r="B2598" s="7" t="s">
        <v>50</v>
      </c>
      <c r="C2598" s="32">
        <v>50</v>
      </c>
      <c r="D2598" s="1">
        <v>0</v>
      </c>
      <c r="E2598" s="1">
        <v>0</v>
      </c>
      <c r="F2598" s="1">
        <v>0</v>
      </c>
      <c r="G2598" s="1">
        <v>0</v>
      </c>
      <c r="H2598" s="1">
        <v>0</v>
      </c>
      <c r="I2598" s="1">
        <v>100199.38</v>
      </c>
      <c r="J2598" s="1">
        <v>640787.85</v>
      </c>
      <c r="K2598" s="1">
        <v>562435.09</v>
      </c>
      <c r="L2598" s="14"/>
    </row>
    <row r="2599" spans="2:12" ht="16.5" thickTop="1" thickBot="1" x14ac:dyDescent="0.3">
      <c r="B2599" s="5" t="s">
        <v>830</v>
      </c>
      <c r="C2599" s="32"/>
      <c r="D2599" s="1"/>
      <c r="E2599" s="1"/>
      <c r="F2599" s="1"/>
      <c r="G2599" s="1"/>
      <c r="H2599" s="1"/>
      <c r="I2599" s="1"/>
      <c r="J2599" s="1"/>
      <c r="K2599" s="1"/>
      <c r="L2599" s="14"/>
    </row>
    <row r="2600" spans="2:12" ht="16.5" thickTop="1" thickBot="1" x14ac:dyDescent="0.3">
      <c r="B2600" s="6" t="s">
        <v>83</v>
      </c>
      <c r="C2600" s="32"/>
      <c r="D2600" s="1"/>
      <c r="E2600" s="1"/>
      <c r="F2600" s="1"/>
      <c r="G2600" s="1"/>
      <c r="H2600" s="1"/>
      <c r="I2600" s="1"/>
      <c r="J2600" s="1"/>
      <c r="K2600" s="1"/>
      <c r="L2600" s="14"/>
    </row>
    <row r="2601" spans="2:12" ht="16.5" thickTop="1" thickBot="1" x14ac:dyDescent="0.3">
      <c r="B2601" s="7" t="s">
        <v>47</v>
      </c>
      <c r="C2601" s="32">
        <v>10</v>
      </c>
      <c r="D2601" s="1">
        <v>2282754</v>
      </c>
      <c r="E2601" s="1">
        <v>1002603</v>
      </c>
      <c r="F2601" s="1">
        <v>921556</v>
      </c>
      <c r="G2601" s="1">
        <v>956756</v>
      </c>
      <c r="H2601" s="1">
        <v>6273303.79</v>
      </c>
      <c r="I2601" s="1">
        <v>6558243.2800000003</v>
      </c>
      <c r="J2601" s="1">
        <v>4267134.9800000004</v>
      </c>
      <c r="K2601" s="1">
        <v>4256610.9800000004</v>
      </c>
      <c r="L2601" s="14"/>
    </row>
    <row r="2602" spans="2:12" ht="16.5" thickTop="1" thickBot="1" x14ac:dyDescent="0.3">
      <c r="B2602" s="7" t="s">
        <v>48</v>
      </c>
      <c r="C2602" s="32">
        <v>20</v>
      </c>
      <c r="D2602" s="1">
        <v>1880151</v>
      </c>
      <c r="E2602" s="1">
        <v>681047</v>
      </c>
      <c r="F2602" s="1">
        <v>564800</v>
      </c>
      <c r="G2602" s="1">
        <v>634103.21</v>
      </c>
      <c r="H2602" s="1">
        <v>665711.51</v>
      </c>
      <c r="I2602" s="1">
        <v>6241759.2999999998</v>
      </c>
      <c r="J2602" s="1">
        <v>961175</v>
      </c>
      <c r="K2602" s="1">
        <v>2359764</v>
      </c>
      <c r="L2602" s="14"/>
    </row>
    <row r="2603" spans="2:12" ht="16.5" thickTop="1" thickBot="1" x14ac:dyDescent="0.3">
      <c r="B2603" s="7" t="s">
        <v>49</v>
      </c>
      <c r="C2603" s="32">
        <v>30</v>
      </c>
      <c r="D2603" s="1">
        <v>402603</v>
      </c>
      <c r="E2603" s="1">
        <v>321556</v>
      </c>
      <c r="F2603" s="1">
        <v>356756</v>
      </c>
      <c r="G2603" s="1">
        <v>322652.78999999998</v>
      </c>
      <c r="H2603" s="1">
        <v>5607592.2800000003</v>
      </c>
      <c r="I2603" s="1">
        <v>316483.98</v>
      </c>
      <c r="J2603" s="1">
        <v>3305959.98</v>
      </c>
      <c r="K2603" s="1">
        <v>1896846.98</v>
      </c>
      <c r="L2603" s="14"/>
    </row>
    <row r="2604" spans="2:12" ht="16.5" thickTop="1" thickBot="1" x14ac:dyDescent="0.3">
      <c r="B2604" s="7" t="s">
        <v>12</v>
      </c>
      <c r="C2604" s="32">
        <v>40</v>
      </c>
      <c r="D2604" s="1">
        <v>0</v>
      </c>
      <c r="E2604" s="1">
        <v>0</v>
      </c>
      <c r="F2604" s="1">
        <v>0</v>
      </c>
      <c r="G2604" s="1">
        <v>0</v>
      </c>
      <c r="H2604" s="1">
        <v>0</v>
      </c>
      <c r="I2604" s="1">
        <v>0</v>
      </c>
      <c r="J2604" s="1">
        <v>0</v>
      </c>
      <c r="K2604" s="1">
        <v>0</v>
      </c>
      <c r="L2604" s="14"/>
    </row>
    <row r="2605" spans="2:12" ht="16.5" thickTop="1" thickBot="1" x14ac:dyDescent="0.3">
      <c r="B2605" s="7" t="s">
        <v>50</v>
      </c>
      <c r="C2605" s="32">
        <v>50</v>
      </c>
      <c r="D2605" s="1">
        <v>402603</v>
      </c>
      <c r="E2605" s="1">
        <v>321556</v>
      </c>
      <c r="F2605" s="1">
        <v>356756</v>
      </c>
      <c r="G2605" s="1">
        <v>322652.78999999998</v>
      </c>
      <c r="H2605" s="1">
        <v>5607592.2800000003</v>
      </c>
      <c r="I2605" s="1">
        <v>316483.98</v>
      </c>
      <c r="J2605" s="1">
        <v>3305959.98</v>
      </c>
      <c r="K2605" s="1">
        <v>1896846.98</v>
      </c>
      <c r="L2605" s="14"/>
    </row>
    <row r="2606" spans="2:12" ht="16.5" thickTop="1" thickBot="1" x14ac:dyDescent="0.3">
      <c r="B2606" s="6" t="s">
        <v>217</v>
      </c>
      <c r="C2606" s="32"/>
      <c r="D2606" s="1"/>
      <c r="E2606" s="1"/>
      <c r="F2606" s="1"/>
      <c r="G2606" s="1"/>
      <c r="H2606" s="1"/>
      <c r="I2606" s="1"/>
      <c r="J2606" s="1"/>
      <c r="K2606" s="1"/>
      <c r="L2606" s="14"/>
    </row>
    <row r="2607" spans="2:12" ht="16.5" thickTop="1" thickBot="1" x14ac:dyDescent="0.3">
      <c r="B2607" s="7" t="s">
        <v>47</v>
      </c>
      <c r="C2607" s="32">
        <v>10</v>
      </c>
      <c r="D2607" s="1">
        <v>839438</v>
      </c>
      <c r="E2607" s="1">
        <v>1020175.62</v>
      </c>
      <c r="F2607" s="1">
        <v>1090181</v>
      </c>
      <c r="G2607" s="1">
        <v>1314331.6299999999</v>
      </c>
      <c r="H2607" s="1">
        <v>1059109.3600000001</v>
      </c>
      <c r="I2607" s="1">
        <v>1077195.1399999999</v>
      </c>
      <c r="J2607" s="1">
        <v>1194462.1599999999</v>
      </c>
      <c r="K2607" s="1">
        <v>1382330.22</v>
      </c>
      <c r="L2607" s="14"/>
    </row>
    <row r="2608" spans="2:12" ht="16.5" thickTop="1" thickBot="1" x14ac:dyDescent="0.3">
      <c r="B2608" s="7" t="s">
        <v>48</v>
      </c>
      <c r="C2608" s="32">
        <v>20</v>
      </c>
      <c r="D2608" s="1">
        <v>681887.38</v>
      </c>
      <c r="E2608" s="1">
        <v>694658.87</v>
      </c>
      <c r="F2608" s="1">
        <v>756110.29</v>
      </c>
      <c r="G2608" s="1">
        <v>833831.57</v>
      </c>
      <c r="H2608" s="1">
        <v>966224.22</v>
      </c>
      <c r="I2608" s="1">
        <v>981360.98</v>
      </c>
      <c r="J2608" s="1">
        <v>1008888.11</v>
      </c>
      <c r="K2608" s="1">
        <v>1098891.1100000001</v>
      </c>
      <c r="L2608" s="14"/>
    </row>
    <row r="2609" spans="2:12" ht="16.5" thickTop="1" thickBot="1" x14ac:dyDescent="0.3">
      <c r="B2609" s="7" t="s">
        <v>49</v>
      </c>
      <c r="C2609" s="32">
        <v>30</v>
      </c>
      <c r="D2609" s="1">
        <v>157550.62</v>
      </c>
      <c r="E2609" s="1">
        <v>325516.75</v>
      </c>
      <c r="F2609" s="1">
        <v>334070.71000000002</v>
      </c>
      <c r="G2609" s="1">
        <v>480500.06</v>
      </c>
      <c r="H2609" s="1">
        <v>92885.14</v>
      </c>
      <c r="I2609" s="1">
        <v>95834.16</v>
      </c>
      <c r="J2609" s="1">
        <v>185574.05</v>
      </c>
      <c r="K2609" s="1">
        <v>283439.11</v>
      </c>
      <c r="L2609" s="14"/>
    </row>
    <row r="2610" spans="2:12" ht="16.5" thickTop="1" thickBot="1" x14ac:dyDescent="0.3">
      <c r="B2610" s="7" t="s">
        <v>12</v>
      </c>
      <c r="C2610" s="32">
        <v>40</v>
      </c>
      <c r="D2610" s="1">
        <v>0</v>
      </c>
      <c r="E2610" s="1">
        <v>0</v>
      </c>
      <c r="F2610" s="1">
        <v>0</v>
      </c>
      <c r="G2610" s="1">
        <v>0</v>
      </c>
      <c r="H2610" s="1">
        <v>0</v>
      </c>
      <c r="I2610" s="1">
        <v>0</v>
      </c>
      <c r="J2610" s="1">
        <v>0</v>
      </c>
      <c r="K2610" s="1">
        <v>0</v>
      </c>
      <c r="L2610" s="14"/>
    </row>
    <row r="2611" spans="2:12" ht="16.5" thickTop="1" thickBot="1" x14ac:dyDescent="0.3">
      <c r="B2611" s="7" t="s">
        <v>50</v>
      </c>
      <c r="C2611" s="32">
        <v>50</v>
      </c>
      <c r="D2611" s="1">
        <v>157550.62</v>
      </c>
      <c r="E2611" s="1">
        <v>325516.75</v>
      </c>
      <c r="F2611" s="1">
        <v>334070.71000000002</v>
      </c>
      <c r="G2611" s="1">
        <v>480500.06</v>
      </c>
      <c r="H2611" s="1">
        <v>92885.14</v>
      </c>
      <c r="I2611" s="1">
        <v>95834.16</v>
      </c>
      <c r="J2611" s="1">
        <v>185574.05</v>
      </c>
      <c r="K2611" s="1">
        <v>283439.11</v>
      </c>
      <c r="L2611" s="14"/>
    </row>
    <row r="2612" spans="2:12" ht="16.5" thickTop="1" thickBot="1" x14ac:dyDescent="0.3">
      <c r="B2612" s="5" t="s">
        <v>833</v>
      </c>
      <c r="C2612" s="32"/>
      <c r="D2612" s="1"/>
      <c r="E2612" s="1"/>
      <c r="F2612" s="1"/>
      <c r="G2612" s="1"/>
      <c r="H2612" s="1"/>
      <c r="I2612" s="1"/>
      <c r="J2612" s="1"/>
      <c r="K2612" s="1"/>
      <c r="L2612" s="14"/>
    </row>
    <row r="2613" spans="2:12" ht="16.5" thickTop="1" thickBot="1" x14ac:dyDescent="0.3">
      <c r="B2613" s="6" t="s">
        <v>15</v>
      </c>
      <c r="C2613" s="32"/>
      <c r="D2613" s="1"/>
      <c r="E2613" s="1"/>
      <c r="F2613" s="1"/>
      <c r="G2613" s="1"/>
      <c r="H2613" s="1"/>
      <c r="I2613" s="1"/>
      <c r="J2613" s="1"/>
      <c r="K2613" s="1"/>
      <c r="L2613" s="14"/>
    </row>
    <row r="2614" spans="2:12" ht="16.5" thickTop="1" thickBot="1" x14ac:dyDescent="0.3">
      <c r="B2614" s="7" t="s">
        <v>47</v>
      </c>
      <c r="C2614" s="32">
        <v>10</v>
      </c>
      <c r="D2614" s="1">
        <v>0</v>
      </c>
      <c r="E2614" s="1">
        <v>0</v>
      </c>
      <c r="F2614" s="1">
        <v>0</v>
      </c>
      <c r="G2614" s="1">
        <v>0</v>
      </c>
      <c r="H2614" s="1">
        <v>0</v>
      </c>
      <c r="I2614" s="1">
        <v>0</v>
      </c>
      <c r="J2614" s="1">
        <v>0</v>
      </c>
      <c r="K2614" s="1"/>
      <c r="L2614" s="14"/>
    </row>
    <row r="2615" spans="2:12" ht="16.5" thickTop="1" thickBot="1" x14ac:dyDescent="0.3">
      <c r="B2615" s="7" t="s">
        <v>48</v>
      </c>
      <c r="C2615" s="32">
        <v>20</v>
      </c>
      <c r="D2615" s="1">
        <v>0</v>
      </c>
      <c r="E2615" s="1">
        <v>0</v>
      </c>
      <c r="F2615" s="1">
        <v>0</v>
      </c>
      <c r="G2615" s="1">
        <v>0</v>
      </c>
      <c r="H2615" s="1">
        <v>0</v>
      </c>
      <c r="I2615" s="1">
        <v>0</v>
      </c>
      <c r="J2615" s="1">
        <v>0</v>
      </c>
      <c r="K2615" s="1"/>
      <c r="L2615" s="14"/>
    </row>
    <row r="2616" spans="2:12" ht="16.5" thickTop="1" thickBot="1" x14ac:dyDescent="0.3">
      <c r="B2616" s="7" t="s">
        <v>49</v>
      </c>
      <c r="C2616" s="32">
        <v>30</v>
      </c>
      <c r="D2616" s="1">
        <v>0</v>
      </c>
      <c r="E2616" s="1">
        <v>0</v>
      </c>
      <c r="F2616" s="1">
        <v>0</v>
      </c>
      <c r="G2616" s="1">
        <v>0</v>
      </c>
      <c r="H2616" s="1">
        <v>0</v>
      </c>
      <c r="I2616" s="1">
        <v>0</v>
      </c>
      <c r="J2616" s="1">
        <v>0</v>
      </c>
      <c r="K2616" s="1"/>
      <c r="L2616" s="14"/>
    </row>
    <row r="2617" spans="2:12" ht="16.5" thickTop="1" thickBot="1" x14ac:dyDescent="0.3">
      <c r="B2617" s="7" t="s">
        <v>12</v>
      </c>
      <c r="C2617" s="32">
        <v>40</v>
      </c>
      <c r="D2617" s="1">
        <v>0</v>
      </c>
      <c r="E2617" s="1">
        <v>0</v>
      </c>
      <c r="F2617" s="1">
        <v>0</v>
      </c>
      <c r="G2617" s="1">
        <v>0</v>
      </c>
      <c r="H2617" s="1">
        <v>0</v>
      </c>
      <c r="I2617" s="1">
        <v>0</v>
      </c>
      <c r="J2617" s="1">
        <v>0</v>
      </c>
      <c r="K2617" s="1"/>
      <c r="L2617" s="14"/>
    </row>
    <row r="2618" spans="2:12" ht="16.5" thickTop="1" thickBot="1" x14ac:dyDescent="0.3">
      <c r="B2618" s="7" t="s">
        <v>50</v>
      </c>
      <c r="C2618" s="32">
        <v>50</v>
      </c>
      <c r="D2618" s="1">
        <v>0</v>
      </c>
      <c r="E2618" s="1">
        <v>0</v>
      </c>
      <c r="F2618" s="1">
        <v>0</v>
      </c>
      <c r="G2618" s="1">
        <v>0</v>
      </c>
      <c r="H2618" s="1">
        <v>0</v>
      </c>
      <c r="I2618" s="1">
        <v>0</v>
      </c>
      <c r="J2618" s="1">
        <v>0</v>
      </c>
      <c r="K2618" s="1"/>
      <c r="L2618" s="14"/>
    </row>
    <row r="2619" spans="2:12" ht="16.5" thickTop="1" thickBot="1" x14ac:dyDescent="0.3">
      <c r="B2619" s="6" t="s">
        <v>450</v>
      </c>
      <c r="C2619" s="32"/>
      <c r="D2619" s="1"/>
      <c r="E2619" s="1"/>
      <c r="F2619" s="1"/>
      <c r="G2619" s="1"/>
      <c r="H2619" s="1"/>
      <c r="I2619" s="1"/>
      <c r="J2619" s="1"/>
      <c r="K2619" s="1"/>
      <c r="L2619" s="14"/>
    </row>
    <row r="2620" spans="2:12" ht="16.5" thickTop="1" thickBot="1" x14ac:dyDescent="0.3">
      <c r="B2620" s="7" t="s">
        <v>47</v>
      </c>
      <c r="C2620" s="32">
        <v>10</v>
      </c>
      <c r="D2620" s="1">
        <v>50000</v>
      </c>
      <c r="E2620" s="1">
        <v>50000</v>
      </c>
      <c r="F2620" s="1">
        <v>1050000</v>
      </c>
      <c r="G2620" s="1">
        <v>50000</v>
      </c>
      <c r="H2620" s="1">
        <v>50000</v>
      </c>
      <c r="I2620" s="1">
        <v>50000</v>
      </c>
      <c r="J2620" s="1">
        <v>17810000</v>
      </c>
      <c r="K2620" s="1">
        <v>9573793.8399999999</v>
      </c>
      <c r="L2620" s="14"/>
    </row>
    <row r="2621" spans="2:12" ht="16.5" thickTop="1" thickBot="1" x14ac:dyDescent="0.3">
      <c r="B2621" s="7" t="s">
        <v>48</v>
      </c>
      <c r="C2621" s="32">
        <v>20</v>
      </c>
      <c r="D2621" s="1">
        <v>0</v>
      </c>
      <c r="E2621" s="1">
        <v>0</v>
      </c>
      <c r="F2621" s="1">
        <v>1050000</v>
      </c>
      <c r="G2621" s="1">
        <v>50000</v>
      </c>
      <c r="H2621" s="1">
        <v>50000</v>
      </c>
      <c r="I2621" s="1">
        <v>50000</v>
      </c>
      <c r="J2621" s="1">
        <v>12605647.57</v>
      </c>
      <c r="K2621" s="1">
        <v>7097352.4299999997</v>
      </c>
      <c r="L2621" s="14"/>
    </row>
    <row r="2622" spans="2:12" ht="16.5" thickTop="1" thickBot="1" x14ac:dyDescent="0.3">
      <c r="B2622" s="7" t="s">
        <v>49</v>
      </c>
      <c r="C2622" s="32">
        <v>30</v>
      </c>
      <c r="D2622" s="1">
        <v>50000</v>
      </c>
      <c r="E2622" s="1">
        <v>50000</v>
      </c>
      <c r="F2622" s="1">
        <v>0</v>
      </c>
      <c r="G2622" s="1">
        <v>0</v>
      </c>
      <c r="H2622" s="1">
        <v>0</v>
      </c>
      <c r="I2622" s="1">
        <v>0</v>
      </c>
      <c r="J2622" s="1">
        <v>5204352.43</v>
      </c>
      <c r="K2622" s="1">
        <v>2476441.41</v>
      </c>
      <c r="L2622" s="14"/>
    </row>
    <row r="2623" spans="2:12" ht="16.5" thickTop="1" thickBot="1" x14ac:dyDescent="0.3">
      <c r="B2623" s="7" t="s">
        <v>12</v>
      </c>
      <c r="C2623" s="32">
        <v>40</v>
      </c>
      <c r="D2623" s="1">
        <v>0</v>
      </c>
      <c r="E2623" s="1">
        <v>0</v>
      </c>
      <c r="F2623" s="1">
        <v>0</v>
      </c>
      <c r="G2623" s="1">
        <v>0</v>
      </c>
      <c r="H2623" s="1">
        <v>0</v>
      </c>
      <c r="I2623" s="1">
        <v>0</v>
      </c>
      <c r="J2623" s="1">
        <v>5204352.43</v>
      </c>
      <c r="K2623" s="1">
        <v>2476441.41</v>
      </c>
      <c r="L2623" s="14"/>
    </row>
    <row r="2624" spans="2:12" ht="16.5" thickTop="1" thickBot="1" x14ac:dyDescent="0.3">
      <c r="B2624" s="7" t="s">
        <v>50</v>
      </c>
      <c r="C2624" s="32">
        <v>50</v>
      </c>
      <c r="D2624" s="1">
        <v>50000</v>
      </c>
      <c r="E2624" s="1">
        <v>50000</v>
      </c>
      <c r="F2624" s="1">
        <v>0</v>
      </c>
      <c r="G2624" s="1">
        <v>0</v>
      </c>
      <c r="H2624" s="1">
        <v>0</v>
      </c>
      <c r="I2624" s="1">
        <v>0</v>
      </c>
      <c r="J2624" s="1">
        <v>0</v>
      </c>
      <c r="K2624" s="1">
        <v>0</v>
      </c>
      <c r="L2624" s="14"/>
    </row>
    <row r="2625" spans="2:12" ht="16.5" thickTop="1" thickBot="1" x14ac:dyDescent="0.3">
      <c r="B2625" s="6" t="s">
        <v>835</v>
      </c>
      <c r="C2625" s="32"/>
      <c r="D2625" s="1"/>
      <c r="E2625" s="1"/>
      <c r="F2625" s="1"/>
      <c r="G2625" s="1"/>
      <c r="H2625" s="1"/>
      <c r="I2625" s="1"/>
      <c r="J2625" s="1"/>
      <c r="K2625" s="1"/>
      <c r="L2625" s="14"/>
    </row>
    <row r="2626" spans="2:12" ht="16.5" thickTop="1" thickBot="1" x14ac:dyDescent="0.3">
      <c r="B2626" s="7" t="s">
        <v>47</v>
      </c>
      <c r="C2626" s="32">
        <v>10</v>
      </c>
      <c r="D2626" s="1">
        <v>15976090</v>
      </c>
      <c r="E2626" s="1">
        <v>17994909.09</v>
      </c>
      <c r="F2626" s="1">
        <v>16366142</v>
      </c>
      <c r="G2626" s="1">
        <v>19192301.629999999</v>
      </c>
      <c r="H2626" s="1">
        <v>31355889</v>
      </c>
      <c r="I2626" s="1">
        <v>35647218.780000001</v>
      </c>
      <c r="J2626" s="1">
        <v>32611891.73</v>
      </c>
      <c r="K2626" s="1">
        <v>33021646.899999999</v>
      </c>
      <c r="L2626" s="14"/>
    </row>
    <row r="2627" spans="2:12" ht="16.5" thickTop="1" thickBot="1" x14ac:dyDescent="0.3">
      <c r="B2627" s="7" t="s">
        <v>48</v>
      </c>
      <c r="C2627" s="32">
        <v>20</v>
      </c>
      <c r="D2627" s="1">
        <v>14228001.619999999</v>
      </c>
      <c r="E2627" s="1">
        <v>16348156.449999999</v>
      </c>
      <c r="F2627" s="1">
        <v>14969326.869999999</v>
      </c>
      <c r="G2627" s="1">
        <v>17955983.940000001</v>
      </c>
      <c r="H2627" s="1">
        <v>25598084.239999998</v>
      </c>
      <c r="I2627" s="1">
        <v>33241195.18</v>
      </c>
      <c r="J2627" s="1">
        <v>29868526.460000001</v>
      </c>
      <c r="K2627" s="1">
        <v>32465099.59</v>
      </c>
      <c r="L2627" s="14"/>
    </row>
    <row r="2628" spans="2:12" ht="16.5" thickTop="1" thickBot="1" x14ac:dyDescent="0.3">
      <c r="B2628" s="7" t="s">
        <v>49</v>
      </c>
      <c r="C2628" s="32">
        <v>30</v>
      </c>
      <c r="D2628" s="1">
        <v>1748088.38</v>
      </c>
      <c r="E2628" s="1">
        <v>1646752.64</v>
      </c>
      <c r="F2628" s="1">
        <v>1396815.13</v>
      </c>
      <c r="G2628" s="1">
        <v>1236317.69</v>
      </c>
      <c r="H2628" s="1">
        <v>5757804.7599999998</v>
      </c>
      <c r="I2628" s="1">
        <v>2406023.6</v>
      </c>
      <c r="J2628" s="1">
        <v>2743365.27</v>
      </c>
      <c r="K2628" s="1">
        <v>556547.31000000006</v>
      </c>
      <c r="L2628" s="14"/>
    </row>
    <row r="2629" spans="2:12" ht="16.5" thickTop="1" thickBot="1" x14ac:dyDescent="0.3">
      <c r="B2629" s="7" t="s">
        <v>12</v>
      </c>
      <c r="C2629" s="32">
        <v>40</v>
      </c>
      <c r="D2629" s="1">
        <v>1183594.79</v>
      </c>
      <c r="E2629" s="1">
        <v>0</v>
      </c>
      <c r="F2629" s="1">
        <v>890362.63</v>
      </c>
      <c r="G2629" s="1">
        <v>0</v>
      </c>
      <c r="H2629" s="1">
        <v>3770194.76</v>
      </c>
      <c r="I2629" s="1">
        <v>0</v>
      </c>
      <c r="J2629" s="1">
        <v>0</v>
      </c>
      <c r="K2629" s="1">
        <v>0</v>
      </c>
      <c r="L2629" s="14"/>
    </row>
    <row r="2630" spans="2:12" ht="16.5" thickTop="1" thickBot="1" x14ac:dyDescent="0.3">
      <c r="B2630" s="7" t="s">
        <v>50</v>
      </c>
      <c r="C2630" s="32">
        <v>50</v>
      </c>
      <c r="D2630" s="1">
        <v>564493.59</v>
      </c>
      <c r="E2630" s="1">
        <v>1646752.64</v>
      </c>
      <c r="F2630" s="1">
        <v>506452.5</v>
      </c>
      <c r="G2630" s="1">
        <v>1236317.69</v>
      </c>
      <c r="H2630" s="1">
        <v>1987610</v>
      </c>
      <c r="I2630" s="1">
        <v>2406023.6</v>
      </c>
      <c r="J2630" s="1">
        <v>2743365.27</v>
      </c>
      <c r="K2630" s="1">
        <v>556547.31000000006</v>
      </c>
      <c r="L2630" s="14"/>
    </row>
    <row r="2631" spans="2:12" ht="16.5" thickTop="1" thickBot="1" x14ac:dyDescent="0.3">
      <c r="B2631" s="6" t="s">
        <v>577</v>
      </c>
      <c r="C2631" s="32"/>
      <c r="D2631" s="1"/>
      <c r="E2631" s="1"/>
      <c r="F2631" s="1"/>
      <c r="G2631" s="1"/>
      <c r="H2631" s="1"/>
      <c r="I2631" s="1"/>
      <c r="J2631" s="1"/>
      <c r="K2631" s="1"/>
      <c r="L2631" s="14"/>
    </row>
    <row r="2632" spans="2:12" ht="16.5" thickTop="1" thickBot="1" x14ac:dyDescent="0.3">
      <c r="B2632" s="7" t="s">
        <v>47</v>
      </c>
      <c r="C2632" s="32">
        <v>10</v>
      </c>
      <c r="D2632" s="1">
        <v>2438540</v>
      </c>
      <c r="E2632" s="1">
        <v>2638513</v>
      </c>
      <c r="F2632" s="1">
        <v>2272164</v>
      </c>
      <c r="G2632" s="1">
        <v>2502878</v>
      </c>
      <c r="H2632" s="1">
        <v>3910885</v>
      </c>
      <c r="I2632" s="1">
        <v>4184372.99</v>
      </c>
      <c r="J2632" s="1">
        <v>5186233</v>
      </c>
      <c r="K2632" s="1">
        <v>4909846</v>
      </c>
      <c r="L2632" s="14"/>
    </row>
    <row r="2633" spans="2:12" ht="16.5" thickTop="1" thickBot="1" x14ac:dyDescent="0.3">
      <c r="B2633" s="7" t="s">
        <v>48</v>
      </c>
      <c r="C2633" s="32">
        <v>20</v>
      </c>
      <c r="D2633" s="1">
        <v>2435688.83</v>
      </c>
      <c r="E2633" s="1">
        <v>2638250.31</v>
      </c>
      <c r="F2633" s="1">
        <v>2272162.84</v>
      </c>
      <c r="G2633" s="1">
        <v>2502877.9700000002</v>
      </c>
      <c r="H2633" s="1">
        <v>3407885</v>
      </c>
      <c r="I2633" s="1">
        <v>4184326.99</v>
      </c>
      <c r="J2633" s="1">
        <v>4710461.13</v>
      </c>
      <c r="K2633" s="1">
        <v>4909846</v>
      </c>
      <c r="L2633" s="14"/>
    </row>
    <row r="2634" spans="2:12" ht="16.5" thickTop="1" thickBot="1" x14ac:dyDescent="0.3">
      <c r="B2634" s="7" t="s">
        <v>49</v>
      </c>
      <c r="C2634" s="32">
        <v>30</v>
      </c>
      <c r="D2634" s="1">
        <v>2851.17</v>
      </c>
      <c r="E2634" s="1">
        <v>262.69</v>
      </c>
      <c r="F2634" s="1">
        <v>1.1599999999999999</v>
      </c>
      <c r="G2634" s="1">
        <v>0.03</v>
      </c>
      <c r="H2634" s="1">
        <v>503000</v>
      </c>
      <c r="I2634" s="1">
        <v>46</v>
      </c>
      <c r="J2634" s="1">
        <v>475771.87</v>
      </c>
      <c r="K2634" s="1">
        <v>0</v>
      </c>
      <c r="L2634" s="14"/>
    </row>
    <row r="2635" spans="2:12" ht="16.5" thickTop="1" thickBot="1" x14ac:dyDescent="0.3">
      <c r="B2635" s="7" t="s">
        <v>12</v>
      </c>
      <c r="C2635" s="32">
        <v>40</v>
      </c>
      <c r="D2635" s="1">
        <v>0</v>
      </c>
      <c r="E2635" s="1">
        <v>0</v>
      </c>
      <c r="F2635" s="1">
        <v>0</v>
      </c>
      <c r="G2635" s="1">
        <v>0</v>
      </c>
      <c r="H2635" s="1">
        <v>0</v>
      </c>
      <c r="I2635" s="1">
        <v>0</v>
      </c>
      <c r="J2635" s="1">
        <v>0</v>
      </c>
      <c r="K2635" s="1">
        <v>0</v>
      </c>
      <c r="L2635" s="14"/>
    </row>
    <row r="2636" spans="2:12" ht="16.5" thickTop="1" thickBot="1" x14ac:dyDescent="0.3">
      <c r="B2636" s="7" t="s">
        <v>50</v>
      </c>
      <c r="C2636" s="32">
        <v>50</v>
      </c>
      <c r="D2636" s="1">
        <v>2851.17</v>
      </c>
      <c r="E2636" s="1">
        <v>262.69</v>
      </c>
      <c r="F2636" s="1">
        <v>1.1599999999999999</v>
      </c>
      <c r="G2636" s="1">
        <v>0.03</v>
      </c>
      <c r="H2636" s="1">
        <v>503000</v>
      </c>
      <c r="I2636" s="1">
        <v>46</v>
      </c>
      <c r="J2636" s="1">
        <v>475771.87</v>
      </c>
      <c r="K2636" s="1">
        <v>0</v>
      </c>
      <c r="L2636" s="14"/>
    </row>
    <row r="2637" spans="2:12" ht="16.5" thickTop="1" thickBot="1" x14ac:dyDescent="0.3">
      <c r="B2637" s="6" t="s">
        <v>215</v>
      </c>
      <c r="C2637" s="32"/>
      <c r="D2637" s="1"/>
      <c r="E2637" s="1"/>
      <c r="F2637" s="1"/>
      <c r="G2637" s="1"/>
      <c r="H2637" s="1"/>
      <c r="I2637" s="1"/>
      <c r="J2637" s="1"/>
      <c r="K2637" s="1"/>
      <c r="L2637" s="14"/>
    </row>
    <row r="2638" spans="2:12" ht="16.5" thickTop="1" thickBot="1" x14ac:dyDescent="0.3">
      <c r="B2638" s="7" t="s">
        <v>47</v>
      </c>
      <c r="C2638" s="32">
        <v>10</v>
      </c>
      <c r="D2638" s="1">
        <v>3011066</v>
      </c>
      <c r="E2638" s="1">
        <v>3780345</v>
      </c>
      <c r="F2638" s="1">
        <v>3727095</v>
      </c>
      <c r="G2638" s="1">
        <v>8815165</v>
      </c>
      <c r="H2638" s="1">
        <v>4489668</v>
      </c>
      <c r="I2638" s="1">
        <v>5554933.9900000002</v>
      </c>
      <c r="J2638" s="1">
        <v>5674118</v>
      </c>
      <c r="K2638" s="1">
        <v>5817192</v>
      </c>
      <c r="L2638" s="14"/>
    </row>
    <row r="2639" spans="2:12" ht="16.5" thickTop="1" thickBot="1" x14ac:dyDescent="0.3">
      <c r="B2639" s="7" t="s">
        <v>48</v>
      </c>
      <c r="C2639" s="32">
        <v>20</v>
      </c>
      <c r="D2639" s="1">
        <v>2652414.0699999998</v>
      </c>
      <c r="E2639" s="1">
        <v>3414082.53</v>
      </c>
      <c r="F2639" s="1">
        <v>3588458.55</v>
      </c>
      <c r="G2639" s="1">
        <v>8803803.6799999997</v>
      </c>
      <c r="H2639" s="1">
        <v>4489668</v>
      </c>
      <c r="I2639" s="1">
        <v>5526803.5099999998</v>
      </c>
      <c r="J2639" s="1">
        <v>5186173.83</v>
      </c>
      <c r="K2639" s="1">
        <v>5817191</v>
      </c>
      <c r="L2639" s="14"/>
    </row>
    <row r="2640" spans="2:12" ht="16.5" thickTop="1" thickBot="1" x14ac:dyDescent="0.3">
      <c r="B2640" s="7" t="s">
        <v>49</v>
      </c>
      <c r="C2640" s="32">
        <v>30</v>
      </c>
      <c r="D2640" s="1">
        <v>358651.93</v>
      </c>
      <c r="E2640" s="1">
        <v>366262.47</v>
      </c>
      <c r="F2640" s="1">
        <v>138636.45000000001</v>
      </c>
      <c r="G2640" s="1">
        <v>11361.32</v>
      </c>
      <c r="H2640" s="1">
        <v>0</v>
      </c>
      <c r="I2640" s="1">
        <v>28130.48</v>
      </c>
      <c r="J2640" s="1">
        <v>487944.17</v>
      </c>
      <c r="K2640" s="1">
        <v>1</v>
      </c>
      <c r="L2640" s="14"/>
    </row>
    <row r="2641" spans="2:12" ht="16.5" thickTop="1" thickBot="1" x14ac:dyDescent="0.3">
      <c r="B2641" s="7" t="s">
        <v>12</v>
      </c>
      <c r="C2641" s="32">
        <v>40</v>
      </c>
      <c r="D2641" s="1">
        <v>0</v>
      </c>
      <c r="E2641" s="1">
        <v>0</v>
      </c>
      <c r="F2641" s="1">
        <v>0</v>
      </c>
      <c r="G2641" s="1">
        <v>0</v>
      </c>
      <c r="H2641" s="1">
        <v>0</v>
      </c>
      <c r="I2641" s="1">
        <v>0</v>
      </c>
      <c r="J2641" s="1">
        <v>0</v>
      </c>
      <c r="K2641" s="1">
        <v>0</v>
      </c>
      <c r="L2641" s="14"/>
    </row>
    <row r="2642" spans="2:12" ht="16.5" thickTop="1" thickBot="1" x14ac:dyDescent="0.3">
      <c r="B2642" s="7" t="s">
        <v>50</v>
      </c>
      <c r="C2642" s="32">
        <v>50</v>
      </c>
      <c r="D2642" s="1">
        <v>358651.93</v>
      </c>
      <c r="E2642" s="1">
        <v>366262.47</v>
      </c>
      <c r="F2642" s="1">
        <v>138636.45000000001</v>
      </c>
      <c r="G2642" s="1">
        <v>11361.32</v>
      </c>
      <c r="H2642" s="1">
        <v>0</v>
      </c>
      <c r="I2642" s="1">
        <v>28130.48</v>
      </c>
      <c r="J2642" s="1">
        <v>487944.17</v>
      </c>
      <c r="K2642" s="1">
        <v>1</v>
      </c>
      <c r="L2642" s="14"/>
    </row>
    <row r="2643" spans="2:12" ht="16.5" thickTop="1" thickBot="1" x14ac:dyDescent="0.3">
      <c r="B2643" s="5" t="s">
        <v>838</v>
      </c>
      <c r="C2643" s="32"/>
      <c r="D2643" s="1"/>
      <c r="E2643" s="1"/>
      <c r="F2643" s="1"/>
      <c r="G2643" s="1"/>
      <c r="H2643" s="1"/>
      <c r="I2643" s="1"/>
      <c r="J2643" s="1"/>
      <c r="K2643" s="1"/>
      <c r="L2643" s="14"/>
    </row>
    <row r="2644" spans="2:12" ht="16.5" thickTop="1" thickBot="1" x14ac:dyDescent="0.3">
      <c r="B2644" s="6" t="s">
        <v>577</v>
      </c>
      <c r="C2644" s="32"/>
      <c r="D2644" s="1"/>
      <c r="E2644" s="1"/>
      <c r="F2644" s="1"/>
      <c r="G2644" s="1"/>
      <c r="H2644" s="1"/>
      <c r="I2644" s="1"/>
      <c r="J2644" s="1"/>
      <c r="K2644" s="1"/>
      <c r="L2644" s="14"/>
    </row>
    <row r="2645" spans="2:12" ht="16.5" thickTop="1" thickBot="1" x14ac:dyDescent="0.3">
      <c r="B2645" s="7" t="s">
        <v>47</v>
      </c>
      <c r="C2645" s="32">
        <v>10</v>
      </c>
      <c r="D2645" s="1">
        <v>116293</v>
      </c>
      <c r="E2645" s="1">
        <v>120892</v>
      </c>
      <c r="F2645" s="1">
        <v>350777</v>
      </c>
      <c r="G2645" s="1">
        <v>375865</v>
      </c>
      <c r="H2645" s="1">
        <v>423097</v>
      </c>
      <c r="I2645" s="1">
        <v>430599</v>
      </c>
      <c r="J2645" s="1">
        <v>492483.97</v>
      </c>
      <c r="K2645" s="1">
        <v>488884</v>
      </c>
      <c r="L2645" s="14"/>
    </row>
    <row r="2646" spans="2:12" ht="16.5" thickTop="1" thickBot="1" x14ac:dyDescent="0.3">
      <c r="B2646" s="7" t="s">
        <v>48</v>
      </c>
      <c r="C2646" s="32">
        <v>20</v>
      </c>
      <c r="D2646" s="1">
        <v>116293</v>
      </c>
      <c r="E2646" s="1">
        <v>119264.47</v>
      </c>
      <c r="F2646" s="1">
        <v>321073.84999999998</v>
      </c>
      <c r="G2646" s="1">
        <v>373553.5</v>
      </c>
      <c r="H2646" s="1">
        <v>303990.21999999997</v>
      </c>
      <c r="I2646" s="1">
        <v>374379.03</v>
      </c>
      <c r="J2646" s="1">
        <v>489652.54</v>
      </c>
      <c r="K2646" s="1">
        <v>444915.98</v>
      </c>
      <c r="L2646" s="14"/>
    </row>
    <row r="2647" spans="2:12" ht="16.5" thickTop="1" thickBot="1" x14ac:dyDescent="0.3">
      <c r="B2647" s="7" t="s">
        <v>49</v>
      </c>
      <c r="C2647" s="32">
        <v>30</v>
      </c>
      <c r="D2647" s="1">
        <v>0</v>
      </c>
      <c r="E2647" s="1">
        <v>1627.53</v>
      </c>
      <c r="F2647" s="1">
        <v>29703.15</v>
      </c>
      <c r="G2647" s="1">
        <v>2311.5</v>
      </c>
      <c r="H2647" s="1">
        <v>119106.78</v>
      </c>
      <c r="I2647" s="1">
        <v>56219.97</v>
      </c>
      <c r="J2647" s="1">
        <v>2831.43</v>
      </c>
      <c r="K2647" s="1">
        <v>43968.02</v>
      </c>
      <c r="L2647" s="14"/>
    </row>
    <row r="2648" spans="2:12" ht="16.5" thickTop="1" thickBot="1" x14ac:dyDescent="0.3">
      <c r="B2648" s="7" t="s">
        <v>12</v>
      </c>
      <c r="C2648" s="32">
        <v>40</v>
      </c>
      <c r="D2648" s="1">
        <v>0</v>
      </c>
      <c r="E2648" s="1">
        <v>0</v>
      </c>
      <c r="F2648" s="1">
        <v>0</v>
      </c>
      <c r="G2648" s="1">
        <v>0</v>
      </c>
      <c r="H2648" s="1">
        <v>0</v>
      </c>
      <c r="I2648" s="1">
        <v>0</v>
      </c>
      <c r="J2648" s="1">
        <v>0</v>
      </c>
      <c r="K2648" s="1">
        <v>0</v>
      </c>
      <c r="L2648" s="14"/>
    </row>
    <row r="2649" spans="2:12" ht="16.5" thickTop="1" thickBot="1" x14ac:dyDescent="0.3">
      <c r="B2649" s="7" t="s">
        <v>50</v>
      </c>
      <c r="C2649" s="32">
        <v>50</v>
      </c>
      <c r="D2649" s="1">
        <v>0</v>
      </c>
      <c r="E2649" s="1">
        <v>1627.53</v>
      </c>
      <c r="F2649" s="1">
        <v>29703.15</v>
      </c>
      <c r="G2649" s="1">
        <v>2311.5</v>
      </c>
      <c r="H2649" s="1">
        <v>119106.78</v>
      </c>
      <c r="I2649" s="1">
        <v>56219.97</v>
      </c>
      <c r="J2649" s="1">
        <v>2831.43</v>
      </c>
      <c r="K2649" s="1">
        <v>43968.02</v>
      </c>
      <c r="L2649" s="14"/>
    </row>
    <row r="2650" spans="2:12" ht="16.5" thickTop="1" thickBot="1" x14ac:dyDescent="0.3">
      <c r="K2650" s="1"/>
      <c r="L2650" s="14"/>
    </row>
    <row r="2651" spans="2:12" ht="15.75" thickTop="1" x14ac:dyDescent="0.25"/>
  </sheetData>
  <sheetProtection autoFilter="0" pivotTables="0"/>
  <conditionalFormatting pivot="1" sqref="D16:H16 D17:H17 D18:H22 D23:H23 D24:H24 D25:H29 D30:H30 D31:H35 D36:H36 D37:H41 D42:H42 D43:H43 D44:H48 D49:H49 D50:H54 D55:H55 D56:H60 D61:H61 D62:H62 D63:H67 D68:H68 D69:H73 D74:H74 D75:H79 D80:H80 D81:H85 D86:H86 D87:H91 D92:H92 D93:H97 D98:H98 D99:H103 D104:H104 D105:H109 D110:H110 D111:H111 D112:H116 D117:H117 D118:H118 D119:H123 D124:H124 D125:H129 D130:H130 D131:H131 D132:H136 D137:H137 D138:H142 D143:H143 D144:H148 D149:H149 D150:H154 D155:H155 D156:H160 D161:H161 D162:H162 D163:H163 D164:H168 D169:H169 D170:H170 D171:H175 D176:H176 D177:H181 D182:H182 D183:H187 D188:H188 D189:H193 D194:H194 D195:H199 D200:H200 D201:H205 D206:H206 D207:H211 D212:H212 D213:H217 D218:H218 D219:H223 D224:H224 D225:H229 D230:H230 D231:H235 D236:H236 D237:H241 D242:H242 D243:H243 D244:H248 D256:H256 D257:H257 D258:H258 D259:H263 D264:H264 D265:H265 D266:H270 D271:H271 D272:H276 D277:H277 D278:H282 D283:H283 D284:H288 D289:H289 D290:H294 D295:H295 D296:H300 D301:H301 D302:H306 D307:H307 D308:H312 D313:H313 D314:H318 D326:H326 D327:H327 D328:H328 D329:H333 D334:H334 D335:H339 D340:H340 D341:H345 D346:H346 D347:H351 D352:H352 D353:H357 D358:H358 D359:H363 D364:H364 D365:H365 D366:H370 D371:H371 D372:H376 D377:H377 D378:H378 D379:H383 D384:H384 D385:H385 D386:H390 D391:H391 D392:H392 D393:H397 D398:H398 D399:H399 D400:H404 D405:H405 D406:H406 D407:H411 D412:H412 D413:H413 D414:H418 D419:H419 D420:H420 D421:H425 D426:H426 D427:H431 D432:H432 D433:H437 D438:H438 D439:H439 D440:H444 D445:H445 D446:H446 D447:H447 D448:H452 D453:H453 D454:H454 D455:H459 D460:H460 D461:H465 D466:H466 D467:H467 D468:H472 D473:H473 D474:H474 D475:H479 D480:H480 D481:H485 D492:H492 D493:H493 D494:H498 D499:H499 D500:H504 D505:H505 D506:H510 D511:H511 D512:H516 D517:H517 D518:H522 D523:H523 D524:H528 D529:H529 D530:H534 D535:H535 D536:H536 D537:H541 D542:H542 D543:H547 D548:H548 D549:H553 D554:H554 D555:H559 D560:H560 D561:H561 D562:H566 D567:H567 D568:H572 D573:H573 D574:H578 D585:H585 D586:H586 D587:H591 D592:H592 D593:H597 D598:H598 D599:H603 D604:H604 D605:H605 D606:H610 D611:H611 D612:H616 D617:H617 D618:H622 D623:H623 D624:H628 D629:H629 D630:H630 D631:H635 D636:H636 D637:H637 D638:H642 D643:H643 D644:H648 D649:H649 D650:H654 D655:H655 D656:H656 D657:H661 D662:H662 D663:H667 D668:H668 D669:H673 D674:H674 D675:H675 D676:H680 D681:H681 D682:H686 D687:H687 D688:H692 D693:H693 D694:H694 D695:H699 D700:H700 D701:H705 D706:H706 D707:H711 D712:H712 D713:H713 D714:H718 D719:H719 D720:H724 D725:H725 D726:H730 D731:H731 D732:H736 D737:H737 D738:H742 D743:H743 D744:H748 D749:H749 D750:H750 D751:H755 D756:H756 D757:H761 D762:H762 D763:H767 D768:H768 D769:H769 D770:H774 D775:H775 D776:H780 D781:H781 D782:H786 D787:H787 D788:H788 D789:H793 D794:H794 D795:H799 D800:H800 D801:H805 D806:H806 D807:H807 D808:H812 D813:H813 D814:H818 D819:H819 D820:H824 D825:H825 D826:H826 D827:H831 D832:H832 D833:H833 D834:H838 D839:H839 D840:H840 D841:H845 D846:H846 D847:H851 D852:H852 D853:H857 D858:H858 D859:H859 D860:H864 D865:H865 D866:H866 D867:H871 D872:H872 D873:H873 D874:H878 D879:H879 D880:H884 D885:H885 D886:H890 D891:H891 D892:H892 D893:H897 D898:H898 D899:H903 D904:H904 D905:H909 D910:H910 D911:H911 D912:H916 D917:H917 D918:H918 D919:H923 D924:H924 D925:H929 D930:H930 D931:H935 D936:H936 D937:H937 D938:H942 D943:H943 D944:H948 D949:H949 D950:H954 D955:H955 D956:H956 D957:H961 D962:H962 D963:H967 D968:H968 D969:H973 D974:H974 D975:H975 D976:H980 D981:H981 D982:H986 D987:H987 D988:H992 D993:H993 D994:H998 D999:H999 D1000:H1000 D1001:H1005 D1006:H1006 D1007:H1011 D1012:H1012 D1013:H1013 D1014:H1018 D1019:H1019 D1020:H1020 D1021:H1025 D1026:H1026 D1027:H1027 D1028:H1032 D1039:H1039 D1040:H1040 D1041:H1045 D1046:H1046 D1047:H1047 D1048:H1052 D1053:H1053 D1054:H1054 D1055:H1059 D1060:H1060 D1061:H1061 D1062:H1066 D1067:H1067 D1068:H1068 D1069:H1073 D1074:H1074 D1075:H1075 D1076:H1080 D1081:H1081 D1082:H1082 D1083:H1087 D1095:H1095 D1096:H1096 D1097:H1097 D1098:H1102 D1103:H1103 D1104:H1104 D1105:H1109 D1110:H1110 D1111:H1115 D1116:H1116 D1117:H1121 D1122:H1122 D1123:H1127 D1128:H1128 D1129:H1133 D1134:H1134 D1135:H1135 D1136:H1140 D1141:H1141 D1142:H1146 D1147:H1147 D1148:H1152 D1153:H1153 D1154:H1154 D1155:H1159 D1160:H1160 D1161:H1161 D1162:H1166 D1167:H1167 D1168:H1168 D1169:H1173 D1174:H1174 D1175:H1175 D1176:H1176 D1177:H1181 D1182:H1182 D1183:H1183 D1184:H1188 D1189:H1189 D1190:H1194 D1195:H1195 D1196:H1200 D1201:H1201 D1202:H1202 D1203:H1207 D1208:H1208 D1209:H1213 D1214:H1214 D1215:H1215 D1216:H1220 D1221:H1221 D1222:H1222 D1223:H1227 D1228:H1228 D1229:H1233 D1234:H1234 D1235:H1239 D1240:H1240 D1241:H1245 D1246:H1246 D1247:H1247 D1248:H1252 D1253:H1253 D1254:H1258 D1259:H1259 D1260:H1264 D1265:H1265 D1266:H1270 D1271:H1271 D1272:H1272 D1273:H1277 D1278:H1278 D1279:H1279 D1280:H1280 D1281:H1285 D1286:H1286 D1287:H1287 D1288:H1292 D1293:H1293 D1294:H1298 D1299:H1299 D1300:H1300 D1301:H1305 D1306:H1306 D1307:H1311 D1312:H1312 D1313:H1313 D1314:H1318 D1319:H1319 D1320:H1324 D1325:H1325 D1326:H1330 D1331:H1331 D1332:H1336 D1337:H1337 D1338:H1342 D1343:H1343 D1344:H1348 D1349:H1349 D1350:H1350 D1351:H1355 D1356:H1356 D1357:H1361 D1362:H1362 D1363:H1363 D1364:H1368 D1369:H1369 D1370:H1374 D1375:H1375 D1376:H1380 D1381:H1381 D1382:H1386 D1387:H1387 D1388:H1392 D1393:H1393 D1394:H1398 D1399:H1399 D1400:H1404 D1405:H1405 D1406:H1410 D1411:H1411 D1412:H1416 D1417:H1417 D1418:H1422 D1423:H1423 D1424:H1428 D1435:H1435 D1436:H1436 D1437:H1441 D1442:H1442 D1443:H1447 D1448:H1448 D1449:H1453 D1454:H1454 D1455:H1459 D1460:H1460 D1461:H1465 D1466:H1466 D1467:H1471 D1472:H1472 D1473:H1477 D1478:H1478 D1479:H1479 D1480:H1484 D1485:H1485 D1486:H1490 D1491:H1491 D1492:H1492 D1493:H1497 D1498:H1498 D1499:H1503 D1504:H1504 D1505:H1509 D1510:H1510 D1511:H1515 D1516:H1516 D1517:H1521 D1522:H1522 D1523:H1523 D1524:H1528 D1529:H1529 D1530:H1534 D1535:H1535 D1536:H1540 D1541:H1541 D1542:H1542 D1543:H1547 D1548:H1548 D1549:H1549 D1550:H1554 D1555:H1555 D1556:H1560 D1561:H1561 D1562:H1566 D1567:H1567 D1568:H1572 D1573:H1573 D1574:H1578 D1579:H1579 D1580:H1584 D1585:H1585 D1586:H1590 D1591:H1591 D1592:H1596 D1597:H1597 D1598:H1602 D1603:H1603 D1604:H1608 D1609:H1609 D1610:H1614 D1615:H1615 D1616:H1616 D1617:H1621 D1622:H1622 D1623:H1623 D1624:H1628 D1629:H1629 D1630:H1634 D1635:H1635 D1636:H1640 D1641:H1641 D1642:H1646 D1647:H1647 D1648:H1652 D1653:H1653 D1654:H1654 D1655:H1659 D1660:H1660 D1661:H1665 D1666:H1666 D1667:H1671 D1672:H1672 D1673:H1677 D1678:H1678 D1679:H1679 D1680:H1684 D1685:H1685 D1686:H1690 D1691:H1691 D1692:H1696 D1697:H1697 D1698:H1702 D1703:H1703 D1704:H1708 D1709:H1709 D1710:H1710 D1711:H1715 D1716:H1716 D1717:H1717 D1718:H1718 D1719:H1723 D1724:H1724 D1725:H1725 D1726:H1730 D1731:H1731 D1732:H1732 D1733:H1737 D1745:H1745 D1746:H1746 D1747:H1747 D1748:H1752 D1753:H1753 D1754:H1754 D1755:H1759 D1760:H1760 D1761:H1761 D1762:H1766 D1767:H1767 D1768:H1772 D1773:H1773 D1774:H1778 D1779:H1779 D1780:H1784 D1785:H1785 D1786:H1786 D1787:H1791 D1792:H1792 D1793:H1793 D1794:H1798 D1799:H1799 D1800:H1800 D1801:H1805 D1806:H1806 D1807:H1807 D1808:H1812 D1813:H1813 D1814:H1814 D1815:H1819 D1820:H1820 D1821:H1821 D1822:H1826 D1827:H1827 D1828:H1828 D1829:H1833 D1834:H1834 D1835:H1835 D1836:H1840 D1841:H1841 D1842:H1842 D1843:H1847 D1848:H1848 D1849:H1849 D1850:H1850 D1851:H1855 D1856:H1856 D1857:H1861 D1862:H1862 D1863:H1867 D1868:H1868 D1869:H1873 D1874:H1874 D1875:H1879 D1880:H1880 D1881:H1881 D1882:H1886 D1887:H1887 D1888:H1888 D1889:H1893 D1907:H1907 D1908:H1908 D1909:H1909 D1910:H1914 D1915:H1915 D1916:H1916 D1917:H1921 D1922:H1922 D1923:H1923 D1924:H1928 D1929:H1929 D1930:H1934 D1935:H1935 D1936:H1936 D1937:H1941 D1942:H1942 D1943:H1943 D1944:H1948 D1949:H1949 D1950:H1954 D1955:H1955 D1956:H1960 D1961:H1961 D1962:H1966 D1967:H1967 D1968:H1972 D1973:H1973 D1974:H1978 D1979:H1979 D1980:H1984 D1985:H1985 D1986:H1990 D1991:H1991 D1992:H1996 D2003:H2003 D2004:H2008 D2009:H2009 D2010:H2014 D2015:H2015 D2016:H2016 D2017:H2021 D2022:H2022 D2023:H2023 D2024:H2028 D2029:H2029 D2030:H2030 D2031:H2035 D2036:H2036 D2037:H2037 D2038:H2042 D2043:H2043 D2044:H2044 D2045:H2049 D2050:H2050 D2051:H2051 D2052:H2056 D2057:H2057 D2058:H2058 D2059:H2063 D2064:H2064 D2065:H2065 D2066:H2070 D2071:H2071 D2072:H2072 D2073:H2077 D2078:H2078 D2079:H2079 D2080:H2084 D2085:H2085 D2086:H2086 D2087:H2091 D2092:H2092 D2093:H2093 D2094:H2098 D2099:H2099 D2100:H2100 D2101:H2105 D2106:H2106 D2107:H2107 D2108:H2112 D2113:H2113 D2114:H2114 D2115:H2119 D2120:H2120 D2121:H2121 D2122:H2126 D2127:H2127 D2128:H2128 D2129:H2133 D2134:H2134 D2135:H2135 D2136:H2140 D2141:H2141 D2142:H2142 D2143:H2147 D2148:H2148 D2149:H2149 D2150:H2154 D2175:H2175 D2176:H2176 D2177:H2177 D2178:H2182 D2183:H2183 D2184:H2184 D2185:H2189 D2190:H2190 D2191:H2195 D2196:H2196 D2197:H2201 D2202:H2202 D2203:H2203 D2204:H2208 D2209:H2209 D2210:H2214 D2215:H2215 D2216:H2220 D2221:H2221 D2222:H2222 D2223:H2227 D2234:H2234 D2235:H2235 D2236:H2240 D2241:H2241 D2242:H2246 D2247:H2247 D2248:H2248 D2249:H2253 D2254:H2254 D2255:H2259 D2260:H2260 D2261:H2265 D2266:H2266 D2267:H2271 D2272:H2272 D2273:H2277 D2278:H2278 D2279:H2279 D2280:H2280 D2281:H2285 D2286:H2286 D2287:H2291 D2292:H2292 D2293:H2297 D2298:H2298 D2299:H2303 D2310:H2310 D2311:H2311 D2312:H2316 D2317:H2317 D2318:H2322 D2323:H2323 D2324:H2328 D2329:H2329 D2330:H2334 D2335:H2335 D2336:H2340 D2347:H2347 D2348:H2348 D2349:H2353 D2354:H2354 D2355:H2359 D2360:H2360 D2361:H2365 D2366:H2366 D2367:H2367 D2368:H2372 D2373:H2373 D2374:H2374 D2375:H2379 D2380:H2380 D2381:H2381 D2382:H2386 D2387:H2387 D2388:H2392 D2393:H2393 D2394:H2398 D2399:H2399 D2400:H2404 D2405:H2405 D2406:H2410 D2411:H2411 D2412:H2416 D2417:H2417 D2418:H2418 D2419:H2423 D2424:H2424 D2425:H2425 D2426:H2430 D2431:H2431 D2432:H2436 D2437:H2437 D2438:H2442 D2443:H2443 D2444:H2448 D2449:H2449 D2450:H2454 D2455:H2455 D2456:H2460 D2461:H2461 D2462:H2466 D2467:H2467 D2468:H2468 D2469:H2473 D2474:H2474 D2475:H2475 D2476:H2480 D2493:H2493 D2494:H2494 D2495:H2495 D2496:H2500 D2501:H2501 D2502:H2502 D2503:H2503 D2504:H2508 D2515:H2515 D2516:H2516 D2517:H2521 D2522:H2522 D2523:H2527 D2528:H2528 D2529:H2533 D2534:H2534 D2535:H2539 D2546:H2546 D2547:H2547 D2548:H2552 D2553:H2553 D2554:H2558 D2573:H2573 D2574:H2574 D2575:H2575 D2576:H2580 D2581:H2581 D2582:H2586 D2587:H2587 D2588:H2592 D2593:H2593 D2594:H2598 D2599:H2599 D2600:H2600 D2601:H2605 D2606:H2606 D2607:H2611 D2612:H2612 D2613:H2613 D2614:H2618 D2619:H2619 D2620:H2624 D2625:H2625 D2626:H2630 D2631:H2631 D2632:H2636 D2637:H2637 D2638:H2642 D2643:H2643 D2644:H2644 D2645:H2649">
    <cfRule type="expression" dxfId="2068" priority="12">
      <formula>$B16="Unexpended %"</formula>
    </cfRule>
  </conditionalFormatting>
  <conditionalFormatting sqref="B16:B2927">
    <cfRule type="expression" dxfId="2067" priority="11">
      <formula>$B16="Unexpended %"</formula>
    </cfRule>
  </conditionalFormatting>
  <conditionalFormatting sqref="L15:L2650">
    <cfRule type="expression" dxfId="2066" priority="1">
      <formula>AND($B15="",$C15="")</formula>
    </cfRule>
    <cfRule type="expression" dxfId="2065" priority="3">
      <formula>$C15&gt;0</formula>
    </cfRule>
    <cfRule type="expression" dxfId="2064" priority="4">
      <formula>AND($C15&lt;1,$C16&gt;0)</formula>
    </cfRule>
    <cfRule type="expression" dxfId="2063" priority="5">
      <formula>AND($C14&lt;1,$C15&lt;1,$C16&lt;1)</formula>
    </cfRule>
    <cfRule type="expression" dxfId="2062" priority="6">
      <formula>AND($C15&lt;1,$C16&lt;1,$C17&lt;1,$B15&lt;&gt;"")</formula>
    </cfRule>
  </conditionalFormatting>
  <pageMargins left="0.35" right="0.35" top="0.5" bottom="0.5" header="0.3" footer="0.3"/>
  <pageSetup scale="75" fitToHeight="0" orientation="landscape" r:id="rId2"/>
  <drawing r:id="rId3"/>
  <extLst>
    <ext xmlns:x14="http://schemas.microsoft.com/office/spreadsheetml/2009/9/main" uri="{05C60535-1F16-4fd2-B633-F4F36F0B64E0}">
      <x14:sparklineGroups xmlns:xm="http://schemas.microsoft.com/office/excel/2006/main">
        <x14:sparklineGroup lineWeight="2.25" displayEmptyCellsAs="gap" xr2:uid="{EF3B6AF4-0111-4547-AD95-B66A6BD2128C}">
          <x14:colorSeries rgb="FF44546A"/>
          <x14:colorNegative rgb="FFD00000"/>
          <x14:colorAxis rgb="FF000000"/>
          <x14:colorMarkers rgb="FFD00000"/>
          <x14:colorFirst rgb="FFD00000"/>
          <x14:colorLast rgb="FFD00000"/>
          <x14:colorHigh rgb="FFD00000"/>
          <x14:colorLow rgb="FFD00000"/>
          <x14:sparklines>
            <x14:sparkline>
              <xm:f>'GF Balance Trends By Program'!D18:K18</xm:f>
              <xm:sqref>L18</xm:sqref>
            </x14:sparkline>
            <x14:sparkline>
              <xm:f>'GF Balance Trends By Program'!D19:K19</xm:f>
              <xm:sqref>L19</xm:sqref>
            </x14:sparkline>
            <x14:sparkline>
              <xm:f>'GF Balance Trends By Program'!D20:K20</xm:f>
              <xm:sqref>L20</xm:sqref>
            </x14:sparkline>
            <x14:sparkline>
              <xm:f>'GF Balance Trends By Program'!D21:K21</xm:f>
              <xm:sqref>L21</xm:sqref>
            </x14:sparkline>
            <x14:sparkline>
              <xm:f>'GF Balance Trends By Program'!D22:K22</xm:f>
              <xm:sqref>L22</xm:sqref>
            </x14:sparkline>
            <x14:sparkline>
              <xm:f>'GF Balance Trends By Program'!D23:K23</xm:f>
              <xm:sqref>L23</xm:sqref>
            </x14:sparkline>
            <x14:sparkline>
              <xm:f>'GF Balance Trends By Program'!D24:K24</xm:f>
              <xm:sqref>L24</xm:sqref>
            </x14:sparkline>
            <x14:sparkline>
              <xm:f>'GF Balance Trends By Program'!D25:K25</xm:f>
              <xm:sqref>L25</xm:sqref>
            </x14:sparkline>
            <x14:sparkline>
              <xm:f>'GF Balance Trends By Program'!D26:K26</xm:f>
              <xm:sqref>L26</xm:sqref>
            </x14:sparkline>
            <x14:sparkline>
              <xm:f>'GF Balance Trends By Program'!D27:K27</xm:f>
              <xm:sqref>L27</xm:sqref>
            </x14:sparkline>
            <x14:sparkline>
              <xm:f>'GF Balance Trends By Program'!D28:K28</xm:f>
              <xm:sqref>L28</xm:sqref>
            </x14:sparkline>
            <x14:sparkline>
              <xm:f>'GF Balance Trends By Program'!D29:K29</xm:f>
              <xm:sqref>L29</xm:sqref>
            </x14:sparkline>
            <x14:sparkline>
              <xm:f>'GF Balance Trends By Program'!D30:K30</xm:f>
              <xm:sqref>L30</xm:sqref>
            </x14:sparkline>
            <x14:sparkline>
              <xm:f>'GF Balance Trends By Program'!D31:K31</xm:f>
              <xm:sqref>L31</xm:sqref>
            </x14:sparkline>
            <x14:sparkline>
              <xm:f>'GF Balance Trends By Program'!D32:K32</xm:f>
              <xm:sqref>L32</xm:sqref>
            </x14:sparkline>
            <x14:sparkline>
              <xm:f>'GF Balance Trends By Program'!D33:K33</xm:f>
              <xm:sqref>L33</xm:sqref>
            </x14:sparkline>
            <x14:sparkline>
              <xm:f>'GF Balance Trends By Program'!D34:K34</xm:f>
              <xm:sqref>L34</xm:sqref>
            </x14:sparkline>
            <x14:sparkline>
              <xm:f>'GF Balance Trends By Program'!D35:K35</xm:f>
              <xm:sqref>L35</xm:sqref>
            </x14:sparkline>
            <x14:sparkline>
              <xm:f>'GF Balance Trends By Program'!D36:K36</xm:f>
              <xm:sqref>L36</xm:sqref>
            </x14:sparkline>
            <x14:sparkline>
              <xm:f>'GF Balance Trends By Program'!D37:K37</xm:f>
              <xm:sqref>L37</xm:sqref>
            </x14:sparkline>
            <x14:sparkline>
              <xm:f>'GF Balance Trends By Program'!D38:K38</xm:f>
              <xm:sqref>L38</xm:sqref>
            </x14:sparkline>
            <x14:sparkline>
              <xm:f>'GF Balance Trends By Program'!D39:K39</xm:f>
              <xm:sqref>L39</xm:sqref>
            </x14:sparkline>
            <x14:sparkline>
              <xm:f>'GF Balance Trends By Program'!D40:K40</xm:f>
              <xm:sqref>L40</xm:sqref>
            </x14:sparkline>
            <x14:sparkline>
              <xm:f>'GF Balance Trends By Program'!D41:K41</xm:f>
              <xm:sqref>L41</xm:sqref>
            </x14:sparkline>
            <x14:sparkline>
              <xm:f>'GF Balance Trends By Program'!D42:K42</xm:f>
              <xm:sqref>L42</xm:sqref>
            </x14:sparkline>
            <x14:sparkline>
              <xm:f>'GF Balance Trends By Program'!D43:K43</xm:f>
              <xm:sqref>L43</xm:sqref>
            </x14:sparkline>
            <x14:sparkline>
              <xm:f>'GF Balance Trends By Program'!D44:K44</xm:f>
              <xm:sqref>L44</xm:sqref>
            </x14:sparkline>
            <x14:sparkline>
              <xm:f>'GF Balance Trends By Program'!D45:K45</xm:f>
              <xm:sqref>L45</xm:sqref>
            </x14:sparkline>
            <x14:sparkline>
              <xm:f>'GF Balance Trends By Program'!D46:K46</xm:f>
              <xm:sqref>L46</xm:sqref>
            </x14:sparkline>
            <x14:sparkline>
              <xm:f>'GF Balance Trends By Program'!D47:K47</xm:f>
              <xm:sqref>L47</xm:sqref>
            </x14:sparkline>
            <x14:sparkline>
              <xm:f>'GF Balance Trends By Program'!D48:K48</xm:f>
              <xm:sqref>L48</xm:sqref>
            </x14:sparkline>
            <x14:sparkline>
              <xm:f>'GF Balance Trends By Program'!D49:K49</xm:f>
              <xm:sqref>L49</xm:sqref>
            </x14:sparkline>
            <x14:sparkline>
              <xm:f>'GF Balance Trends By Program'!D50:K50</xm:f>
              <xm:sqref>L50</xm:sqref>
            </x14:sparkline>
            <x14:sparkline>
              <xm:f>'GF Balance Trends By Program'!D51:K51</xm:f>
              <xm:sqref>L51</xm:sqref>
            </x14:sparkline>
            <x14:sparkline>
              <xm:f>'GF Balance Trends By Program'!D52:K52</xm:f>
              <xm:sqref>L52</xm:sqref>
            </x14:sparkline>
            <x14:sparkline>
              <xm:f>'GF Balance Trends By Program'!D53:K53</xm:f>
              <xm:sqref>L53</xm:sqref>
            </x14:sparkline>
            <x14:sparkline>
              <xm:f>'GF Balance Trends By Program'!D54:K54</xm:f>
              <xm:sqref>L54</xm:sqref>
            </x14:sparkline>
            <x14:sparkline>
              <xm:f>'GF Balance Trends By Program'!D55:K55</xm:f>
              <xm:sqref>L55</xm:sqref>
            </x14:sparkline>
            <x14:sparkline>
              <xm:f>'GF Balance Trends By Program'!D56:K56</xm:f>
              <xm:sqref>L56</xm:sqref>
            </x14:sparkline>
            <x14:sparkline>
              <xm:f>'GF Balance Trends By Program'!D57:K57</xm:f>
              <xm:sqref>L57</xm:sqref>
            </x14:sparkline>
            <x14:sparkline>
              <xm:f>'GF Balance Trends By Program'!D58:K58</xm:f>
              <xm:sqref>L58</xm:sqref>
            </x14:sparkline>
            <x14:sparkline>
              <xm:f>'GF Balance Trends By Program'!D59:K59</xm:f>
              <xm:sqref>L59</xm:sqref>
            </x14:sparkline>
            <x14:sparkline>
              <xm:f>'GF Balance Trends By Program'!D60:K60</xm:f>
              <xm:sqref>L60</xm:sqref>
            </x14:sparkline>
            <x14:sparkline>
              <xm:f>'GF Balance Trends By Program'!D61:K61</xm:f>
              <xm:sqref>L61</xm:sqref>
            </x14:sparkline>
            <x14:sparkline>
              <xm:f>'GF Balance Trends By Program'!D62:K62</xm:f>
              <xm:sqref>L62</xm:sqref>
            </x14:sparkline>
            <x14:sparkline>
              <xm:f>'GF Balance Trends By Program'!D63:K63</xm:f>
              <xm:sqref>L63</xm:sqref>
            </x14:sparkline>
            <x14:sparkline>
              <xm:f>'GF Balance Trends By Program'!D64:K64</xm:f>
              <xm:sqref>L64</xm:sqref>
            </x14:sparkline>
            <x14:sparkline>
              <xm:f>'GF Balance Trends By Program'!D65:K65</xm:f>
              <xm:sqref>L65</xm:sqref>
            </x14:sparkline>
            <x14:sparkline>
              <xm:f>'GF Balance Trends By Program'!D66:K66</xm:f>
              <xm:sqref>L66</xm:sqref>
            </x14:sparkline>
            <x14:sparkline>
              <xm:f>'GF Balance Trends By Program'!D67:K67</xm:f>
              <xm:sqref>L67</xm:sqref>
            </x14:sparkline>
            <x14:sparkline>
              <xm:f>'GF Balance Trends By Program'!D68:K68</xm:f>
              <xm:sqref>L68</xm:sqref>
            </x14:sparkline>
            <x14:sparkline>
              <xm:f>'GF Balance Trends By Program'!D69:K69</xm:f>
              <xm:sqref>L69</xm:sqref>
            </x14:sparkline>
            <x14:sparkline>
              <xm:f>'GF Balance Trends By Program'!D70:K70</xm:f>
              <xm:sqref>L70</xm:sqref>
            </x14:sparkline>
            <x14:sparkline>
              <xm:f>'GF Balance Trends By Program'!D71:K71</xm:f>
              <xm:sqref>L71</xm:sqref>
            </x14:sparkline>
            <x14:sparkline>
              <xm:f>'GF Balance Trends By Program'!D72:K72</xm:f>
              <xm:sqref>L72</xm:sqref>
            </x14:sparkline>
            <x14:sparkline>
              <xm:f>'GF Balance Trends By Program'!D73:K73</xm:f>
              <xm:sqref>L73</xm:sqref>
            </x14:sparkline>
            <x14:sparkline>
              <xm:f>'GF Balance Trends By Program'!D74:K74</xm:f>
              <xm:sqref>L74</xm:sqref>
            </x14:sparkline>
            <x14:sparkline>
              <xm:f>'GF Balance Trends By Program'!D75:K75</xm:f>
              <xm:sqref>L75</xm:sqref>
            </x14:sparkline>
            <x14:sparkline>
              <xm:f>'GF Balance Trends By Program'!D76:K76</xm:f>
              <xm:sqref>L76</xm:sqref>
            </x14:sparkline>
            <x14:sparkline>
              <xm:f>'GF Balance Trends By Program'!D77:K77</xm:f>
              <xm:sqref>L77</xm:sqref>
            </x14:sparkline>
            <x14:sparkline>
              <xm:f>'GF Balance Trends By Program'!D78:K78</xm:f>
              <xm:sqref>L78</xm:sqref>
            </x14:sparkline>
            <x14:sparkline>
              <xm:f>'GF Balance Trends By Program'!D79:K79</xm:f>
              <xm:sqref>L79</xm:sqref>
            </x14:sparkline>
            <x14:sparkline>
              <xm:f>'GF Balance Trends By Program'!D80:K80</xm:f>
              <xm:sqref>L80</xm:sqref>
            </x14:sparkline>
            <x14:sparkline>
              <xm:f>'GF Balance Trends By Program'!D81:K81</xm:f>
              <xm:sqref>L81</xm:sqref>
            </x14:sparkline>
            <x14:sparkline>
              <xm:f>'GF Balance Trends By Program'!D82:K82</xm:f>
              <xm:sqref>L82</xm:sqref>
            </x14:sparkline>
            <x14:sparkline>
              <xm:f>'GF Balance Trends By Program'!D83:K83</xm:f>
              <xm:sqref>L83</xm:sqref>
            </x14:sparkline>
            <x14:sparkline>
              <xm:f>'GF Balance Trends By Program'!D84:K84</xm:f>
              <xm:sqref>L84</xm:sqref>
            </x14:sparkline>
            <x14:sparkline>
              <xm:f>'GF Balance Trends By Program'!D85:K85</xm:f>
              <xm:sqref>L85</xm:sqref>
            </x14:sparkline>
            <x14:sparkline>
              <xm:f>'GF Balance Trends By Program'!D86:K86</xm:f>
              <xm:sqref>L86</xm:sqref>
            </x14:sparkline>
            <x14:sparkline>
              <xm:f>'GF Balance Trends By Program'!D87:K87</xm:f>
              <xm:sqref>L87</xm:sqref>
            </x14:sparkline>
            <x14:sparkline>
              <xm:f>'GF Balance Trends By Program'!D88:K88</xm:f>
              <xm:sqref>L88</xm:sqref>
            </x14:sparkline>
            <x14:sparkline>
              <xm:f>'GF Balance Trends By Program'!D89:K89</xm:f>
              <xm:sqref>L89</xm:sqref>
            </x14:sparkline>
            <x14:sparkline>
              <xm:f>'GF Balance Trends By Program'!D90:K90</xm:f>
              <xm:sqref>L90</xm:sqref>
            </x14:sparkline>
            <x14:sparkline>
              <xm:f>'GF Balance Trends By Program'!D91:K91</xm:f>
              <xm:sqref>L91</xm:sqref>
            </x14:sparkline>
            <x14:sparkline>
              <xm:f>'GF Balance Trends By Program'!D92:K92</xm:f>
              <xm:sqref>L92</xm:sqref>
            </x14:sparkline>
            <x14:sparkline>
              <xm:f>'GF Balance Trends By Program'!D93:K93</xm:f>
              <xm:sqref>L93</xm:sqref>
            </x14:sparkline>
            <x14:sparkline>
              <xm:f>'GF Balance Trends By Program'!D94:K94</xm:f>
              <xm:sqref>L94</xm:sqref>
            </x14:sparkline>
            <x14:sparkline>
              <xm:f>'GF Balance Trends By Program'!D95:K95</xm:f>
              <xm:sqref>L95</xm:sqref>
            </x14:sparkline>
            <x14:sparkline>
              <xm:f>'GF Balance Trends By Program'!D96:K96</xm:f>
              <xm:sqref>L96</xm:sqref>
            </x14:sparkline>
            <x14:sparkline>
              <xm:f>'GF Balance Trends By Program'!D97:K97</xm:f>
              <xm:sqref>L97</xm:sqref>
            </x14:sparkline>
            <x14:sparkline>
              <xm:f>'GF Balance Trends By Program'!D98:K98</xm:f>
              <xm:sqref>L98</xm:sqref>
            </x14:sparkline>
            <x14:sparkline>
              <xm:f>'GF Balance Trends By Program'!D99:K99</xm:f>
              <xm:sqref>L99</xm:sqref>
            </x14:sparkline>
            <x14:sparkline>
              <xm:f>'GF Balance Trends By Program'!D100:K100</xm:f>
              <xm:sqref>L100</xm:sqref>
            </x14:sparkline>
            <x14:sparkline>
              <xm:f>'GF Balance Trends By Program'!D101:K101</xm:f>
              <xm:sqref>L101</xm:sqref>
            </x14:sparkline>
            <x14:sparkline>
              <xm:f>'GF Balance Trends By Program'!D102:K102</xm:f>
              <xm:sqref>L102</xm:sqref>
            </x14:sparkline>
            <x14:sparkline>
              <xm:f>'GF Balance Trends By Program'!D103:K103</xm:f>
              <xm:sqref>L103</xm:sqref>
            </x14:sparkline>
            <x14:sparkline>
              <xm:f>'GF Balance Trends By Program'!D104:K104</xm:f>
              <xm:sqref>L104</xm:sqref>
            </x14:sparkline>
            <x14:sparkline>
              <xm:f>'GF Balance Trends By Program'!D105:K105</xm:f>
              <xm:sqref>L105</xm:sqref>
            </x14:sparkline>
            <x14:sparkline>
              <xm:f>'GF Balance Trends By Program'!D106:K106</xm:f>
              <xm:sqref>L106</xm:sqref>
            </x14:sparkline>
            <x14:sparkline>
              <xm:f>'GF Balance Trends By Program'!D107:K107</xm:f>
              <xm:sqref>L107</xm:sqref>
            </x14:sparkline>
            <x14:sparkline>
              <xm:f>'GF Balance Trends By Program'!D108:K108</xm:f>
              <xm:sqref>L108</xm:sqref>
            </x14:sparkline>
            <x14:sparkline>
              <xm:f>'GF Balance Trends By Program'!D109:K109</xm:f>
              <xm:sqref>L109</xm:sqref>
            </x14:sparkline>
            <x14:sparkline>
              <xm:f>'GF Balance Trends By Program'!D110:K110</xm:f>
              <xm:sqref>L110</xm:sqref>
            </x14:sparkline>
            <x14:sparkline>
              <xm:f>'GF Balance Trends By Program'!D111:K111</xm:f>
              <xm:sqref>L111</xm:sqref>
            </x14:sparkline>
            <x14:sparkline>
              <xm:f>'GF Balance Trends By Program'!D112:K112</xm:f>
              <xm:sqref>L112</xm:sqref>
            </x14:sparkline>
            <x14:sparkline>
              <xm:f>'GF Balance Trends By Program'!D113:K113</xm:f>
              <xm:sqref>L113</xm:sqref>
            </x14:sparkline>
            <x14:sparkline>
              <xm:f>'GF Balance Trends By Program'!D114:K114</xm:f>
              <xm:sqref>L114</xm:sqref>
            </x14:sparkline>
            <x14:sparkline>
              <xm:f>'GF Balance Trends By Program'!D115:K115</xm:f>
              <xm:sqref>L115</xm:sqref>
            </x14:sparkline>
            <x14:sparkline>
              <xm:f>'GF Balance Trends By Program'!D116:K116</xm:f>
              <xm:sqref>L116</xm:sqref>
            </x14:sparkline>
            <x14:sparkline>
              <xm:f>'GF Balance Trends By Program'!D117:K117</xm:f>
              <xm:sqref>L117</xm:sqref>
            </x14:sparkline>
            <x14:sparkline>
              <xm:f>'GF Balance Trends By Program'!D118:K118</xm:f>
              <xm:sqref>L118</xm:sqref>
            </x14:sparkline>
            <x14:sparkline>
              <xm:f>'GF Balance Trends By Program'!D119:K119</xm:f>
              <xm:sqref>L119</xm:sqref>
            </x14:sparkline>
            <x14:sparkline>
              <xm:f>'GF Balance Trends By Program'!D120:K120</xm:f>
              <xm:sqref>L120</xm:sqref>
            </x14:sparkline>
            <x14:sparkline>
              <xm:f>'GF Balance Trends By Program'!D121:K121</xm:f>
              <xm:sqref>L121</xm:sqref>
            </x14:sparkline>
            <x14:sparkline>
              <xm:f>'GF Balance Trends By Program'!D122:K122</xm:f>
              <xm:sqref>L122</xm:sqref>
            </x14:sparkline>
            <x14:sparkline>
              <xm:f>'GF Balance Trends By Program'!D123:K123</xm:f>
              <xm:sqref>L123</xm:sqref>
            </x14:sparkline>
            <x14:sparkline>
              <xm:f>'GF Balance Trends By Program'!D124:K124</xm:f>
              <xm:sqref>L124</xm:sqref>
            </x14:sparkline>
            <x14:sparkline>
              <xm:f>'GF Balance Trends By Program'!D125:K125</xm:f>
              <xm:sqref>L125</xm:sqref>
            </x14:sparkline>
            <x14:sparkline>
              <xm:f>'GF Balance Trends By Program'!D126:K126</xm:f>
              <xm:sqref>L126</xm:sqref>
            </x14:sparkline>
            <x14:sparkline>
              <xm:f>'GF Balance Trends By Program'!D127:K127</xm:f>
              <xm:sqref>L127</xm:sqref>
            </x14:sparkline>
            <x14:sparkline>
              <xm:f>'GF Balance Trends By Program'!D128:K128</xm:f>
              <xm:sqref>L128</xm:sqref>
            </x14:sparkline>
            <x14:sparkline>
              <xm:f>'GF Balance Trends By Program'!D129:K129</xm:f>
              <xm:sqref>L129</xm:sqref>
            </x14:sparkline>
            <x14:sparkline>
              <xm:f>'GF Balance Trends By Program'!D130:K130</xm:f>
              <xm:sqref>L130</xm:sqref>
            </x14:sparkline>
            <x14:sparkline>
              <xm:f>'GF Balance Trends By Program'!D131:K131</xm:f>
              <xm:sqref>L131</xm:sqref>
            </x14:sparkline>
            <x14:sparkline>
              <xm:f>'GF Balance Trends By Program'!D132:K132</xm:f>
              <xm:sqref>L132</xm:sqref>
            </x14:sparkline>
            <x14:sparkline>
              <xm:f>'GF Balance Trends By Program'!D133:K133</xm:f>
              <xm:sqref>L133</xm:sqref>
            </x14:sparkline>
            <x14:sparkline>
              <xm:f>'GF Balance Trends By Program'!D134:K134</xm:f>
              <xm:sqref>L134</xm:sqref>
            </x14:sparkline>
            <x14:sparkline>
              <xm:f>'GF Balance Trends By Program'!D135:K135</xm:f>
              <xm:sqref>L135</xm:sqref>
            </x14:sparkline>
            <x14:sparkline>
              <xm:f>'GF Balance Trends By Program'!D136:K136</xm:f>
              <xm:sqref>L136</xm:sqref>
            </x14:sparkline>
            <x14:sparkline>
              <xm:f>'GF Balance Trends By Program'!D137:K137</xm:f>
              <xm:sqref>L137</xm:sqref>
            </x14:sparkline>
            <x14:sparkline>
              <xm:f>'GF Balance Trends By Program'!D138:K138</xm:f>
              <xm:sqref>L138</xm:sqref>
            </x14:sparkline>
            <x14:sparkline>
              <xm:f>'GF Balance Trends By Program'!D139:K139</xm:f>
              <xm:sqref>L139</xm:sqref>
            </x14:sparkline>
            <x14:sparkline>
              <xm:f>'GF Balance Trends By Program'!D140:K140</xm:f>
              <xm:sqref>L140</xm:sqref>
            </x14:sparkline>
            <x14:sparkline>
              <xm:f>'GF Balance Trends By Program'!D141:K141</xm:f>
              <xm:sqref>L141</xm:sqref>
            </x14:sparkline>
            <x14:sparkline>
              <xm:f>'GF Balance Trends By Program'!D142:K142</xm:f>
              <xm:sqref>L142</xm:sqref>
            </x14:sparkline>
            <x14:sparkline>
              <xm:f>'GF Balance Trends By Program'!D143:K143</xm:f>
              <xm:sqref>L143</xm:sqref>
            </x14:sparkline>
            <x14:sparkline>
              <xm:f>'GF Balance Trends By Program'!D144:K144</xm:f>
              <xm:sqref>L144</xm:sqref>
            </x14:sparkline>
            <x14:sparkline>
              <xm:f>'GF Balance Trends By Program'!D145:K145</xm:f>
              <xm:sqref>L145</xm:sqref>
            </x14:sparkline>
            <x14:sparkline>
              <xm:f>'GF Balance Trends By Program'!D146:K146</xm:f>
              <xm:sqref>L146</xm:sqref>
            </x14:sparkline>
            <x14:sparkline>
              <xm:f>'GF Balance Trends By Program'!D147:K147</xm:f>
              <xm:sqref>L147</xm:sqref>
            </x14:sparkline>
            <x14:sparkline>
              <xm:f>'GF Balance Trends By Program'!D148:K148</xm:f>
              <xm:sqref>L148</xm:sqref>
            </x14:sparkline>
            <x14:sparkline>
              <xm:f>'GF Balance Trends By Program'!D149:K149</xm:f>
              <xm:sqref>L149</xm:sqref>
            </x14:sparkline>
            <x14:sparkline>
              <xm:f>'GF Balance Trends By Program'!D150:K150</xm:f>
              <xm:sqref>L150</xm:sqref>
            </x14:sparkline>
            <x14:sparkline>
              <xm:f>'GF Balance Trends By Program'!D151:K151</xm:f>
              <xm:sqref>L151</xm:sqref>
            </x14:sparkline>
            <x14:sparkline>
              <xm:f>'GF Balance Trends By Program'!D152:K152</xm:f>
              <xm:sqref>L152</xm:sqref>
            </x14:sparkline>
            <x14:sparkline>
              <xm:f>'GF Balance Trends By Program'!D153:K153</xm:f>
              <xm:sqref>L153</xm:sqref>
            </x14:sparkline>
            <x14:sparkline>
              <xm:f>'GF Balance Trends By Program'!D154:K154</xm:f>
              <xm:sqref>L154</xm:sqref>
            </x14:sparkline>
            <x14:sparkline>
              <xm:f>'GF Balance Trends By Program'!D155:K155</xm:f>
              <xm:sqref>L155</xm:sqref>
            </x14:sparkline>
            <x14:sparkline>
              <xm:f>'GF Balance Trends By Program'!D156:K156</xm:f>
              <xm:sqref>L156</xm:sqref>
            </x14:sparkline>
            <x14:sparkline>
              <xm:f>'GF Balance Trends By Program'!D157:K157</xm:f>
              <xm:sqref>L157</xm:sqref>
            </x14:sparkline>
            <x14:sparkline>
              <xm:f>'GF Balance Trends By Program'!D158:K158</xm:f>
              <xm:sqref>L158</xm:sqref>
            </x14:sparkline>
            <x14:sparkline>
              <xm:f>'GF Balance Trends By Program'!D159:K159</xm:f>
              <xm:sqref>L159</xm:sqref>
            </x14:sparkline>
            <x14:sparkline>
              <xm:f>'GF Balance Trends By Program'!D160:K160</xm:f>
              <xm:sqref>L160</xm:sqref>
            </x14:sparkline>
            <x14:sparkline>
              <xm:f>'GF Balance Trends By Program'!D161:K161</xm:f>
              <xm:sqref>L161</xm:sqref>
            </x14:sparkline>
            <x14:sparkline>
              <xm:f>'GF Balance Trends By Program'!D162:K162</xm:f>
              <xm:sqref>L162</xm:sqref>
            </x14:sparkline>
            <x14:sparkline>
              <xm:f>'GF Balance Trends By Program'!D163:K163</xm:f>
              <xm:sqref>L163</xm:sqref>
            </x14:sparkline>
            <x14:sparkline>
              <xm:f>'GF Balance Trends By Program'!D164:K164</xm:f>
              <xm:sqref>L164</xm:sqref>
            </x14:sparkline>
            <x14:sparkline>
              <xm:f>'GF Balance Trends By Program'!D165:K165</xm:f>
              <xm:sqref>L165</xm:sqref>
            </x14:sparkline>
            <x14:sparkline>
              <xm:f>'GF Balance Trends By Program'!D166:K166</xm:f>
              <xm:sqref>L166</xm:sqref>
            </x14:sparkline>
            <x14:sparkline>
              <xm:f>'GF Balance Trends By Program'!D167:K167</xm:f>
              <xm:sqref>L167</xm:sqref>
            </x14:sparkline>
            <x14:sparkline>
              <xm:f>'GF Balance Trends By Program'!D168:K168</xm:f>
              <xm:sqref>L168</xm:sqref>
            </x14:sparkline>
            <x14:sparkline>
              <xm:f>'GF Balance Trends By Program'!D169:K169</xm:f>
              <xm:sqref>L169</xm:sqref>
            </x14:sparkline>
            <x14:sparkline>
              <xm:f>'GF Balance Trends By Program'!D170:K170</xm:f>
              <xm:sqref>L170</xm:sqref>
            </x14:sparkline>
            <x14:sparkline>
              <xm:f>'GF Balance Trends By Program'!D171:K171</xm:f>
              <xm:sqref>L171</xm:sqref>
            </x14:sparkline>
            <x14:sparkline>
              <xm:f>'GF Balance Trends By Program'!D172:K172</xm:f>
              <xm:sqref>L172</xm:sqref>
            </x14:sparkline>
            <x14:sparkline>
              <xm:f>'GF Balance Trends By Program'!D173:K173</xm:f>
              <xm:sqref>L173</xm:sqref>
            </x14:sparkline>
            <x14:sparkline>
              <xm:f>'GF Balance Trends By Program'!D174:K174</xm:f>
              <xm:sqref>L174</xm:sqref>
            </x14:sparkline>
            <x14:sparkline>
              <xm:f>'GF Balance Trends By Program'!D175:K175</xm:f>
              <xm:sqref>L175</xm:sqref>
            </x14:sparkline>
            <x14:sparkline>
              <xm:f>'GF Balance Trends By Program'!D176:K176</xm:f>
              <xm:sqref>L176</xm:sqref>
            </x14:sparkline>
            <x14:sparkline>
              <xm:f>'GF Balance Trends By Program'!D177:K177</xm:f>
              <xm:sqref>L177</xm:sqref>
            </x14:sparkline>
            <x14:sparkline>
              <xm:f>'GF Balance Trends By Program'!D178:K178</xm:f>
              <xm:sqref>L178</xm:sqref>
            </x14:sparkline>
            <x14:sparkline>
              <xm:f>'GF Balance Trends By Program'!D179:K179</xm:f>
              <xm:sqref>L179</xm:sqref>
            </x14:sparkline>
            <x14:sparkline>
              <xm:f>'GF Balance Trends By Program'!D180:K180</xm:f>
              <xm:sqref>L180</xm:sqref>
            </x14:sparkline>
            <x14:sparkline>
              <xm:f>'GF Balance Trends By Program'!D181:K181</xm:f>
              <xm:sqref>L181</xm:sqref>
            </x14:sparkline>
            <x14:sparkline>
              <xm:f>'GF Balance Trends By Program'!D182:K182</xm:f>
              <xm:sqref>L182</xm:sqref>
            </x14:sparkline>
            <x14:sparkline>
              <xm:f>'GF Balance Trends By Program'!D183:K183</xm:f>
              <xm:sqref>L183</xm:sqref>
            </x14:sparkline>
            <x14:sparkline>
              <xm:f>'GF Balance Trends By Program'!D184:K184</xm:f>
              <xm:sqref>L184</xm:sqref>
            </x14:sparkline>
            <x14:sparkline>
              <xm:f>'GF Balance Trends By Program'!D185:K185</xm:f>
              <xm:sqref>L185</xm:sqref>
            </x14:sparkline>
            <x14:sparkline>
              <xm:f>'GF Balance Trends By Program'!D186:K186</xm:f>
              <xm:sqref>L186</xm:sqref>
            </x14:sparkline>
            <x14:sparkline>
              <xm:f>'GF Balance Trends By Program'!D187:K187</xm:f>
              <xm:sqref>L187</xm:sqref>
            </x14:sparkline>
            <x14:sparkline>
              <xm:f>'GF Balance Trends By Program'!D188:K188</xm:f>
              <xm:sqref>L188</xm:sqref>
            </x14:sparkline>
            <x14:sparkline>
              <xm:f>'GF Balance Trends By Program'!D189:K189</xm:f>
              <xm:sqref>L189</xm:sqref>
            </x14:sparkline>
            <x14:sparkline>
              <xm:f>'GF Balance Trends By Program'!D190:K190</xm:f>
              <xm:sqref>L190</xm:sqref>
            </x14:sparkline>
            <x14:sparkline>
              <xm:f>'GF Balance Trends By Program'!D191:K191</xm:f>
              <xm:sqref>L191</xm:sqref>
            </x14:sparkline>
            <x14:sparkline>
              <xm:f>'GF Balance Trends By Program'!D192:K192</xm:f>
              <xm:sqref>L192</xm:sqref>
            </x14:sparkline>
            <x14:sparkline>
              <xm:f>'GF Balance Trends By Program'!D193:K193</xm:f>
              <xm:sqref>L193</xm:sqref>
            </x14:sparkline>
            <x14:sparkline>
              <xm:f>'GF Balance Trends By Program'!D194:K194</xm:f>
              <xm:sqref>L194</xm:sqref>
            </x14:sparkline>
            <x14:sparkline>
              <xm:f>'GF Balance Trends By Program'!D195:K195</xm:f>
              <xm:sqref>L195</xm:sqref>
            </x14:sparkline>
            <x14:sparkline>
              <xm:f>'GF Balance Trends By Program'!D196:K196</xm:f>
              <xm:sqref>L196</xm:sqref>
            </x14:sparkline>
            <x14:sparkline>
              <xm:f>'GF Balance Trends By Program'!D197:K197</xm:f>
              <xm:sqref>L197</xm:sqref>
            </x14:sparkline>
            <x14:sparkline>
              <xm:f>'GF Balance Trends By Program'!D198:K198</xm:f>
              <xm:sqref>L198</xm:sqref>
            </x14:sparkline>
            <x14:sparkline>
              <xm:f>'GF Balance Trends By Program'!D199:K199</xm:f>
              <xm:sqref>L199</xm:sqref>
            </x14:sparkline>
            <x14:sparkline>
              <xm:f>'GF Balance Trends By Program'!D200:K200</xm:f>
              <xm:sqref>L200</xm:sqref>
            </x14:sparkline>
            <x14:sparkline>
              <xm:f>'GF Balance Trends By Program'!D201:K201</xm:f>
              <xm:sqref>L201</xm:sqref>
            </x14:sparkline>
            <x14:sparkline>
              <xm:f>'GF Balance Trends By Program'!D202:K202</xm:f>
              <xm:sqref>L202</xm:sqref>
            </x14:sparkline>
            <x14:sparkline>
              <xm:f>'GF Balance Trends By Program'!D203:K203</xm:f>
              <xm:sqref>L203</xm:sqref>
            </x14:sparkline>
            <x14:sparkline>
              <xm:f>'GF Balance Trends By Program'!D204:K204</xm:f>
              <xm:sqref>L204</xm:sqref>
            </x14:sparkline>
            <x14:sparkline>
              <xm:f>'GF Balance Trends By Program'!D205:K205</xm:f>
              <xm:sqref>L205</xm:sqref>
            </x14:sparkline>
            <x14:sparkline>
              <xm:f>'GF Balance Trends By Program'!D206:K206</xm:f>
              <xm:sqref>L206</xm:sqref>
            </x14:sparkline>
            <x14:sparkline>
              <xm:f>'GF Balance Trends By Program'!D207:K207</xm:f>
              <xm:sqref>L207</xm:sqref>
            </x14:sparkline>
            <x14:sparkline>
              <xm:f>'GF Balance Trends By Program'!D208:K208</xm:f>
              <xm:sqref>L208</xm:sqref>
            </x14:sparkline>
            <x14:sparkline>
              <xm:f>'GF Balance Trends By Program'!D209:K209</xm:f>
              <xm:sqref>L209</xm:sqref>
            </x14:sparkline>
            <x14:sparkline>
              <xm:f>'GF Balance Trends By Program'!D210:K210</xm:f>
              <xm:sqref>L210</xm:sqref>
            </x14:sparkline>
            <x14:sparkline>
              <xm:f>'GF Balance Trends By Program'!D211:K211</xm:f>
              <xm:sqref>L211</xm:sqref>
            </x14:sparkline>
            <x14:sparkline>
              <xm:f>'GF Balance Trends By Program'!D212:K212</xm:f>
              <xm:sqref>L212</xm:sqref>
            </x14:sparkline>
            <x14:sparkline>
              <xm:f>'GF Balance Trends By Program'!D213:K213</xm:f>
              <xm:sqref>L213</xm:sqref>
            </x14:sparkline>
            <x14:sparkline>
              <xm:f>'GF Balance Trends By Program'!D214:K214</xm:f>
              <xm:sqref>L214</xm:sqref>
            </x14:sparkline>
            <x14:sparkline>
              <xm:f>'GF Balance Trends By Program'!D215:K215</xm:f>
              <xm:sqref>L215</xm:sqref>
            </x14:sparkline>
            <x14:sparkline>
              <xm:f>'GF Balance Trends By Program'!D216:K216</xm:f>
              <xm:sqref>L216</xm:sqref>
            </x14:sparkline>
            <x14:sparkline>
              <xm:f>'GF Balance Trends By Program'!D217:K217</xm:f>
              <xm:sqref>L217</xm:sqref>
            </x14:sparkline>
            <x14:sparkline>
              <xm:f>'GF Balance Trends By Program'!D218:K218</xm:f>
              <xm:sqref>L218</xm:sqref>
            </x14:sparkline>
            <x14:sparkline>
              <xm:f>'GF Balance Trends By Program'!D219:K219</xm:f>
              <xm:sqref>L219</xm:sqref>
            </x14:sparkline>
            <x14:sparkline>
              <xm:f>'GF Balance Trends By Program'!D220:K220</xm:f>
              <xm:sqref>L220</xm:sqref>
            </x14:sparkline>
            <x14:sparkline>
              <xm:f>'GF Balance Trends By Program'!D221:K221</xm:f>
              <xm:sqref>L221</xm:sqref>
            </x14:sparkline>
            <x14:sparkline>
              <xm:f>'GF Balance Trends By Program'!D222:K222</xm:f>
              <xm:sqref>L222</xm:sqref>
            </x14:sparkline>
            <x14:sparkline>
              <xm:f>'GF Balance Trends By Program'!D223:K223</xm:f>
              <xm:sqref>L223</xm:sqref>
            </x14:sparkline>
            <x14:sparkline>
              <xm:f>'GF Balance Trends By Program'!D224:K224</xm:f>
              <xm:sqref>L224</xm:sqref>
            </x14:sparkline>
            <x14:sparkline>
              <xm:f>'GF Balance Trends By Program'!D225:K225</xm:f>
              <xm:sqref>L225</xm:sqref>
            </x14:sparkline>
            <x14:sparkline>
              <xm:f>'GF Balance Trends By Program'!D226:K226</xm:f>
              <xm:sqref>L226</xm:sqref>
            </x14:sparkline>
            <x14:sparkline>
              <xm:f>'GF Balance Trends By Program'!D227:K227</xm:f>
              <xm:sqref>L227</xm:sqref>
            </x14:sparkline>
            <x14:sparkline>
              <xm:f>'GF Balance Trends By Program'!D228:K228</xm:f>
              <xm:sqref>L228</xm:sqref>
            </x14:sparkline>
            <x14:sparkline>
              <xm:f>'GF Balance Trends By Program'!D229:K229</xm:f>
              <xm:sqref>L229</xm:sqref>
            </x14:sparkline>
            <x14:sparkline>
              <xm:f>'GF Balance Trends By Program'!D230:K230</xm:f>
              <xm:sqref>L230</xm:sqref>
            </x14:sparkline>
            <x14:sparkline>
              <xm:f>'GF Balance Trends By Program'!D231:K231</xm:f>
              <xm:sqref>L231</xm:sqref>
            </x14:sparkline>
            <x14:sparkline>
              <xm:f>'GF Balance Trends By Program'!D232:K232</xm:f>
              <xm:sqref>L232</xm:sqref>
            </x14:sparkline>
            <x14:sparkline>
              <xm:f>'GF Balance Trends By Program'!D233:K233</xm:f>
              <xm:sqref>L233</xm:sqref>
            </x14:sparkline>
            <x14:sparkline>
              <xm:f>'GF Balance Trends By Program'!D234:K234</xm:f>
              <xm:sqref>L234</xm:sqref>
            </x14:sparkline>
            <x14:sparkline>
              <xm:f>'GF Balance Trends By Program'!D235:K235</xm:f>
              <xm:sqref>L235</xm:sqref>
            </x14:sparkline>
            <x14:sparkline>
              <xm:f>'GF Balance Trends By Program'!D236:K236</xm:f>
              <xm:sqref>L236</xm:sqref>
            </x14:sparkline>
            <x14:sparkline>
              <xm:f>'GF Balance Trends By Program'!D237:K237</xm:f>
              <xm:sqref>L237</xm:sqref>
            </x14:sparkline>
            <x14:sparkline>
              <xm:f>'GF Balance Trends By Program'!D238:K238</xm:f>
              <xm:sqref>L238</xm:sqref>
            </x14:sparkline>
            <x14:sparkline>
              <xm:f>'GF Balance Trends By Program'!D239:K239</xm:f>
              <xm:sqref>L239</xm:sqref>
            </x14:sparkline>
            <x14:sparkline>
              <xm:f>'GF Balance Trends By Program'!D240:K240</xm:f>
              <xm:sqref>L240</xm:sqref>
            </x14:sparkline>
            <x14:sparkline>
              <xm:f>'GF Balance Trends By Program'!D241:K241</xm:f>
              <xm:sqref>L241</xm:sqref>
            </x14:sparkline>
            <x14:sparkline>
              <xm:f>'GF Balance Trends By Program'!D242:K242</xm:f>
              <xm:sqref>L242</xm:sqref>
            </x14:sparkline>
            <x14:sparkline>
              <xm:f>'GF Balance Trends By Program'!D243:K243</xm:f>
              <xm:sqref>L243</xm:sqref>
            </x14:sparkline>
            <x14:sparkline>
              <xm:f>'GF Balance Trends By Program'!D244:K244</xm:f>
              <xm:sqref>L244</xm:sqref>
            </x14:sparkline>
            <x14:sparkline>
              <xm:f>'GF Balance Trends By Program'!D245:K245</xm:f>
              <xm:sqref>L245</xm:sqref>
            </x14:sparkline>
            <x14:sparkline>
              <xm:f>'GF Balance Trends By Program'!D246:K246</xm:f>
              <xm:sqref>L246</xm:sqref>
            </x14:sparkline>
            <x14:sparkline>
              <xm:f>'GF Balance Trends By Program'!D247:K247</xm:f>
              <xm:sqref>L247</xm:sqref>
            </x14:sparkline>
            <x14:sparkline>
              <xm:f>'GF Balance Trends By Program'!D248:K248</xm:f>
              <xm:sqref>L248</xm:sqref>
            </x14:sparkline>
            <x14:sparkline>
              <xm:f>'GF Balance Trends By Program'!D249:K249</xm:f>
              <xm:sqref>L249</xm:sqref>
            </x14:sparkline>
            <x14:sparkline>
              <xm:f>'GF Balance Trends By Program'!D250:K250</xm:f>
              <xm:sqref>L250</xm:sqref>
            </x14:sparkline>
            <x14:sparkline>
              <xm:f>'GF Balance Trends By Program'!D251:K251</xm:f>
              <xm:sqref>L251</xm:sqref>
            </x14:sparkline>
            <x14:sparkline>
              <xm:f>'GF Balance Trends By Program'!D252:K252</xm:f>
              <xm:sqref>L252</xm:sqref>
            </x14:sparkline>
            <x14:sparkline>
              <xm:f>'GF Balance Trends By Program'!D253:K253</xm:f>
              <xm:sqref>L253</xm:sqref>
            </x14:sparkline>
            <x14:sparkline>
              <xm:f>'GF Balance Trends By Program'!D254:K254</xm:f>
              <xm:sqref>L254</xm:sqref>
            </x14:sparkline>
            <x14:sparkline>
              <xm:f>'GF Balance Trends By Program'!D255:K255</xm:f>
              <xm:sqref>L255</xm:sqref>
            </x14:sparkline>
            <x14:sparkline>
              <xm:f>'GF Balance Trends By Program'!D256:K256</xm:f>
              <xm:sqref>L256</xm:sqref>
            </x14:sparkline>
            <x14:sparkline>
              <xm:f>'GF Balance Trends By Program'!D257:K257</xm:f>
              <xm:sqref>L257</xm:sqref>
            </x14:sparkline>
            <x14:sparkline>
              <xm:f>'GF Balance Trends By Program'!D258:K258</xm:f>
              <xm:sqref>L258</xm:sqref>
            </x14:sparkline>
            <x14:sparkline>
              <xm:f>'GF Balance Trends By Program'!D259:K259</xm:f>
              <xm:sqref>L259</xm:sqref>
            </x14:sparkline>
            <x14:sparkline>
              <xm:f>'GF Balance Trends By Program'!D260:K260</xm:f>
              <xm:sqref>L260</xm:sqref>
            </x14:sparkline>
            <x14:sparkline>
              <xm:f>'GF Balance Trends By Program'!D261:K261</xm:f>
              <xm:sqref>L261</xm:sqref>
            </x14:sparkline>
            <x14:sparkline>
              <xm:f>'GF Balance Trends By Program'!D262:K262</xm:f>
              <xm:sqref>L262</xm:sqref>
            </x14:sparkline>
            <x14:sparkline>
              <xm:f>'GF Balance Trends By Program'!D263:K263</xm:f>
              <xm:sqref>L263</xm:sqref>
            </x14:sparkline>
            <x14:sparkline>
              <xm:f>'GF Balance Trends By Program'!D264:K264</xm:f>
              <xm:sqref>L264</xm:sqref>
            </x14:sparkline>
            <x14:sparkline>
              <xm:f>'GF Balance Trends By Program'!D265:K265</xm:f>
              <xm:sqref>L265</xm:sqref>
            </x14:sparkline>
            <x14:sparkline>
              <xm:f>'GF Balance Trends By Program'!D266:K266</xm:f>
              <xm:sqref>L266</xm:sqref>
            </x14:sparkline>
            <x14:sparkline>
              <xm:f>'GF Balance Trends By Program'!D267:K267</xm:f>
              <xm:sqref>L267</xm:sqref>
            </x14:sparkline>
            <x14:sparkline>
              <xm:f>'GF Balance Trends By Program'!D268:K268</xm:f>
              <xm:sqref>L268</xm:sqref>
            </x14:sparkline>
            <x14:sparkline>
              <xm:f>'GF Balance Trends By Program'!D269:K269</xm:f>
              <xm:sqref>L269</xm:sqref>
            </x14:sparkline>
            <x14:sparkline>
              <xm:f>'GF Balance Trends By Program'!D270:K270</xm:f>
              <xm:sqref>L270</xm:sqref>
            </x14:sparkline>
            <x14:sparkline>
              <xm:f>'GF Balance Trends By Program'!D271:K271</xm:f>
              <xm:sqref>L271</xm:sqref>
            </x14:sparkline>
            <x14:sparkline>
              <xm:f>'GF Balance Trends By Program'!D272:K272</xm:f>
              <xm:sqref>L272</xm:sqref>
            </x14:sparkline>
            <x14:sparkline>
              <xm:f>'GF Balance Trends By Program'!D273:K273</xm:f>
              <xm:sqref>L273</xm:sqref>
            </x14:sparkline>
            <x14:sparkline>
              <xm:f>'GF Balance Trends By Program'!D274:K274</xm:f>
              <xm:sqref>L274</xm:sqref>
            </x14:sparkline>
            <x14:sparkline>
              <xm:f>'GF Balance Trends By Program'!D275:K275</xm:f>
              <xm:sqref>L275</xm:sqref>
            </x14:sparkline>
            <x14:sparkline>
              <xm:f>'GF Balance Trends By Program'!D276:K276</xm:f>
              <xm:sqref>L276</xm:sqref>
            </x14:sparkline>
            <x14:sparkline>
              <xm:f>'GF Balance Trends By Program'!D277:K277</xm:f>
              <xm:sqref>L277</xm:sqref>
            </x14:sparkline>
            <x14:sparkline>
              <xm:f>'GF Balance Trends By Program'!D278:K278</xm:f>
              <xm:sqref>L278</xm:sqref>
            </x14:sparkline>
            <x14:sparkline>
              <xm:f>'GF Balance Trends By Program'!D279:K279</xm:f>
              <xm:sqref>L279</xm:sqref>
            </x14:sparkline>
            <x14:sparkline>
              <xm:f>'GF Balance Trends By Program'!D280:K280</xm:f>
              <xm:sqref>L280</xm:sqref>
            </x14:sparkline>
            <x14:sparkline>
              <xm:f>'GF Balance Trends By Program'!D281:K281</xm:f>
              <xm:sqref>L281</xm:sqref>
            </x14:sparkline>
            <x14:sparkline>
              <xm:f>'GF Balance Trends By Program'!D282:K282</xm:f>
              <xm:sqref>L282</xm:sqref>
            </x14:sparkline>
            <x14:sparkline>
              <xm:f>'GF Balance Trends By Program'!D283:K283</xm:f>
              <xm:sqref>L283</xm:sqref>
            </x14:sparkline>
            <x14:sparkline>
              <xm:f>'GF Balance Trends By Program'!D284:K284</xm:f>
              <xm:sqref>L284</xm:sqref>
            </x14:sparkline>
            <x14:sparkline>
              <xm:f>'GF Balance Trends By Program'!D285:K285</xm:f>
              <xm:sqref>L285</xm:sqref>
            </x14:sparkline>
            <x14:sparkline>
              <xm:f>'GF Balance Trends By Program'!D286:K286</xm:f>
              <xm:sqref>L286</xm:sqref>
            </x14:sparkline>
            <x14:sparkline>
              <xm:f>'GF Balance Trends By Program'!D287:K287</xm:f>
              <xm:sqref>L287</xm:sqref>
            </x14:sparkline>
            <x14:sparkline>
              <xm:f>'GF Balance Trends By Program'!D288:K288</xm:f>
              <xm:sqref>L288</xm:sqref>
            </x14:sparkline>
            <x14:sparkline>
              <xm:f>'GF Balance Trends By Program'!D289:K289</xm:f>
              <xm:sqref>L289</xm:sqref>
            </x14:sparkline>
            <x14:sparkline>
              <xm:f>'GF Balance Trends By Program'!D290:K290</xm:f>
              <xm:sqref>L290</xm:sqref>
            </x14:sparkline>
            <x14:sparkline>
              <xm:f>'GF Balance Trends By Program'!D291:K291</xm:f>
              <xm:sqref>L291</xm:sqref>
            </x14:sparkline>
            <x14:sparkline>
              <xm:f>'GF Balance Trends By Program'!D292:K292</xm:f>
              <xm:sqref>L292</xm:sqref>
            </x14:sparkline>
            <x14:sparkline>
              <xm:f>'GF Balance Trends By Program'!D293:K293</xm:f>
              <xm:sqref>L293</xm:sqref>
            </x14:sparkline>
            <x14:sparkline>
              <xm:f>'GF Balance Trends By Program'!D294:K294</xm:f>
              <xm:sqref>L294</xm:sqref>
            </x14:sparkline>
            <x14:sparkline>
              <xm:f>'GF Balance Trends By Program'!D295:K295</xm:f>
              <xm:sqref>L295</xm:sqref>
            </x14:sparkline>
            <x14:sparkline>
              <xm:f>'GF Balance Trends By Program'!D296:K296</xm:f>
              <xm:sqref>L296</xm:sqref>
            </x14:sparkline>
            <x14:sparkline>
              <xm:f>'GF Balance Trends By Program'!D297:K297</xm:f>
              <xm:sqref>L297</xm:sqref>
            </x14:sparkline>
            <x14:sparkline>
              <xm:f>'GF Balance Trends By Program'!D298:K298</xm:f>
              <xm:sqref>L298</xm:sqref>
            </x14:sparkline>
            <x14:sparkline>
              <xm:f>'GF Balance Trends By Program'!D299:K299</xm:f>
              <xm:sqref>L299</xm:sqref>
            </x14:sparkline>
            <x14:sparkline>
              <xm:f>'GF Balance Trends By Program'!D300:K300</xm:f>
              <xm:sqref>L300</xm:sqref>
            </x14:sparkline>
            <x14:sparkline>
              <xm:f>'GF Balance Trends By Program'!D301:K301</xm:f>
              <xm:sqref>L301</xm:sqref>
            </x14:sparkline>
            <x14:sparkline>
              <xm:f>'GF Balance Trends By Program'!D302:K302</xm:f>
              <xm:sqref>L302</xm:sqref>
            </x14:sparkline>
            <x14:sparkline>
              <xm:f>'GF Balance Trends By Program'!D303:K303</xm:f>
              <xm:sqref>L303</xm:sqref>
            </x14:sparkline>
            <x14:sparkline>
              <xm:f>'GF Balance Trends By Program'!D304:K304</xm:f>
              <xm:sqref>L304</xm:sqref>
            </x14:sparkline>
            <x14:sparkline>
              <xm:f>'GF Balance Trends By Program'!D305:K305</xm:f>
              <xm:sqref>L305</xm:sqref>
            </x14:sparkline>
            <x14:sparkline>
              <xm:f>'GF Balance Trends By Program'!D306:K306</xm:f>
              <xm:sqref>L306</xm:sqref>
            </x14:sparkline>
            <x14:sparkline>
              <xm:f>'GF Balance Trends By Program'!D307:K307</xm:f>
              <xm:sqref>L307</xm:sqref>
            </x14:sparkline>
            <x14:sparkline>
              <xm:f>'GF Balance Trends By Program'!D308:K308</xm:f>
              <xm:sqref>L308</xm:sqref>
            </x14:sparkline>
            <x14:sparkline>
              <xm:f>'GF Balance Trends By Program'!D309:K309</xm:f>
              <xm:sqref>L309</xm:sqref>
            </x14:sparkline>
            <x14:sparkline>
              <xm:f>'GF Balance Trends By Program'!D310:K310</xm:f>
              <xm:sqref>L310</xm:sqref>
            </x14:sparkline>
            <x14:sparkline>
              <xm:f>'GF Balance Trends By Program'!D311:K311</xm:f>
              <xm:sqref>L311</xm:sqref>
            </x14:sparkline>
            <x14:sparkline>
              <xm:f>'GF Balance Trends By Program'!D312:K312</xm:f>
              <xm:sqref>L312</xm:sqref>
            </x14:sparkline>
            <x14:sparkline>
              <xm:f>'GF Balance Trends By Program'!D313:K313</xm:f>
              <xm:sqref>L313</xm:sqref>
            </x14:sparkline>
            <x14:sparkline>
              <xm:f>'GF Balance Trends By Program'!D314:K314</xm:f>
              <xm:sqref>L314</xm:sqref>
            </x14:sparkline>
            <x14:sparkline>
              <xm:f>'GF Balance Trends By Program'!D315:K315</xm:f>
              <xm:sqref>L315</xm:sqref>
            </x14:sparkline>
            <x14:sparkline>
              <xm:f>'GF Balance Trends By Program'!D316:K316</xm:f>
              <xm:sqref>L316</xm:sqref>
            </x14:sparkline>
            <x14:sparkline>
              <xm:f>'GF Balance Trends By Program'!D317:K317</xm:f>
              <xm:sqref>L317</xm:sqref>
            </x14:sparkline>
            <x14:sparkline>
              <xm:f>'GF Balance Trends By Program'!D318:K318</xm:f>
              <xm:sqref>L318</xm:sqref>
            </x14:sparkline>
            <x14:sparkline>
              <xm:f>'GF Balance Trends By Program'!D319:K319</xm:f>
              <xm:sqref>L319</xm:sqref>
            </x14:sparkline>
            <x14:sparkline>
              <xm:f>'GF Balance Trends By Program'!D320:K320</xm:f>
              <xm:sqref>L320</xm:sqref>
            </x14:sparkline>
            <x14:sparkline>
              <xm:f>'GF Balance Trends By Program'!D321:K321</xm:f>
              <xm:sqref>L321</xm:sqref>
            </x14:sparkline>
            <x14:sparkline>
              <xm:f>'GF Balance Trends By Program'!D322:K322</xm:f>
              <xm:sqref>L322</xm:sqref>
            </x14:sparkline>
            <x14:sparkline>
              <xm:f>'GF Balance Trends By Program'!D323:K323</xm:f>
              <xm:sqref>L323</xm:sqref>
            </x14:sparkline>
            <x14:sparkline>
              <xm:f>'GF Balance Trends By Program'!D324:K324</xm:f>
              <xm:sqref>L324</xm:sqref>
            </x14:sparkline>
            <x14:sparkline>
              <xm:f>'GF Balance Trends By Program'!D325:K325</xm:f>
              <xm:sqref>L325</xm:sqref>
            </x14:sparkline>
            <x14:sparkline>
              <xm:f>'GF Balance Trends By Program'!D326:K326</xm:f>
              <xm:sqref>L326</xm:sqref>
            </x14:sparkline>
            <x14:sparkline>
              <xm:f>'GF Balance Trends By Program'!D327:K327</xm:f>
              <xm:sqref>L327</xm:sqref>
            </x14:sparkline>
            <x14:sparkline>
              <xm:f>'GF Balance Trends By Program'!D328:K328</xm:f>
              <xm:sqref>L328</xm:sqref>
            </x14:sparkline>
            <x14:sparkline>
              <xm:f>'GF Balance Trends By Program'!D329:K329</xm:f>
              <xm:sqref>L329</xm:sqref>
            </x14:sparkline>
            <x14:sparkline>
              <xm:f>'GF Balance Trends By Program'!D330:K330</xm:f>
              <xm:sqref>L330</xm:sqref>
            </x14:sparkline>
            <x14:sparkline>
              <xm:f>'GF Balance Trends By Program'!D331:K331</xm:f>
              <xm:sqref>L331</xm:sqref>
            </x14:sparkline>
            <x14:sparkline>
              <xm:f>'GF Balance Trends By Program'!D332:K332</xm:f>
              <xm:sqref>L332</xm:sqref>
            </x14:sparkline>
            <x14:sparkline>
              <xm:f>'GF Balance Trends By Program'!D333:K333</xm:f>
              <xm:sqref>L333</xm:sqref>
            </x14:sparkline>
            <x14:sparkline>
              <xm:f>'GF Balance Trends By Program'!D334:K334</xm:f>
              <xm:sqref>L334</xm:sqref>
            </x14:sparkline>
            <x14:sparkline>
              <xm:f>'GF Balance Trends By Program'!D335:K335</xm:f>
              <xm:sqref>L335</xm:sqref>
            </x14:sparkline>
            <x14:sparkline>
              <xm:f>'GF Balance Trends By Program'!D336:K336</xm:f>
              <xm:sqref>L336</xm:sqref>
            </x14:sparkline>
            <x14:sparkline>
              <xm:f>'GF Balance Trends By Program'!D337:K337</xm:f>
              <xm:sqref>L337</xm:sqref>
            </x14:sparkline>
            <x14:sparkline>
              <xm:f>'GF Balance Trends By Program'!D338:K338</xm:f>
              <xm:sqref>L338</xm:sqref>
            </x14:sparkline>
            <x14:sparkline>
              <xm:f>'GF Balance Trends By Program'!D339:K339</xm:f>
              <xm:sqref>L339</xm:sqref>
            </x14:sparkline>
            <x14:sparkline>
              <xm:f>'GF Balance Trends By Program'!D340:K340</xm:f>
              <xm:sqref>L340</xm:sqref>
            </x14:sparkline>
            <x14:sparkline>
              <xm:f>'GF Balance Trends By Program'!D341:K341</xm:f>
              <xm:sqref>L341</xm:sqref>
            </x14:sparkline>
            <x14:sparkline>
              <xm:f>'GF Balance Trends By Program'!D342:K342</xm:f>
              <xm:sqref>L342</xm:sqref>
            </x14:sparkline>
            <x14:sparkline>
              <xm:f>'GF Balance Trends By Program'!D343:K343</xm:f>
              <xm:sqref>L343</xm:sqref>
            </x14:sparkline>
            <x14:sparkline>
              <xm:f>'GF Balance Trends By Program'!D344:K344</xm:f>
              <xm:sqref>L344</xm:sqref>
            </x14:sparkline>
            <x14:sparkline>
              <xm:f>'GF Balance Trends By Program'!D345:K345</xm:f>
              <xm:sqref>L345</xm:sqref>
            </x14:sparkline>
            <x14:sparkline>
              <xm:f>'GF Balance Trends By Program'!D346:K346</xm:f>
              <xm:sqref>L346</xm:sqref>
            </x14:sparkline>
            <x14:sparkline>
              <xm:f>'GF Balance Trends By Program'!D347:K347</xm:f>
              <xm:sqref>L347</xm:sqref>
            </x14:sparkline>
            <x14:sparkline>
              <xm:f>'GF Balance Trends By Program'!D348:K348</xm:f>
              <xm:sqref>L348</xm:sqref>
            </x14:sparkline>
            <x14:sparkline>
              <xm:f>'GF Balance Trends By Program'!D349:K349</xm:f>
              <xm:sqref>L349</xm:sqref>
            </x14:sparkline>
            <x14:sparkline>
              <xm:f>'GF Balance Trends By Program'!D350:K350</xm:f>
              <xm:sqref>L350</xm:sqref>
            </x14:sparkline>
            <x14:sparkline>
              <xm:f>'GF Balance Trends By Program'!D351:K351</xm:f>
              <xm:sqref>L351</xm:sqref>
            </x14:sparkline>
            <x14:sparkline>
              <xm:f>'GF Balance Trends By Program'!D352:K352</xm:f>
              <xm:sqref>L352</xm:sqref>
            </x14:sparkline>
            <x14:sparkline>
              <xm:f>'GF Balance Trends By Program'!D353:K353</xm:f>
              <xm:sqref>L353</xm:sqref>
            </x14:sparkline>
            <x14:sparkline>
              <xm:f>'GF Balance Trends By Program'!D354:K354</xm:f>
              <xm:sqref>L354</xm:sqref>
            </x14:sparkline>
            <x14:sparkline>
              <xm:f>'GF Balance Trends By Program'!D355:K355</xm:f>
              <xm:sqref>L355</xm:sqref>
            </x14:sparkline>
            <x14:sparkline>
              <xm:f>'GF Balance Trends By Program'!D356:K356</xm:f>
              <xm:sqref>L356</xm:sqref>
            </x14:sparkline>
            <x14:sparkline>
              <xm:f>'GF Balance Trends By Program'!D357:K357</xm:f>
              <xm:sqref>L357</xm:sqref>
            </x14:sparkline>
            <x14:sparkline>
              <xm:f>'GF Balance Trends By Program'!D358:K358</xm:f>
              <xm:sqref>L358</xm:sqref>
            </x14:sparkline>
            <x14:sparkline>
              <xm:f>'GF Balance Trends By Program'!D359:K359</xm:f>
              <xm:sqref>L359</xm:sqref>
            </x14:sparkline>
            <x14:sparkline>
              <xm:f>'GF Balance Trends By Program'!D360:K360</xm:f>
              <xm:sqref>L360</xm:sqref>
            </x14:sparkline>
            <x14:sparkline>
              <xm:f>'GF Balance Trends By Program'!D361:K361</xm:f>
              <xm:sqref>L361</xm:sqref>
            </x14:sparkline>
            <x14:sparkline>
              <xm:f>'GF Balance Trends By Program'!D362:K362</xm:f>
              <xm:sqref>L362</xm:sqref>
            </x14:sparkline>
            <x14:sparkline>
              <xm:f>'GF Balance Trends By Program'!D363:K363</xm:f>
              <xm:sqref>L363</xm:sqref>
            </x14:sparkline>
            <x14:sparkline>
              <xm:f>'GF Balance Trends By Program'!D364:K364</xm:f>
              <xm:sqref>L364</xm:sqref>
            </x14:sparkline>
            <x14:sparkline>
              <xm:f>'GF Balance Trends By Program'!D365:K365</xm:f>
              <xm:sqref>L365</xm:sqref>
            </x14:sparkline>
            <x14:sparkline>
              <xm:f>'GF Balance Trends By Program'!D366:K366</xm:f>
              <xm:sqref>L366</xm:sqref>
            </x14:sparkline>
            <x14:sparkline>
              <xm:f>'GF Balance Trends By Program'!D367:K367</xm:f>
              <xm:sqref>L367</xm:sqref>
            </x14:sparkline>
            <x14:sparkline>
              <xm:f>'GF Balance Trends By Program'!D368:K368</xm:f>
              <xm:sqref>L368</xm:sqref>
            </x14:sparkline>
            <x14:sparkline>
              <xm:f>'GF Balance Trends By Program'!D369:K369</xm:f>
              <xm:sqref>L369</xm:sqref>
            </x14:sparkline>
            <x14:sparkline>
              <xm:f>'GF Balance Trends By Program'!D370:K370</xm:f>
              <xm:sqref>L370</xm:sqref>
            </x14:sparkline>
            <x14:sparkline>
              <xm:f>'GF Balance Trends By Program'!D371:K371</xm:f>
              <xm:sqref>L371</xm:sqref>
            </x14:sparkline>
            <x14:sparkline>
              <xm:f>'GF Balance Trends By Program'!D372:K372</xm:f>
              <xm:sqref>L372</xm:sqref>
            </x14:sparkline>
            <x14:sparkline>
              <xm:f>'GF Balance Trends By Program'!D373:K373</xm:f>
              <xm:sqref>L373</xm:sqref>
            </x14:sparkline>
            <x14:sparkline>
              <xm:f>'GF Balance Trends By Program'!D374:K374</xm:f>
              <xm:sqref>L374</xm:sqref>
            </x14:sparkline>
            <x14:sparkline>
              <xm:f>'GF Balance Trends By Program'!D375:K375</xm:f>
              <xm:sqref>L375</xm:sqref>
            </x14:sparkline>
            <x14:sparkline>
              <xm:f>'GF Balance Trends By Program'!D376:K376</xm:f>
              <xm:sqref>L376</xm:sqref>
            </x14:sparkline>
            <x14:sparkline>
              <xm:f>'GF Balance Trends By Program'!D377:K377</xm:f>
              <xm:sqref>L377</xm:sqref>
            </x14:sparkline>
            <x14:sparkline>
              <xm:f>'GF Balance Trends By Program'!D378:K378</xm:f>
              <xm:sqref>L378</xm:sqref>
            </x14:sparkline>
            <x14:sparkline>
              <xm:f>'GF Balance Trends By Program'!D379:K379</xm:f>
              <xm:sqref>L379</xm:sqref>
            </x14:sparkline>
            <x14:sparkline>
              <xm:f>'GF Balance Trends By Program'!D380:K380</xm:f>
              <xm:sqref>L380</xm:sqref>
            </x14:sparkline>
            <x14:sparkline>
              <xm:f>'GF Balance Trends By Program'!D381:K381</xm:f>
              <xm:sqref>L381</xm:sqref>
            </x14:sparkline>
            <x14:sparkline>
              <xm:f>'GF Balance Trends By Program'!D382:K382</xm:f>
              <xm:sqref>L382</xm:sqref>
            </x14:sparkline>
            <x14:sparkline>
              <xm:f>'GF Balance Trends By Program'!D383:K383</xm:f>
              <xm:sqref>L383</xm:sqref>
            </x14:sparkline>
            <x14:sparkline>
              <xm:f>'GF Balance Trends By Program'!D384:K384</xm:f>
              <xm:sqref>L384</xm:sqref>
            </x14:sparkline>
            <x14:sparkline>
              <xm:f>'GF Balance Trends By Program'!D385:K385</xm:f>
              <xm:sqref>L385</xm:sqref>
            </x14:sparkline>
            <x14:sparkline>
              <xm:f>'GF Balance Trends By Program'!D386:K386</xm:f>
              <xm:sqref>L386</xm:sqref>
            </x14:sparkline>
            <x14:sparkline>
              <xm:f>'GF Balance Trends By Program'!D387:K387</xm:f>
              <xm:sqref>L387</xm:sqref>
            </x14:sparkline>
            <x14:sparkline>
              <xm:f>'GF Balance Trends By Program'!D388:K388</xm:f>
              <xm:sqref>L388</xm:sqref>
            </x14:sparkline>
            <x14:sparkline>
              <xm:f>'GF Balance Trends By Program'!D389:K389</xm:f>
              <xm:sqref>L389</xm:sqref>
            </x14:sparkline>
            <x14:sparkline>
              <xm:f>'GF Balance Trends By Program'!D390:K390</xm:f>
              <xm:sqref>L390</xm:sqref>
            </x14:sparkline>
            <x14:sparkline>
              <xm:f>'GF Balance Trends By Program'!D391:K391</xm:f>
              <xm:sqref>L391</xm:sqref>
            </x14:sparkline>
            <x14:sparkline>
              <xm:f>'GF Balance Trends By Program'!D392:K392</xm:f>
              <xm:sqref>L392</xm:sqref>
            </x14:sparkline>
            <x14:sparkline>
              <xm:f>'GF Balance Trends By Program'!D393:K393</xm:f>
              <xm:sqref>L393</xm:sqref>
            </x14:sparkline>
            <x14:sparkline>
              <xm:f>'GF Balance Trends By Program'!D394:K394</xm:f>
              <xm:sqref>L394</xm:sqref>
            </x14:sparkline>
            <x14:sparkline>
              <xm:f>'GF Balance Trends By Program'!D395:K395</xm:f>
              <xm:sqref>L395</xm:sqref>
            </x14:sparkline>
            <x14:sparkline>
              <xm:f>'GF Balance Trends By Program'!D396:K396</xm:f>
              <xm:sqref>L396</xm:sqref>
            </x14:sparkline>
            <x14:sparkline>
              <xm:f>'GF Balance Trends By Program'!D397:K397</xm:f>
              <xm:sqref>L397</xm:sqref>
            </x14:sparkline>
            <x14:sparkline>
              <xm:f>'GF Balance Trends By Program'!D398:K398</xm:f>
              <xm:sqref>L398</xm:sqref>
            </x14:sparkline>
            <x14:sparkline>
              <xm:f>'GF Balance Trends By Program'!D399:K399</xm:f>
              <xm:sqref>L399</xm:sqref>
            </x14:sparkline>
            <x14:sparkline>
              <xm:f>'GF Balance Trends By Program'!D400:K400</xm:f>
              <xm:sqref>L400</xm:sqref>
            </x14:sparkline>
            <x14:sparkline>
              <xm:f>'GF Balance Trends By Program'!D401:K401</xm:f>
              <xm:sqref>L401</xm:sqref>
            </x14:sparkline>
            <x14:sparkline>
              <xm:f>'GF Balance Trends By Program'!D402:K402</xm:f>
              <xm:sqref>L402</xm:sqref>
            </x14:sparkline>
            <x14:sparkline>
              <xm:f>'GF Balance Trends By Program'!D403:K403</xm:f>
              <xm:sqref>L403</xm:sqref>
            </x14:sparkline>
            <x14:sparkline>
              <xm:f>'GF Balance Trends By Program'!D404:K404</xm:f>
              <xm:sqref>L404</xm:sqref>
            </x14:sparkline>
            <x14:sparkline>
              <xm:f>'GF Balance Trends By Program'!D405:K405</xm:f>
              <xm:sqref>L405</xm:sqref>
            </x14:sparkline>
            <x14:sparkline>
              <xm:f>'GF Balance Trends By Program'!D406:K406</xm:f>
              <xm:sqref>L406</xm:sqref>
            </x14:sparkline>
            <x14:sparkline>
              <xm:f>'GF Balance Trends By Program'!D407:K407</xm:f>
              <xm:sqref>L407</xm:sqref>
            </x14:sparkline>
            <x14:sparkline>
              <xm:f>'GF Balance Trends By Program'!D408:K408</xm:f>
              <xm:sqref>L408</xm:sqref>
            </x14:sparkline>
            <x14:sparkline>
              <xm:f>'GF Balance Trends By Program'!D409:K409</xm:f>
              <xm:sqref>L409</xm:sqref>
            </x14:sparkline>
            <x14:sparkline>
              <xm:f>'GF Balance Trends By Program'!D410:K410</xm:f>
              <xm:sqref>L410</xm:sqref>
            </x14:sparkline>
            <x14:sparkline>
              <xm:f>'GF Balance Trends By Program'!D411:K411</xm:f>
              <xm:sqref>L411</xm:sqref>
            </x14:sparkline>
            <x14:sparkline>
              <xm:f>'GF Balance Trends By Program'!D412:K412</xm:f>
              <xm:sqref>L412</xm:sqref>
            </x14:sparkline>
            <x14:sparkline>
              <xm:f>'GF Balance Trends By Program'!D413:K413</xm:f>
              <xm:sqref>L413</xm:sqref>
            </x14:sparkline>
            <x14:sparkline>
              <xm:f>'GF Balance Trends By Program'!D414:K414</xm:f>
              <xm:sqref>L414</xm:sqref>
            </x14:sparkline>
            <x14:sparkline>
              <xm:f>'GF Balance Trends By Program'!D415:K415</xm:f>
              <xm:sqref>L415</xm:sqref>
            </x14:sparkline>
            <x14:sparkline>
              <xm:f>'GF Balance Trends By Program'!D416:K416</xm:f>
              <xm:sqref>L416</xm:sqref>
            </x14:sparkline>
            <x14:sparkline>
              <xm:f>'GF Balance Trends By Program'!D417:K417</xm:f>
              <xm:sqref>L417</xm:sqref>
            </x14:sparkline>
            <x14:sparkline>
              <xm:f>'GF Balance Trends By Program'!D418:K418</xm:f>
              <xm:sqref>L418</xm:sqref>
            </x14:sparkline>
            <x14:sparkline>
              <xm:f>'GF Balance Trends By Program'!D419:K419</xm:f>
              <xm:sqref>L419</xm:sqref>
            </x14:sparkline>
            <x14:sparkline>
              <xm:f>'GF Balance Trends By Program'!D420:K420</xm:f>
              <xm:sqref>L420</xm:sqref>
            </x14:sparkline>
            <x14:sparkline>
              <xm:f>'GF Balance Trends By Program'!D421:K421</xm:f>
              <xm:sqref>L421</xm:sqref>
            </x14:sparkline>
            <x14:sparkline>
              <xm:f>'GF Balance Trends By Program'!D422:K422</xm:f>
              <xm:sqref>L422</xm:sqref>
            </x14:sparkline>
            <x14:sparkline>
              <xm:f>'GF Balance Trends By Program'!D423:K423</xm:f>
              <xm:sqref>L423</xm:sqref>
            </x14:sparkline>
            <x14:sparkline>
              <xm:f>'GF Balance Trends By Program'!D424:K424</xm:f>
              <xm:sqref>L424</xm:sqref>
            </x14:sparkline>
            <x14:sparkline>
              <xm:f>'GF Balance Trends By Program'!D425:K425</xm:f>
              <xm:sqref>L425</xm:sqref>
            </x14:sparkline>
            <x14:sparkline>
              <xm:f>'GF Balance Trends By Program'!D426:K426</xm:f>
              <xm:sqref>L426</xm:sqref>
            </x14:sparkline>
            <x14:sparkline>
              <xm:f>'GF Balance Trends By Program'!D427:K427</xm:f>
              <xm:sqref>L427</xm:sqref>
            </x14:sparkline>
            <x14:sparkline>
              <xm:f>'GF Balance Trends By Program'!D428:K428</xm:f>
              <xm:sqref>L428</xm:sqref>
            </x14:sparkline>
            <x14:sparkline>
              <xm:f>'GF Balance Trends By Program'!D429:K429</xm:f>
              <xm:sqref>L429</xm:sqref>
            </x14:sparkline>
            <x14:sparkline>
              <xm:f>'GF Balance Trends By Program'!D430:K430</xm:f>
              <xm:sqref>L430</xm:sqref>
            </x14:sparkline>
            <x14:sparkline>
              <xm:f>'GF Balance Trends By Program'!D431:K431</xm:f>
              <xm:sqref>L431</xm:sqref>
            </x14:sparkline>
            <x14:sparkline>
              <xm:f>'GF Balance Trends By Program'!D432:K432</xm:f>
              <xm:sqref>L432</xm:sqref>
            </x14:sparkline>
            <x14:sparkline>
              <xm:f>'GF Balance Trends By Program'!D433:K433</xm:f>
              <xm:sqref>L433</xm:sqref>
            </x14:sparkline>
            <x14:sparkline>
              <xm:f>'GF Balance Trends By Program'!D434:K434</xm:f>
              <xm:sqref>L434</xm:sqref>
            </x14:sparkline>
            <x14:sparkline>
              <xm:f>'GF Balance Trends By Program'!D435:K435</xm:f>
              <xm:sqref>L435</xm:sqref>
            </x14:sparkline>
            <x14:sparkline>
              <xm:f>'GF Balance Trends By Program'!D436:K436</xm:f>
              <xm:sqref>L436</xm:sqref>
            </x14:sparkline>
            <x14:sparkline>
              <xm:f>'GF Balance Trends By Program'!D437:K437</xm:f>
              <xm:sqref>L437</xm:sqref>
            </x14:sparkline>
            <x14:sparkline>
              <xm:f>'GF Balance Trends By Program'!D438:K438</xm:f>
              <xm:sqref>L438</xm:sqref>
            </x14:sparkline>
            <x14:sparkline>
              <xm:f>'GF Balance Trends By Program'!D439:K439</xm:f>
              <xm:sqref>L439</xm:sqref>
            </x14:sparkline>
            <x14:sparkline>
              <xm:f>'GF Balance Trends By Program'!D440:K440</xm:f>
              <xm:sqref>L440</xm:sqref>
            </x14:sparkline>
            <x14:sparkline>
              <xm:f>'GF Balance Trends By Program'!D441:K441</xm:f>
              <xm:sqref>L441</xm:sqref>
            </x14:sparkline>
            <x14:sparkline>
              <xm:f>'GF Balance Trends By Program'!D442:K442</xm:f>
              <xm:sqref>L442</xm:sqref>
            </x14:sparkline>
            <x14:sparkline>
              <xm:f>'GF Balance Trends By Program'!D443:K443</xm:f>
              <xm:sqref>L443</xm:sqref>
            </x14:sparkline>
            <x14:sparkline>
              <xm:f>'GF Balance Trends By Program'!D444:K444</xm:f>
              <xm:sqref>L444</xm:sqref>
            </x14:sparkline>
            <x14:sparkline>
              <xm:f>'GF Balance Trends By Program'!D445:K445</xm:f>
              <xm:sqref>L445</xm:sqref>
            </x14:sparkline>
            <x14:sparkline>
              <xm:f>'GF Balance Trends By Program'!D446:K446</xm:f>
              <xm:sqref>L446</xm:sqref>
            </x14:sparkline>
            <x14:sparkline>
              <xm:f>'GF Balance Trends By Program'!D447:K447</xm:f>
              <xm:sqref>L447</xm:sqref>
            </x14:sparkline>
            <x14:sparkline>
              <xm:f>'GF Balance Trends By Program'!D448:K448</xm:f>
              <xm:sqref>L448</xm:sqref>
            </x14:sparkline>
            <x14:sparkline>
              <xm:f>'GF Balance Trends By Program'!D449:K449</xm:f>
              <xm:sqref>L449</xm:sqref>
            </x14:sparkline>
            <x14:sparkline>
              <xm:f>'GF Balance Trends By Program'!D450:K450</xm:f>
              <xm:sqref>L450</xm:sqref>
            </x14:sparkline>
            <x14:sparkline>
              <xm:f>'GF Balance Trends By Program'!D451:K451</xm:f>
              <xm:sqref>L451</xm:sqref>
            </x14:sparkline>
            <x14:sparkline>
              <xm:f>'GF Balance Trends By Program'!D452:K452</xm:f>
              <xm:sqref>L452</xm:sqref>
            </x14:sparkline>
            <x14:sparkline>
              <xm:f>'GF Balance Trends By Program'!D453:K453</xm:f>
              <xm:sqref>L453</xm:sqref>
            </x14:sparkline>
            <x14:sparkline>
              <xm:f>'GF Balance Trends By Program'!D454:K454</xm:f>
              <xm:sqref>L454</xm:sqref>
            </x14:sparkline>
            <x14:sparkline>
              <xm:f>'GF Balance Trends By Program'!D455:K455</xm:f>
              <xm:sqref>L455</xm:sqref>
            </x14:sparkline>
            <x14:sparkline>
              <xm:f>'GF Balance Trends By Program'!D456:K456</xm:f>
              <xm:sqref>L456</xm:sqref>
            </x14:sparkline>
            <x14:sparkline>
              <xm:f>'GF Balance Trends By Program'!D457:K457</xm:f>
              <xm:sqref>L457</xm:sqref>
            </x14:sparkline>
            <x14:sparkline>
              <xm:f>'GF Balance Trends By Program'!D458:K458</xm:f>
              <xm:sqref>L458</xm:sqref>
            </x14:sparkline>
            <x14:sparkline>
              <xm:f>'GF Balance Trends By Program'!D459:K459</xm:f>
              <xm:sqref>L459</xm:sqref>
            </x14:sparkline>
            <x14:sparkline>
              <xm:f>'GF Balance Trends By Program'!D460:K460</xm:f>
              <xm:sqref>L460</xm:sqref>
            </x14:sparkline>
            <x14:sparkline>
              <xm:f>'GF Balance Trends By Program'!D461:K461</xm:f>
              <xm:sqref>L461</xm:sqref>
            </x14:sparkline>
            <x14:sparkline>
              <xm:f>'GF Balance Trends By Program'!D462:K462</xm:f>
              <xm:sqref>L462</xm:sqref>
            </x14:sparkline>
            <x14:sparkline>
              <xm:f>'GF Balance Trends By Program'!D463:K463</xm:f>
              <xm:sqref>L463</xm:sqref>
            </x14:sparkline>
            <x14:sparkline>
              <xm:f>'GF Balance Trends By Program'!D464:K464</xm:f>
              <xm:sqref>L464</xm:sqref>
            </x14:sparkline>
            <x14:sparkline>
              <xm:f>'GF Balance Trends By Program'!D465:K465</xm:f>
              <xm:sqref>L465</xm:sqref>
            </x14:sparkline>
            <x14:sparkline>
              <xm:f>'GF Balance Trends By Program'!D466:K466</xm:f>
              <xm:sqref>L466</xm:sqref>
            </x14:sparkline>
            <x14:sparkline>
              <xm:f>'GF Balance Trends By Program'!D467:K467</xm:f>
              <xm:sqref>L467</xm:sqref>
            </x14:sparkline>
            <x14:sparkline>
              <xm:f>'GF Balance Trends By Program'!D468:K468</xm:f>
              <xm:sqref>L468</xm:sqref>
            </x14:sparkline>
            <x14:sparkline>
              <xm:f>'GF Balance Trends By Program'!D469:K469</xm:f>
              <xm:sqref>L469</xm:sqref>
            </x14:sparkline>
            <x14:sparkline>
              <xm:f>'GF Balance Trends By Program'!D470:K470</xm:f>
              <xm:sqref>L470</xm:sqref>
            </x14:sparkline>
            <x14:sparkline>
              <xm:f>'GF Balance Trends By Program'!D471:K471</xm:f>
              <xm:sqref>L471</xm:sqref>
            </x14:sparkline>
            <x14:sparkline>
              <xm:f>'GF Balance Trends By Program'!D472:K472</xm:f>
              <xm:sqref>L472</xm:sqref>
            </x14:sparkline>
            <x14:sparkline>
              <xm:f>'GF Balance Trends By Program'!D473:K473</xm:f>
              <xm:sqref>L473</xm:sqref>
            </x14:sparkline>
            <x14:sparkline>
              <xm:f>'GF Balance Trends By Program'!D474:K474</xm:f>
              <xm:sqref>L474</xm:sqref>
            </x14:sparkline>
            <x14:sparkline>
              <xm:f>'GF Balance Trends By Program'!D475:K475</xm:f>
              <xm:sqref>L475</xm:sqref>
            </x14:sparkline>
            <x14:sparkline>
              <xm:f>'GF Balance Trends By Program'!D476:K476</xm:f>
              <xm:sqref>L476</xm:sqref>
            </x14:sparkline>
            <x14:sparkline>
              <xm:f>'GF Balance Trends By Program'!D477:K477</xm:f>
              <xm:sqref>L477</xm:sqref>
            </x14:sparkline>
            <x14:sparkline>
              <xm:f>'GF Balance Trends By Program'!D478:K478</xm:f>
              <xm:sqref>L478</xm:sqref>
            </x14:sparkline>
            <x14:sparkline>
              <xm:f>'GF Balance Trends By Program'!D479:K479</xm:f>
              <xm:sqref>L479</xm:sqref>
            </x14:sparkline>
            <x14:sparkline>
              <xm:f>'GF Balance Trends By Program'!D480:K480</xm:f>
              <xm:sqref>L480</xm:sqref>
            </x14:sparkline>
            <x14:sparkline>
              <xm:f>'GF Balance Trends By Program'!D481:K481</xm:f>
              <xm:sqref>L481</xm:sqref>
            </x14:sparkline>
            <x14:sparkline>
              <xm:f>'GF Balance Trends By Program'!D482:K482</xm:f>
              <xm:sqref>L482</xm:sqref>
            </x14:sparkline>
            <x14:sparkline>
              <xm:f>'GF Balance Trends By Program'!D483:K483</xm:f>
              <xm:sqref>L483</xm:sqref>
            </x14:sparkline>
            <x14:sparkline>
              <xm:f>'GF Balance Trends By Program'!D484:K484</xm:f>
              <xm:sqref>L484</xm:sqref>
            </x14:sparkline>
            <x14:sparkline>
              <xm:f>'GF Balance Trends By Program'!D485:K485</xm:f>
              <xm:sqref>L485</xm:sqref>
            </x14:sparkline>
            <x14:sparkline>
              <xm:f>'GF Balance Trends By Program'!D486:K486</xm:f>
              <xm:sqref>L486</xm:sqref>
            </x14:sparkline>
            <x14:sparkline>
              <xm:f>'GF Balance Trends By Program'!D487:K487</xm:f>
              <xm:sqref>L487</xm:sqref>
            </x14:sparkline>
            <x14:sparkline>
              <xm:f>'GF Balance Trends By Program'!D488:K488</xm:f>
              <xm:sqref>L488</xm:sqref>
            </x14:sparkline>
            <x14:sparkline>
              <xm:f>'GF Balance Trends By Program'!D489:K489</xm:f>
              <xm:sqref>L489</xm:sqref>
            </x14:sparkline>
            <x14:sparkline>
              <xm:f>'GF Balance Trends By Program'!D490:K490</xm:f>
              <xm:sqref>L490</xm:sqref>
            </x14:sparkline>
            <x14:sparkline>
              <xm:f>'GF Balance Trends By Program'!D491:K491</xm:f>
              <xm:sqref>L491</xm:sqref>
            </x14:sparkline>
            <x14:sparkline>
              <xm:f>'GF Balance Trends By Program'!D492:K492</xm:f>
              <xm:sqref>L492</xm:sqref>
            </x14:sparkline>
            <x14:sparkline>
              <xm:f>'GF Balance Trends By Program'!D493:K493</xm:f>
              <xm:sqref>L493</xm:sqref>
            </x14:sparkline>
            <x14:sparkline>
              <xm:f>'GF Balance Trends By Program'!D494:K494</xm:f>
              <xm:sqref>L494</xm:sqref>
            </x14:sparkline>
            <x14:sparkline>
              <xm:f>'GF Balance Trends By Program'!D495:K495</xm:f>
              <xm:sqref>L495</xm:sqref>
            </x14:sparkline>
            <x14:sparkline>
              <xm:f>'GF Balance Trends By Program'!D496:K496</xm:f>
              <xm:sqref>L496</xm:sqref>
            </x14:sparkline>
            <x14:sparkline>
              <xm:f>'GF Balance Trends By Program'!D497:K497</xm:f>
              <xm:sqref>L497</xm:sqref>
            </x14:sparkline>
            <x14:sparkline>
              <xm:f>'GF Balance Trends By Program'!D498:K498</xm:f>
              <xm:sqref>L498</xm:sqref>
            </x14:sparkline>
            <x14:sparkline>
              <xm:f>'GF Balance Trends By Program'!D499:K499</xm:f>
              <xm:sqref>L499</xm:sqref>
            </x14:sparkline>
            <x14:sparkline>
              <xm:f>'GF Balance Trends By Program'!D500:K500</xm:f>
              <xm:sqref>L500</xm:sqref>
            </x14:sparkline>
            <x14:sparkline>
              <xm:f>'GF Balance Trends By Program'!D501:K501</xm:f>
              <xm:sqref>L501</xm:sqref>
            </x14:sparkline>
            <x14:sparkline>
              <xm:f>'GF Balance Trends By Program'!D502:K502</xm:f>
              <xm:sqref>L502</xm:sqref>
            </x14:sparkline>
            <x14:sparkline>
              <xm:f>'GF Balance Trends By Program'!D503:K503</xm:f>
              <xm:sqref>L503</xm:sqref>
            </x14:sparkline>
            <x14:sparkline>
              <xm:f>'GF Balance Trends By Program'!D504:K504</xm:f>
              <xm:sqref>L504</xm:sqref>
            </x14:sparkline>
            <x14:sparkline>
              <xm:f>'GF Balance Trends By Program'!D505:K505</xm:f>
              <xm:sqref>L505</xm:sqref>
            </x14:sparkline>
            <x14:sparkline>
              <xm:f>'GF Balance Trends By Program'!D506:K506</xm:f>
              <xm:sqref>L506</xm:sqref>
            </x14:sparkline>
            <x14:sparkline>
              <xm:f>'GF Balance Trends By Program'!D507:K507</xm:f>
              <xm:sqref>L507</xm:sqref>
            </x14:sparkline>
            <x14:sparkline>
              <xm:f>'GF Balance Trends By Program'!D508:K508</xm:f>
              <xm:sqref>L508</xm:sqref>
            </x14:sparkline>
            <x14:sparkline>
              <xm:f>'GF Balance Trends By Program'!D509:K509</xm:f>
              <xm:sqref>L509</xm:sqref>
            </x14:sparkline>
            <x14:sparkline>
              <xm:f>'GF Balance Trends By Program'!D510:K510</xm:f>
              <xm:sqref>L510</xm:sqref>
            </x14:sparkline>
            <x14:sparkline>
              <xm:f>'GF Balance Trends By Program'!D511:K511</xm:f>
              <xm:sqref>L511</xm:sqref>
            </x14:sparkline>
            <x14:sparkline>
              <xm:f>'GF Balance Trends By Program'!D512:K512</xm:f>
              <xm:sqref>L512</xm:sqref>
            </x14:sparkline>
            <x14:sparkline>
              <xm:f>'GF Balance Trends By Program'!D513:K513</xm:f>
              <xm:sqref>L513</xm:sqref>
            </x14:sparkline>
            <x14:sparkline>
              <xm:f>'GF Balance Trends By Program'!D514:K514</xm:f>
              <xm:sqref>L514</xm:sqref>
            </x14:sparkline>
            <x14:sparkline>
              <xm:f>'GF Balance Trends By Program'!D515:K515</xm:f>
              <xm:sqref>L515</xm:sqref>
            </x14:sparkline>
            <x14:sparkline>
              <xm:f>'GF Balance Trends By Program'!D516:K516</xm:f>
              <xm:sqref>L516</xm:sqref>
            </x14:sparkline>
            <x14:sparkline>
              <xm:f>'GF Balance Trends By Program'!D517:K517</xm:f>
              <xm:sqref>L517</xm:sqref>
            </x14:sparkline>
            <x14:sparkline>
              <xm:f>'GF Balance Trends By Program'!D518:K518</xm:f>
              <xm:sqref>L518</xm:sqref>
            </x14:sparkline>
            <x14:sparkline>
              <xm:f>'GF Balance Trends By Program'!D519:K519</xm:f>
              <xm:sqref>L519</xm:sqref>
            </x14:sparkline>
            <x14:sparkline>
              <xm:f>'GF Balance Trends By Program'!D520:K520</xm:f>
              <xm:sqref>L520</xm:sqref>
            </x14:sparkline>
            <x14:sparkline>
              <xm:f>'GF Balance Trends By Program'!D521:K521</xm:f>
              <xm:sqref>L521</xm:sqref>
            </x14:sparkline>
            <x14:sparkline>
              <xm:f>'GF Balance Trends By Program'!D522:K522</xm:f>
              <xm:sqref>L522</xm:sqref>
            </x14:sparkline>
            <x14:sparkline>
              <xm:f>'GF Balance Trends By Program'!D523:K523</xm:f>
              <xm:sqref>L523</xm:sqref>
            </x14:sparkline>
            <x14:sparkline>
              <xm:f>'GF Balance Trends By Program'!D524:K524</xm:f>
              <xm:sqref>L524</xm:sqref>
            </x14:sparkline>
            <x14:sparkline>
              <xm:f>'GF Balance Trends By Program'!D525:K525</xm:f>
              <xm:sqref>L525</xm:sqref>
            </x14:sparkline>
            <x14:sparkline>
              <xm:f>'GF Balance Trends By Program'!D526:K526</xm:f>
              <xm:sqref>L526</xm:sqref>
            </x14:sparkline>
            <x14:sparkline>
              <xm:f>'GF Balance Trends By Program'!D527:K527</xm:f>
              <xm:sqref>L527</xm:sqref>
            </x14:sparkline>
            <x14:sparkline>
              <xm:f>'GF Balance Trends By Program'!D528:K528</xm:f>
              <xm:sqref>L528</xm:sqref>
            </x14:sparkline>
            <x14:sparkline>
              <xm:f>'GF Balance Trends By Program'!D529:K529</xm:f>
              <xm:sqref>L529</xm:sqref>
            </x14:sparkline>
            <x14:sparkline>
              <xm:f>'GF Balance Trends By Program'!D530:K530</xm:f>
              <xm:sqref>L530</xm:sqref>
            </x14:sparkline>
            <x14:sparkline>
              <xm:f>'GF Balance Trends By Program'!D531:K531</xm:f>
              <xm:sqref>L531</xm:sqref>
            </x14:sparkline>
            <x14:sparkline>
              <xm:f>'GF Balance Trends By Program'!D532:K532</xm:f>
              <xm:sqref>L532</xm:sqref>
            </x14:sparkline>
            <x14:sparkline>
              <xm:f>'GF Balance Trends By Program'!D533:K533</xm:f>
              <xm:sqref>L533</xm:sqref>
            </x14:sparkline>
            <x14:sparkline>
              <xm:f>'GF Balance Trends By Program'!D534:K534</xm:f>
              <xm:sqref>L534</xm:sqref>
            </x14:sparkline>
            <x14:sparkline>
              <xm:f>'GF Balance Trends By Program'!D535:K535</xm:f>
              <xm:sqref>L535</xm:sqref>
            </x14:sparkline>
            <x14:sparkline>
              <xm:f>'GF Balance Trends By Program'!D536:K536</xm:f>
              <xm:sqref>L536</xm:sqref>
            </x14:sparkline>
            <x14:sparkline>
              <xm:f>'GF Balance Trends By Program'!D537:K537</xm:f>
              <xm:sqref>L537</xm:sqref>
            </x14:sparkline>
            <x14:sparkline>
              <xm:f>'GF Balance Trends By Program'!D538:K538</xm:f>
              <xm:sqref>L538</xm:sqref>
            </x14:sparkline>
            <x14:sparkline>
              <xm:f>'GF Balance Trends By Program'!D539:K539</xm:f>
              <xm:sqref>L539</xm:sqref>
            </x14:sparkline>
            <x14:sparkline>
              <xm:f>'GF Balance Trends By Program'!D540:K540</xm:f>
              <xm:sqref>L540</xm:sqref>
            </x14:sparkline>
            <x14:sparkline>
              <xm:f>'GF Balance Trends By Program'!D541:K541</xm:f>
              <xm:sqref>L541</xm:sqref>
            </x14:sparkline>
            <x14:sparkline>
              <xm:f>'GF Balance Trends By Program'!D542:K542</xm:f>
              <xm:sqref>L542</xm:sqref>
            </x14:sparkline>
            <x14:sparkline>
              <xm:f>'GF Balance Trends By Program'!D543:K543</xm:f>
              <xm:sqref>L543</xm:sqref>
            </x14:sparkline>
            <x14:sparkline>
              <xm:f>'GF Balance Trends By Program'!D544:K544</xm:f>
              <xm:sqref>L544</xm:sqref>
            </x14:sparkline>
            <x14:sparkline>
              <xm:f>'GF Balance Trends By Program'!D545:K545</xm:f>
              <xm:sqref>L545</xm:sqref>
            </x14:sparkline>
            <x14:sparkline>
              <xm:f>'GF Balance Trends By Program'!D546:K546</xm:f>
              <xm:sqref>L546</xm:sqref>
            </x14:sparkline>
            <x14:sparkline>
              <xm:f>'GF Balance Trends By Program'!D547:K547</xm:f>
              <xm:sqref>L547</xm:sqref>
            </x14:sparkline>
            <x14:sparkline>
              <xm:f>'GF Balance Trends By Program'!D548:K548</xm:f>
              <xm:sqref>L548</xm:sqref>
            </x14:sparkline>
            <x14:sparkline>
              <xm:f>'GF Balance Trends By Program'!D549:K549</xm:f>
              <xm:sqref>L549</xm:sqref>
            </x14:sparkline>
            <x14:sparkline>
              <xm:f>'GF Balance Trends By Program'!D550:K550</xm:f>
              <xm:sqref>L550</xm:sqref>
            </x14:sparkline>
            <x14:sparkline>
              <xm:f>'GF Balance Trends By Program'!D551:K551</xm:f>
              <xm:sqref>L551</xm:sqref>
            </x14:sparkline>
            <x14:sparkline>
              <xm:f>'GF Balance Trends By Program'!D552:K552</xm:f>
              <xm:sqref>L552</xm:sqref>
            </x14:sparkline>
            <x14:sparkline>
              <xm:f>'GF Balance Trends By Program'!D553:K553</xm:f>
              <xm:sqref>L553</xm:sqref>
            </x14:sparkline>
            <x14:sparkline>
              <xm:f>'GF Balance Trends By Program'!D554:K554</xm:f>
              <xm:sqref>L554</xm:sqref>
            </x14:sparkline>
            <x14:sparkline>
              <xm:f>'GF Balance Trends By Program'!D555:K555</xm:f>
              <xm:sqref>L555</xm:sqref>
            </x14:sparkline>
            <x14:sparkline>
              <xm:f>'GF Balance Trends By Program'!D556:K556</xm:f>
              <xm:sqref>L556</xm:sqref>
            </x14:sparkline>
            <x14:sparkline>
              <xm:f>'GF Balance Trends By Program'!D557:K557</xm:f>
              <xm:sqref>L557</xm:sqref>
            </x14:sparkline>
            <x14:sparkline>
              <xm:f>'GF Balance Trends By Program'!D558:K558</xm:f>
              <xm:sqref>L558</xm:sqref>
            </x14:sparkline>
            <x14:sparkline>
              <xm:f>'GF Balance Trends By Program'!D559:K559</xm:f>
              <xm:sqref>L559</xm:sqref>
            </x14:sparkline>
            <x14:sparkline>
              <xm:f>'GF Balance Trends By Program'!D560:K560</xm:f>
              <xm:sqref>L560</xm:sqref>
            </x14:sparkline>
            <x14:sparkline>
              <xm:f>'GF Balance Trends By Program'!D561:K561</xm:f>
              <xm:sqref>L561</xm:sqref>
            </x14:sparkline>
            <x14:sparkline>
              <xm:f>'GF Balance Trends By Program'!D562:K562</xm:f>
              <xm:sqref>L562</xm:sqref>
            </x14:sparkline>
            <x14:sparkline>
              <xm:f>'GF Balance Trends By Program'!D563:K563</xm:f>
              <xm:sqref>L563</xm:sqref>
            </x14:sparkline>
            <x14:sparkline>
              <xm:f>'GF Balance Trends By Program'!D564:K564</xm:f>
              <xm:sqref>L564</xm:sqref>
            </x14:sparkline>
            <x14:sparkline>
              <xm:f>'GF Balance Trends By Program'!D565:K565</xm:f>
              <xm:sqref>L565</xm:sqref>
            </x14:sparkline>
            <x14:sparkline>
              <xm:f>'GF Balance Trends By Program'!D566:K566</xm:f>
              <xm:sqref>L566</xm:sqref>
            </x14:sparkline>
            <x14:sparkline>
              <xm:f>'GF Balance Trends By Program'!D567:K567</xm:f>
              <xm:sqref>L567</xm:sqref>
            </x14:sparkline>
            <x14:sparkline>
              <xm:f>'GF Balance Trends By Program'!D568:K568</xm:f>
              <xm:sqref>L568</xm:sqref>
            </x14:sparkline>
            <x14:sparkline>
              <xm:f>'GF Balance Trends By Program'!D569:K569</xm:f>
              <xm:sqref>L569</xm:sqref>
            </x14:sparkline>
            <x14:sparkline>
              <xm:f>'GF Balance Trends By Program'!D570:K570</xm:f>
              <xm:sqref>L570</xm:sqref>
            </x14:sparkline>
            <x14:sparkline>
              <xm:f>'GF Balance Trends By Program'!D571:K571</xm:f>
              <xm:sqref>L571</xm:sqref>
            </x14:sparkline>
            <x14:sparkline>
              <xm:f>'GF Balance Trends By Program'!D572:K572</xm:f>
              <xm:sqref>L572</xm:sqref>
            </x14:sparkline>
            <x14:sparkline>
              <xm:f>'GF Balance Trends By Program'!D573:K573</xm:f>
              <xm:sqref>L573</xm:sqref>
            </x14:sparkline>
            <x14:sparkline>
              <xm:f>'GF Balance Trends By Program'!D574:K574</xm:f>
              <xm:sqref>L574</xm:sqref>
            </x14:sparkline>
            <x14:sparkline>
              <xm:f>'GF Balance Trends By Program'!D575:K575</xm:f>
              <xm:sqref>L575</xm:sqref>
            </x14:sparkline>
            <x14:sparkline>
              <xm:f>'GF Balance Trends By Program'!D576:K576</xm:f>
              <xm:sqref>L576</xm:sqref>
            </x14:sparkline>
            <x14:sparkline>
              <xm:f>'GF Balance Trends By Program'!D577:K577</xm:f>
              <xm:sqref>L577</xm:sqref>
            </x14:sparkline>
            <x14:sparkline>
              <xm:f>'GF Balance Trends By Program'!D578:K578</xm:f>
              <xm:sqref>L578</xm:sqref>
            </x14:sparkline>
            <x14:sparkline>
              <xm:f>'GF Balance Trends By Program'!D579:K579</xm:f>
              <xm:sqref>L579</xm:sqref>
            </x14:sparkline>
            <x14:sparkline>
              <xm:f>'GF Balance Trends By Program'!D580:K580</xm:f>
              <xm:sqref>L580</xm:sqref>
            </x14:sparkline>
            <x14:sparkline>
              <xm:f>'GF Balance Trends By Program'!D581:K581</xm:f>
              <xm:sqref>L581</xm:sqref>
            </x14:sparkline>
            <x14:sparkline>
              <xm:f>'GF Balance Trends By Program'!D582:K582</xm:f>
              <xm:sqref>L582</xm:sqref>
            </x14:sparkline>
            <x14:sparkline>
              <xm:f>'GF Balance Trends By Program'!D583:K583</xm:f>
              <xm:sqref>L583</xm:sqref>
            </x14:sparkline>
            <x14:sparkline>
              <xm:f>'GF Balance Trends By Program'!D584:K584</xm:f>
              <xm:sqref>L584</xm:sqref>
            </x14:sparkline>
            <x14:sparkline>
              <xm:f>'GF Balance Trends By Program'!D585:K585</xm:f>
              <xm:sqref>L585</xm:sqref>
            </x14:sparkline>
            <x14:sparkline>
              <xm:f>'GF Balance Trends By Program'!D586:K586</xm:f>
              <xm:sqref>L586</xm:sqref>
            </x14:sparkline>
            <x14:sparkline>
              <xm:f>'GF Balance Trends By Program'!D587:K587</xm:f>
              <xm:sqref>L587</xm:sqref>
            </x14:sparkline>
            <x14:sparkline>
              <xm:f>'GF Balance Trends By Program'!D588:K588</xm:f>
              <xm:sqref>L588</xm:sqref>
            </x14:sparkline>
            <x14:sparkline>
              <xm:f>'GF Balance Trends By Program'!D589:K589</xm:f>
              <xm:sqref>L589</xm:sqref>
            </x14:sparkline>
            <x14:sparkline>
              <xm:f>'GF Balance Trends By Program'!D590:K590</xm:f>
              <xm:sqref>L590</xm:sqref>
            </x14:sparkline>
            <x14:sparkline>
              <xm:f>'GF Balance Trends By Program'!D591:K591</xm:f>
              <xm:sqref>L591</xm:sqref>
            </x14:sparkline>
            <x14:sparkline>
              <xm:f>'GF Balance Trends By Program'!D592:K592</xm:f>
              <xm:sqref>L592</xm:sqref>
            </x14:sparkline>
            <x14:sparkline>
              <xm:f>'GF Balance Trends By Program'!D593:K593</xm:f>
              <xm:sqref>L593</xm:sqref>
            </x14:sparkline>
            <x14:sparkline>
              <xm:f>'GF Balance Trends By Program'!D594:K594</xm:f>
              <xm:sqref>L594</xm:sqref>
            </x14:sparkline>
            <x14:sparkline>
              <xm:f>'GF Balance Trends By Program'!D595:K595</xm:f>
              <xm:sqref>L595</xm:sqref>
            </x14:sparkline>
            <x14:sparkline>
              <xm:f>'GF Balance Trends By Program'!D596:K596</xm:f>
              <xm:sqref>L596</xm:sqref>
            </x14:sparkline>
            <x14:sparkline>
              <xm:f>'GF Balance Trends By Program'!D597:K597</xm:f>
              <xm:sqref>L597</xm:sqref>
            </x14:sparkline>
            <x14:sparkline>
              <xm:f>'GF Balance Trends By Program'!D598:K598</xm:f>
              <xm:sqref>L598</xm:sqref>
            </x14:sparkline>
            <x14:sparkline>
              <xm:f>'GF Balance Trends By Program'!D599:K599</xm:f>
              <xm:sqref>L599</xm:sqref>
            </x14:sparkline>
            <x14:sparkline>
              <xm:f>'GF Balance Trends By Program'!D600:K600</xm:f>
              <xm:sqref>L600</xm:sqref>
            </x14:sparkline>
            <x14:sparkline>
              <xm:f>'GF Balance Trends By Program'!D601:K601</xm:f>
              <xm:sqref>L601</xm:sqref>
            </x14:sparkline>
            <x14:sparkline>
              <xm:f>'GF Balance Trends By Program'!D602:K602</xm:f>
              <xm:sqref>L602</xm:sqref>
            </x14:sparkline>
            <x14:sparkline>
              <xm:f>'GF Balance Trends By Program'!D603:K603</xm:f>
              <xm:sqref>L603</xm:sqref>
            </x14:sparkline>
            <x14:sparkline>
              <xm:f>'GF Balance Trends By Program'!D604:K604</xm:f>
              <xm:sqref>L604</xm:sqref>
            </x14:sparkline>
            <x14:sparkline>
              <xm:f>'GF Balance Trends By Program'!D605:K605</xm:f>
              <xm:sqref>L605</xm:sqref>
            </x14:sparkline>
            <x14:sparkline>
              <xm:f>'GF Balance Trends By Program'!D606:K606</xm:f>
              <xm:sqref>L606</xm:sqref>
            </x14:sparkline>
            <x14:sparkline>
              <xm:f>'GF Balance Trends By Program'!D607:K607</xm:f>
              <xm:sqref>L607</xm:sqref>
            </x14:sparkline>
            <x14:sparkline>
              <xm:f>'GF Balance Trends By Program'!D608:K608</xm:f>
              <xm:sqref>L608</xm:sqref>
            </x14:sparkline>
            <x14:sparkline>
              <xm:f>'GF Balance Trends By Program'!D609:K609</xm:f>
              <xm:sqref>L609</xm:sqref>
            </x14:sparkline>
            <x14:sparkline>
              <xm:f>'GF Balance Trends By Program'!D610:K610</xm:f>
              <xm:sqref>L610</xm:sqref>
            </x14:sparkline>
            <x14:sparkline>
              <xm:f>'GF Balance Trends By Program'!D611:K611</xm:f>
              <xm:sqref>L611</xm:sqref>
            </x14:sparkline>
            <x14:sparkline>
              <xm:f>'GF Balance Trends By Program'!D612:K612</xm:f>
              <xm:sqref>L612</xm:sqref>
            </x14:sparkline>
            <x14:sparkline>
              <xm:f>'GF Balance Trends By Program'!D613:K613</xm:f>
              <xm:sqref>L613</xm:sqref>
            </x14:sparkline>
            <x14:sparkline>
              <xm:f>'GF Balance Trends By Program'!D614:K614</xm:f>
              <xm:sqref>L614</xm:sqref>
            </x14:sparkline>
            <x14:sparkline>
              <xm:f>'GF Balance Trends By Program'!D615:K615</xm:f>
              <xm:sqref>L615</xm:sqref>
            </x14:sparkline>
            <x14:sparkline>
              <xm:f>'GF Balance Trends By Program'!D616:K616</xm:f>
              <xm:sqref>L616</xm:sqref>
            </x14:sparkline>
            <x14:sparkline>
              <xm:f>'GF Balance Trends By Program'!D617:K617</xm:f>
              <xm:sqref>L617</xm:sqref>
            </x14:sparkline>
            <x14:sparkline>
              <xm:f>'GF Balance Trends By Program'!D618:K618</xm:f>
              <xm:sqref>L618</xm:sqref>
            </x14:sparkline>
            <x14:sparkline>
              <xm:f>'GF Balance Trends By Program'!D619:K619</xm:f>
              <xm:sqref>L619</xm:sqref>
            </x14:sparkline>
            <x14:sparkline>
              <xm:f>'GF Balance Trends By Program'!D620:K620</xm:f>
              <xm:sqref>L620</xm:sqref>
            </x14:sparkline>
            <x14:sparkline>
              <xm:f>'GF Balance Trends By Program'!D621:K621</xm:f>
              <xm:sqref>L621</xm:sqref>
            </x14:sparkline>
            <x14:sparkline>
              <xm:f>'GF Balance Trends By Program'!D622:K622</xm:f>
              <xm:sqref>L622</xm:sqref>
            </x14:sparkline>
            <x14:sparkline>
              <xm:f>'GF Balance Trends By Program'!D623:K623</xm:f>
              <xm:sqref>L623</xm:sqref>
            </x14:sparkline>
            <x14:sparkline>
              <xm:f>'GF Balance Trends By Program'!D624:K624</xm:f>
              <xm:sqref>L624</xm:sqref>
            </x14:sparkline>
            <x14:sparkline>
              <xm:f>'GF Balance Trends By Program'!D625:K625</xm:f>
              <xm:sqref>L625</xm:sqref>
            </x14:sparkline>
            <x14:sparkline>
              <xm:f>'GF Balance Trends By Program'!D626:K626</xm:f>
              <xm:sqref>L626</xm:sqref>
            </x14:sparkline>
            <x14:sparkline>
              <xm:f>'GF Balance Trends By Program'!D627:K627</xm:f>
              <xm:sqref>L627</xm:sqref>
            </x14:sparkline>
            <x14:sparkline>
              <xm:f>'GF Balance Trends By Program'!D628:K628</xm:f>
              <xm:sqref>L628</xm:sqref>
            </x14:sparkline>
            <x14:sparkline>
              <xm:f>'GF Balance Trends By Program'!D629:K629</xm:f>
              <xm:sqref>L629</xm:sqref>
            </x14:sparkline>
            <x14:sparkline>
              <xm:f>'GF Balance Trends By Program'!D630:K630</xm:f>
              <xm:sqref>L630</xm:sqref>
            </x14:sparkline>
            <x14:sparkline>
              <xm:f>'GF Balance Trends By Program'!D631:K631</xm:f>
              <xm:sqref>L631</xm:sqref>
            </x14:sparkline>
            <x14:sparkline>
              <xm:f>'GF Balance Trends By Program'!D632:K632</xm:f>
              <xm:sqref>L632</xm:sqref>
            </x14:sparkline>
            <x14:sparkline>
              <xm:f>'GF Balance Trends By Program'!D633:K633</xm:f>
              <xm:sqref>L633</xm:sqref>
            </x14:sparkline>
            <x14:sparkline>
              <xm:f>'GF Balance Trends By Program'!D634:K634</xm:f>
              <xm:sqref>L634</xm:sqref>
            </x14:sparkline>
            <x14:sparkline>
              <xm:f>'GF Balance Trends By Program'!D635:K635</xm:f>
              <xm:sqref>L635</xm:sqref>
            </x14:sparkline>
            <x14:sparkline>
              <xm:f>'GF Balance Trends By Program'!D636:K636</xm:f>
              <xm:sqref>L636</xm:sqref>
            </x14:sparkline>
            <x14:sparkline>
              <xm:f>'GF Balance Trends By Program'!D637:K637</xm:f>
              <xm:sqref>L637</xm:sqref>
            </x14:sparkline>
            <x14:sparkline>
              <xm:f>'GF Balance Trends By Program'!D638:K638</xm:f>
              <xm:sqref>L638</xm:sqref>
            </x14:sparkline>
            <x14:sparkline>
              <xm:f>'GF Balance Trends By Program'!D639:K639</xm:f>
              <xm:sqref>L639</xm:sqref>
            </x14:sparkline>
            <x14:sparkline>
              <xm:f>'GF Balance Trends By Program'!D640:K640</xm:f>
              <xm:sqref>L640</xm:sqref>
            </x14:sparkline>
            <x14:sparkline>
              <xm:f>'GF Balance Trends By Program'!D641:K641</xm:f>
              <xm:sqref>L641</xm:sqref>
            </x14:sparkline>
            <x14:sparkline>
              <xm:f>'GF Balance Trends By Program'!D642:K642</xm:f>
              <xm:sqref>L642</xm:sqref>
            </x14:sparkline>
            <x14:sparkline>
              <xm:f>'GF Balance Trends By Program'!D643:K643</xm:f>
              <xm:sqref>L643</xm:sqref>
            </x14:sparkline>
            <x14:sparkline>
              <xm:f>'GF Balance Trends By Program'!D644:K644</xm:f>
              <xm:sqref>L644</xm:sqref>
            </x14:sparkline>
            <x14:sparkline>
              <xm:f>'GF Balance Trends By Program'!D645:K645</xm:f>
              <xm:sqref>L645</xm:sqref>
            </x14:sparkline>
            <x14:sparkline>
              <xm:f>'GF Balance Trends By Program'!D646:K646</xm:f>
              <xm:sqref>L646</xm:sqref>
            </x14:sparkline>
            <x14:sparkline>
              <xm:f>'GF Balance Trends By Program'!D647:K647</xm:f>
              <xm:sqref>L647</xm:sqref>
            </x14:sparkline>
            <x14:sparkline>
              <xm:f>'GF Balance Trends By Program'!D648:K648</xm:f>
              <xm:sqref>L648</xm:sqref>
            </x14:sparkline>
            <x14:sparkline>
              <xm:f>'GF Balance Trends By Program'!D649:K649</xm:f>
              <xm:sqref>L649</xm:sqref>
            </x14:sparkline>
            <x14:sparkline>
              <xm:f>'GF Balance Trends By Program'!D650:K650</xm:f>
              <xm:sqref>L650</xm:sqref>
            </x14:sparkline>
            <x14:sparkline>
              <xm:f>'GF Balance Trends By Program'!D651:K651</xm:f>
              <xm:sqref>L651</xm:sqref>
            </x14:sparkline>
            <x14:sparkline>
              <xm:f>'GF Balance Trends By Program'!D652:K652</xm:f>
              <xm:sqref>L652</xm:sqref>
            </x14:sparkline>
            <x14:sparkline>
              <xm:f>'GF Balance Trends By Program'!D653:K653</xm:f>
              <xm:sqref>L653</xm:sqref>
            </x14:sparkline>
            <x14:sparkline>
              <xm:f>'GF Balance Trends By Program'!D654:K654</xm:f>
              <xm:sqref>L654</xm:sqref>
            </x14:sparkline>
            <x14:sparkline>
              <xm:f>'GF Balance Trends By Program'!D655:K655</xm:f>
              <xm:sqref>L655</xm:sqref>
            </x14:sparkline>
            <x14:sparkline>
              <xm:f>'GF Balance Trends By Program'!D656:K656</xm:f>
              <xm:sqref>L656</xm:sqref>
            </x14:sparkline>
            <x14:sparkline>
              <xm:f>'GF Balance Trends By Program'!D657:K657</xm:f>
              <xm:sqref>L657</xm:sqref>
            </x14:sparkline>
            <x14:sparkline>
              <xm:f>'GF Balance Trends By Program'!D658:K658</xm:f>
              <xm:sqref>L658</xm:sqref>
            </x14:sparkline>
            <x14:sparkline>
              <xm:f>'GF Balance Trends By Program'!D659:K659</xm:f>
              <xm:sqref>L659</xm:sqref>
            </x14:sparkline>
            <x14:sparkline>
              <xm:f>'GF Balance Trends By Program'!D660:K660</xm:f>
              <xm:sqref>L660</xm:sqref>
            </x14:sparkline>
            <x14:sparkline>
              <xm:f>'GF Balance Trends By Program'!D661:K661</xm:f>
              <xm:sqref>L661</xm:sqref>
            </x14:sparkline>
            <x14:sparkline>
              <xm:f>'GF Balance Trends By Program'!D662:K662</xm:f>
              <xm:sqref>L662</xm:sqref>
            </x14:sparkline>
            <x14:sparkline>
              <xm:f>'GF Balance Trends By Program'!D663:K663</xm:f>
              <xm:sqref>L663</xm:sqref>
            </x14:sparkline>
            <x14:sparkline>
              <xm:f>'GF Balance Trends By Program'!D664:K664</xm:f>
              <xm:sqref>L664</xm:sqref>
            </x14:sparkline>
            <x14:sparkline>
              <xm:f>'GF Balance Trends By Program'!D665:K665</xm:f>
              <xm:sqref>L665</xm:sqref>
            </x14:sparkline>
            <x14:sparkline>
              <xm:f>'GF Balance Trends By Program'!D666:K666</xm:f>
              <xm:sqref>L666</xm:sqref>
            </x14:sparkline>
            <x14:sparkline>
              <xm:f>'GF Balance Trends By Program'!D667:K667</xm:f>
              <xm:sqref>L667</xm:sqref>
            </x14:sparkline>
            <x14:sparkline>
              <xm:f>'GF Balance Trends By Program'!D668:K668</xm:f>
              <xm:sqref>L668</xm:sqref>
            </x14:sparkline>
            <x14:sparkline>
              <xm:f>'GF Balance Trends By Program'!D669:K669</xm:f>
              <xm:sqref>L669</xm:sqref>
            </x14:sparkline>
            <x14:sparkline>
              <xm:f>'GF Balance Trends By Program'!D670:K670</xm:f>
              <xm:sqref>L670</xm:sqref>
            </x14:sparkline>
            <x14:sparkline>
              <xm:f>'GF Balance Trends By Program'!D671:K671</xm:f>
              <xm:sqref>L671</xm:sqref>
            </x14:sparkline>
            <x14:sparkline>
              <xm:f>'GF Balance Trends By Program'!D672:K672</xm:f>
              <xm:sqref>L672</xm:sqref>
            </x14:sparkline>
            <x14:sparkline>
              <xm:f>'GF Balance Trends By Program'!D673:K673</xm:f>
              <xm:sqref>L673</xm:sqref>
            </x14:sparkline>
            <x14:sparkline>
              <xm:f>'GF Balance Trends By Program'!D674:K674</xm:f>
              <xm:sqref>L674</xm:sqref>
            </x14:sparkline>
            <x14:sparkline>
              <xm:f>'GF Balance Trends By Program'!D675:K675</xm:f>
              <xm:sqref>L675</xm:sqref>
            </x14:sparkline>
            <x14:sparkline>
              <xm:f>'GF Balance Trends By Program'!D676:K676</xm:f>
              <xm:sqref>L676</xm:sqref>
            </x14:sparkline>
            <x14:sparkline>
              <xm:f>'GF Balance Trends By Program'!D677:K677</xm:f>
              <xm:sqref>L677</xm:sqref>
            </x14:sparkline>
            <x14:sparkline>
              <xm:f>'GF Balance Trends By Program'!D678:K678</xm:f>
              <xm:sqref>L678</xm:sqref>
            </x14:sparkline>
            <x14:sparkline>
              <xm:f>'GF Balance Trends By Program'!D679:K679</xm:f>
              <xm:sqref>L679</xm:sqref>
            </x14:sparkline>
            <x14:sparkline>
              <xm:f>'GF Balance Trends By Program'!D680:K680</xm:f>
              <xm:sqref>L680</xm:sqref>
            </x14:sparkline>
            <x14:sparkline>
              <xm:f>'GF Balance Trends By Program'!D681:K681</xm:f>
              <xm:sqref>L681</xm:sqref>
            </x14:sparkline>
            <x14:sparkline>
              <xm:f>'GF Balance Trends By Program'!D682:K682</xm:f>
              <xm:sqref>L682</xm:sqref>
            </x14:sparkline>
            <x14:sparkline>
              <xm:f>'GF Balance Trends By Program'!D683:K683</xm:f>
              <xm:sqref>L683</xm:sqref>
            </x14:sparkline>
            <x14:sparkline>
              <xm:f>'GF Balance Trends By Program'!D684:K684</xm:f>
              <xm:sqref>L684</xm:sqref>
            </x14:sparkline>
            <x14:sparkline>
              <xm:f>'GF Balance Trends By Program'!D685:K685</xm:f>
              <xm:sqref>L685</xm:sqref>
            </x14:sparkline>
            <x14:sparkline>
              <xm:f>'GF Balance Trends By Program'!D686:K686</xm:f>
              <xm:sqref>L686</xm:sqref>
            </x14:sparkline>
            <x14:sparkline>
              <xm:f>'GF Balance Trends By Program'!D687:K687</xm:f>
              <xm:sqref>L687</xm:sqref>
            </x14:sparkline>
            <x14:sparkline>
              <xm:f>'GF Balance Trends By Program'!D688:K688</xm:f>
              <xm:sqref>L688</xm:sqref>
            </x14:sparkline>
            <x14:sparkline>
              <xm:f>'GF Balance Trends By Program'!D689:K689</xm:f>
              <xm:sqref>L689</xm:sqref>
            </x14:sparkline>
            <x14:sparkline>
              <xm:f>'GF Balance Trends By Program'!D690:K690</xm:f>
              <xm:sqref>L690</xm:sqref>
            </x14:sparkline>
            <x14:sparkline>
              <xm:f>'GF Balance Trends By Program'!D691:K691</xm:f>
              <xm:sqref>L691</xm:sqref>
            </x14:sparkline>
            <x14:sparkline>
              <xm:f>'GF Balance Trends By Program'!D692:K692</xm:f>
              <xm:sqref>L692</xm:sqref>
            </x14:sparkline>
            <x14:sparkline>
              <xm:f>'GF Balance Trends By Program'!D693:K693</xm:f>
              <xm:sqref>L693</xm:sqref>
            </x14:sparkline>
            <x14:sparkline>
              <xm:f>'GF Balance Trends By Program'!D694:K694</xm:f>
              <xm:sqref>L694</xm:sqref>
            </x14:sparkline>
            <x14:sparkline>
              <xm:f>'GF Balance Trends By Program'!D695:K695</xm:f>
              <xm:sqref>L695</xm:sqref>
            </x14:sparkline>
            <x14:sparkline>
              <xm:f>'GF Balance Trends By Program'!D696:K696</xm:f>
              <xm:sqref>L696</xm:sqref>
            </x14:sparkline>
            <x14:sparkline>
              <xm:f>'GF Balance Trends By Program'!D697:K697</xm:f>
              <xm:sqref>L697</xm:sqref>
            </x14:sparkline>
            <x14:sparkline>
              <xm:f>'GF Balance Trends By Program'!D698:K698</xm:f>
              <xm:sqref>L698</xm:sqref>
            </x14:sparkline>
            <x14:sparkline>
              <xm:f>'GF Balance Trends By Program'!D699:K699</xm:f>
              <xm:sqref>L699</xm:sqref>
            </x14:sparkline>
            <x14:sparkline>
              <xm:f>'GF Balance Trends By Program'!D700:K700</xm:f>
              <xm:sqref>L700</xm:sqref>
            </x14:sparkline>
            <x14:sparkline>
              <xm:f>'GF Balance Trends By Program'!D701:K701</xm:f>
              <xm:sqref>L701</xm:sqref>
            </x14:sparkline>
            <x14:sparkline>
              <xm:f>'GF Balance Trends By Program'!D702:K702</xm:f>
              <xm:sqref>L702</xm:sqref>
            </x14:sparkline>
            <x14:sparkline>
              <xm:f>'GF Balance Trends By Program'!D703:K703</xm:f>
              <xm:sqref>L703</xm:sqref>
            </x14:sparkline>
            <x14:sparkline>
              <xm:f>'GF Balance Trends By Program'!D704:K704</xm:f>
              <xm:sqref>L704</xm:sqref>
            </x14:sparkline>
            <x14:sparkline>
              <xm:f>'GF Balance Trends By Program'!D705:K705</xm:f>
              <xm:sqref>L705</xm:sqref>
            </x14:sparkline>
            <x14:sparkline>
              <xm:f>'GF Balance Trends By Program'!D706:K706</xm:f>
              <xm:sqref>L706</xm:sqref>
            </x14:sparkline>
            <x14:sparkline>
              <xm:f>'GF Balance Trends By Program'!D707:K707</xm:f>
              <xm:sqref>L707</xm:sqref>
            </x14:sparkline>
            <x14:sparkline>
              <xm:f>'GF Balance Trends By Program'!D708:K708</xm:f>
              <xm:sqref>L708</xm:sqref>
            </x14:sparkline>
            <x14:sparkline>
              <xm:f>'GF Balance Trends By Program'!D709:K709</xm:f>
              <xm:sqref>L709</xm:sqref>
            </x14:sparkline>
            <x14:sparkline>
              <xm:f>'GF Balance Trends By Program'!D710:K710</xm:f>
              <xm:sqref>L710</xm:sqref>
            </x14:sparkline>
            <x14:sparkline>
              <xm:f>'GF Balance Trends By Program'!D711:K711</xm:f>
              <xm:sqref>L711</xm:sqref>
            </x14:sparkline>
            <x14:sparkline>
              <xm:f>'GF Balance Trends By Program'!D712:K712</xm:f>
              <xm:sqref>L712</xm:sqref>
            </x14:sparkline>
            <x14:sparkline>
              <xm:f>'GF Balance Trends By Program'!D713:K713</xm:f>
              <xm:sqref>L713</xm:sqref>
            </x14:sparkline>
            <x14:sparkline>
              <xm:f>'GF Balance Trends By Program'!D714:K714</xm:f>
              <xm:sqref>L714</xm:sqref>
            </x14:sparkline>
            <x14:sparkline>
              <xm:f>'GF Balance Trends By Program'!D715:K715</xm:f>
              <xm:sqref>L715</xm:sqref>
            </x14:sparkline>
            <x14:sparkline>
              <xm:f>'GF Balance Trends By Program'!D716:K716</xm:f>
              <xm:sqref>L716</xm:sqref>
            </x14:sparkline>
            <x14:sparkline>
              <xm:f>'GF Balance Trends By Program'!D717:K717</xm:f>
              <xm:sqref>L717</xm:sqref>
            </x14:sparkline>
            <x14:sparkline>
              <xm:f>'GF Balance Trends By Program'!D718:K718</xm:f>
              <xm:sqref>L718</xm:sqref>
            </x14:sparkline>
            <x14:sparkline>
              <xm:f>'GF Balance Trends By Program'!D719:K719</xm:f>
              <xm:sqref>L719</xm:sqref>
            </x14:sparkline>
            <x14:sparkline>
              <xm:f>'GF Balance Trends By Program'!D720:K720</xm:f>
              <xm:sqref>L720</xm:sqref>
            </x14:sparkline>
            <x14:sparkline>
              <xm:f>'GF Balance Trends By Program'!D721:K721</xm:f>
              <xm:sqref>L721</xm:sqref>
            </x14:sparkline>
            <x14:sparkline>
              <xm:f>'GF Balance Trends By Program'!D722:K722</xm:f>
              <xm:sqref>L722</xm:sqref>
            </x14:sparkline>
            <x14:sparkline>
              <xm:f>'GF Balance Trends By Program'!D723:K723</xm:f>
              <xm:sqref>L723</xm:sqref>
            </x14:sparkline>
            <x14:sparkline>
              <xm:f>'GF Balance Trends By Program'!D724:K724</xm:f>
              <xm:sqref>L724</xm:sqref>
            </x14:sparkline>
            <x14:sparkline>
              <xm:f>'GF Balance Trends By Program'!D725:K725</xm:f>
              <xm:sqref>L725</xm:sqref>
            </x14:sparkline>
            <x14:sparkline>
              <xm:f>'GF Balance Trends By Program'!D726:K726</xm:f>
              <xm:sqref>L726</xm:sqref>
            </x14:sparkline>
            <x14:sparkline>
              <xm:f>'GF Balance Trends By Program'!D727:K727</xm:f>
              <xm:sqref>L727</xm:sqref>
            </x14:sparkline>
            <x14:sparkline>
              <xm:f>'GF Balance Trends By Program'!D728:K728</xm:f>
              <xm:sqref>L728</xm:sqref>
            </x14:sparkline>
            <x14:sparkline>
              <xm:f>'GF Balance Trends By Program'!D729:K729</xm:f>
              <xm:sqref>L729</xm:sqref>
            </x14:sparkline>
            <x14:sparkline>
              <xm:f>'GF Balance Trends By Program'!D730:K730</xm:f>
              <xm:sqref>L730</xm:sqref>
            </x14:sparkline>
            <x14:sparkline>
              <xm:f>'GF Balance Trends By Program'!D731:K731</xm:f>
              <xm:sqref>L731</xm:sqref>
            </x14:sparkline>
            <x14:sparkline>
              <xm:f>'GF Balance Trends By Program'!D732:K732</xm:f>
              <xm:sqref>L732</xm:sqref>
            </x14:sparkline>
            <x14:sparkline>
              <xm:f>'GF Balance Trends By Program'!D733:K733</xm:f>
              <xm:sqref>L733</xm:sqref>
            </x14:sparkline>
            <x14:sparkline>
              <xm:f>'GF Balance Trends By Program'!D734:K734</xm:f>
              <xm:sqref>L734</xm:sqref>
            </x14:sparkline>
            <x14:sparkline>
              <xm:f>'GF Balance Trends By Program'!D735:K735</xm:f>
              <xm:sqref>L735</xm:sqref>
            </x14:sparkline>
            <x14:sparkline>
              <xm:f>'GF Balance Trends By Program'!D736:K736</xm:f>
              <xm:sqref>L736</xm:sqref>
            </x14:sparkline>
            <x14:sparkline>
              <xm:f>'GF Balance Trends By Program'!D737:K737</xm:f>
              <xm:sqref>L737</xm:sqref>
            </x14:sparkline>
            <x14:sparkline>
              <xm:f>'GF Balance Trends By Program'!D738:K738</xm:f>
              <xm:sqref>L738</xm:sqref>
            </x14:sparkline>
            <x14:sparkline>
              <xm:f>'GF Balance Trends By Program'!D739:K739</xm:f>
              <xm:sqref>L739</xm:sqref>
            </x14:sparkline>
            <x14:sparkline>
              <xm:f>'GF Balance Trends By Program'!D740:K740</xm:f>
              <xm:sqref>L740</xm:sqref>
            </x14:sparkline>
            <x14:sparkline>
              <xm:f>'GF Balance Trends By Program'!D741:K741</xm:f>
              <xm:sqref>L741</xm:sqref>
            </x14:sparkline>
            <x14:sparkline>
              <xm:f>'GF Balance Trends By Program'!D742:K742</xm:f>
              <xm:sqref>L742</xm:sqref>
            </x14:sparkline>
            <x14:sparkline>
              <xm:f>'GF Balance Trends By Program'!D743:K743</xm:f>
              <xm:sqref>L743</xm:sqref>
            </x14:sparkline>
            <x14:sparkline>
              <xm:f>'GF Balance Trends By Program'!D744:K744</xm:f>
              <xm:sqref>L744</xm:sqref>
            </x14:sparkline>
            <x14:sparkline>
              <xm:f>'GF Balance Trends By Program'!D745:K745</xm:f>
              <xm:sqref>L745</xm:sqref>
            </x14:sparkline>
            <x14:sparkline>
              <xm:f>'GF Balance Trends By Program'!D746:K746</xm:f>
              <xm:sqref>L746</xm:sqref>
            </x14:sparkline>
            <x14:sparkline>
              <xm:f>'GF Balance Trends By Program'!D747:K747</xm:f>
              <xm:sqref>L747</xm:sqref>
            </x14:sparkline>
            <x14:sparkline>
              <xm:f>'GF Balance Trends By Program'!D748:K748</xm:f>
              <xm:sqref>L748</xm:sqref>
            </x14:sparkline>
            <x14:sparkline>
              <xm:f>'GF Balance Trends By Program'!D749:K749</xm:f>
              <xm:sqref>L749</xm:sqref>
            </x14:sparkline>
            <x14:sparkline>
              <xm:f>'GF Balance Trends By Program'!D750:K750</xm:f>
              <xm:sqref>L750</xm:sqref>
            </x14:sparkline>
            <x14:sparkline>
              <xm:f>'GF Balance Trends By Program'!D751:K751</xm:f>
              <xm:sqref>L751</xm:sqref>
            </x14:sparkline>
            <x14:sparkline>
              <xm:f>'GF Balance Trends By Program'!D752:K752</xm:f>
              <xm:sqref>L752</xm:sqref>
            </x14:sparkline>
            <x14:sparkline>
              <xm:f>'GF Balance Trends By Program'!D753:K753</xm:f>
              <xm:sqref>L753</xm:sqref>
            </x14:sparkline>
            <x14:sparkline>
              <xm:f>'GF Balance Trends By Program'!D754:K754</xm:f>
              <xm:sqref>L754</xm:sqref>
            </x14:sparkline>
            <x14:sparkline>
              <xm:f>'GF Balance Trends By Program'!D755:K755</xm:f>
              <xm:sqref>L755</xm:sqref>
            </x14:sparkline>
            <x14:sparkline>
              <xm:f>'GF Balance Trends By Program'!D756:K756</xm:f>
              <xm:sqref>L756</xm:sqref>
            </x14:sparkline>
            <x14:sparkline>
              <xm:f>'GF Balance Trends By Program'!D757:K757</xm:f>
              <xm:sqref>L757</xm:sqref>
            </x14:sparkline>
            <x14:sparkline>
              <xm:f>'GF Balance Trends By Program'!D758:K758</xm:f>
              <xm:sqref>L758</xm:sqref>
            </x14:sparkline>
            <x14:sparkline>
              <xm:f>'GF Balance Trends By Program'!D759:K759</xm:f>
              <xm:sqref>L759</xm:sqref>
            </x14:sparkline>
            <x14:sparkline>
              <xm:f>'GF Balance Trends By Program'!D760:K760</xm:f>
              <xm:sqref>L760</xm:sqref>
            </x14:sparkline>
            <x14:sparkline>
              <xm:f>'GF Balance Trends By Program'!D761:K761</xm:f>
              <xm:sqref>L761</xm:sqref>
            </x14:sparkline>
            <x14:sparkline>
              <xm:f>'GF Balance Trends By Program'!D762:K762</xm:f>
              <xm:sqref>L762</xm:sqref>
            </x14:sparkline>
            <x14:sparkline>
              <xm:f>'GF Balance Trends By Program'!D763:K763</xm:f>
              <xm:sqref>L763</xm:sqref>
            </x14:sparkline>
            <x14:sparkline>
              <xm:f>'GF Balance Trends By Program'!D764:K764</xm:f>
              <xm:sqref>L764</xm:sqref>
            </x14:sparkline>
            <x14:sparkline>
              <xm:f>'GF Balance Trends By Program'!D765:K765</xm:f>
              <xm:sqref>L765</xm:sqref>
            </x14:sparkline>
            <x14:sparkline>
              <xm:f>'GF Balance Trends By Program'!D766:K766</xm:f>
              <xm:sqref>L766</xm:sqref>
            </x14:sparkline>
            <x14:sparkline>
              <xm:f>'GF Balance Trends By Program'!D767:K767</xm:f>
              <xm:sqref>L767</xm:sqref>
            </x14:sparkline>
            <x14:sparkline>
              <xm:f>'GF Balance Trends By Program'!D768:K768</xm:f>
              <xm:sqref>L768</xm:sqref>
            </x14:sparkline>
            <x14:sparkline>
              <xm:f>'GF Balance Trends By Program'!D769:K769</xm:f>
              <xm:sqref>L769</xm:sqref>
            </x14:sparkline>
            <x14:sparkline>
              <xm:f>'GF Balance Trends By Program'!D770:K770</xm:f>
              <xm:sqref>L770</xm:sqref>
            </x14:sparkline>
            <x14:sparkline>
              <xm:f>'GF Balance Trends By Program'!D771:K771</xm:f>
              <xm:sqref>L771</xm:sqref>
            </x14:sparkline>
            <x14:sparkline>
              <xm:f>'GF Balance Trends By Program'!D772:K772</xm:f>
              <xm:sqref>L772</xm:sqref>
            </x14:sparkline>
            <x14:sparkline>
              <xm:f>'GF Balance Trends By Program'!D773:K773</xm:f>
              <xm:sqref>L773</xm:sqref>
            </x14:sparkline>
            <x14:sparkline>
              <xm:f>'GF Balance Trends By Program'!D774:K774</xm:f>
              <xm:sqref>L774</xm:sqref>
            </x14:sparkline>
            <x14:sparkline>
              <xm:f>'GF Balance Trends By Program'!D775:K775</xm:f>
              <xm:sqref>L775</xm:sqref>
            </x14:sparkline>
            <x14:sparkline>
              <xm:f>'GF Balance Trends By Program'!D776:K776</xm:f>
              <xm:sqref>L776</xm:sqref>
            </x14:sparkline>
            <x14:sparkline>
              <xm:f>'GF Balance Trends By Program'!D777:K777</xm:f>
              <xm:sqref>L777</xm:sqref>
            </x14:sparkline>
            <x14:sparkline>
              <xm:f>'GF Balance Trends By Program'!D778:K778</xm:f>
              <xm:sqref>L778</xm:sqref>
            </x14:sparkline>
            <x14:sparkline>
              <xm:f>'GF Balance Trends By Program'!D779:K779</xm:f>
              <xm:sqref>L779</xm:sqref>
            </x14:sparkline>
            <x14:sparkline>
              <xm:f>'GF Balance Trends By Program'!D780:K780</xm:f>
              <xm:sqref>L780</xm:sqref>
            </x14:sparkline>
            <x14:sparkline>
              <xm:f>'GF Balance Trends By Program'!D781:K781</xm:f>
              <xm:sqref>L781</xm:sqref>
            </x14:sparkline>
            <x14:sparkline>
              <xm:f>'GF Balance Trends By Program'!D782:K782</xm:f>
              <xm:sqref>L782</xm:sqref>
            </x14:sparkline>
            <x14:sparkline>
              <xm:f>'GF Balance Trends By Program'!D783:K783</xm:f>
              <xm:sqref>L783</xm:sqref>
            </x14:sparkline>
            <x14:sparkline>
              <xm:f>'GF Balance Trends By Program'!D784:K784</xm:f>
              <xm:sqref>L784</xm:sqref>
            </x14:sparkline>
            <x14:sparkline>
              <xm:f>'GF Balance Trends By Program'!D785:K785</xm:f>
              <xm:sqref>L785</xm:sqref>
            </x14:sparkline>
            <x14:sparkline>
              <xm:f>'GF Balance Trends By Program'!D786:K786</xm:f>
              <xm:sqref>L786</xm:sqref>
            </x14:sparkline>
            <x14:sparkline>
              <xm:f>'GF Balance Trends By Program'!D787:K787</xm:f>
              <xm:sqref>L787</xm:sqref>
            </x14:sparkline>
            <x14:sparkline>
              <xm:f>'GF Balance Trends By Program'!D788:K788</xm:f>
              <xm:sqref>L788</xm:sqref>
            </x14:sparkline>
            <x14:sparkline>
              <xm:f>'GF Balance Trends By Program'!D789:K789</xm:f>
              <xm:sqref>L789</xm:sqref>
            </x14:sparkline>
            <x14:sparkline>
              <xm:f>'GF Balance Trends By Program'!D790:K790</xm:f>
              <xm:sqref>L790</xm:sqref>
            </x14:sparkline>
            <x14:sparkline>
              <xm:f>'GF Balance Trends By Program'!D791:K791</xm:f>
              <xm:sqref>L791</xm:sqref>
            </x14:sparkline>
            <x14:sparkline>
              <xm:f>'GF Balance Trends By Program'!D792:K792</xm:f>
              <xm:sqref>L792</xm:sqref>
            </x14:sparkline>
            <x14:sparkline>
              <xm:f>'GF Balance Trends By Program'!D793:K793</xm:f>
              <xm:sqref>L793</xm:sqref>
            </x14:sparkline>
            <x14:sparkline>
              <xm:f>'GF Balance Trends By Program'!D794:K794</xm:f>
              <xm:sqref>L794</xm:sqref>
            </x14:sparkline>
            <x14:sparkline>
              <xm:f>'GF Balance Trends By Program'!D795:K795</xm:f>
              <xm:sqref>L795</xm:sqref>
            </x14:sparkline>
            <x14:sparkline>
              <xm:f>'GF Balance Trends By Program'!D796:K796</xm:f>
              <xm:sqref>L796</xm:sqref>
            </x14:sparkline>
            <x14:sparkline>
              <xm:f>'GF Balance Trends By Program'!D797:K797</xm:f>
              <xm:sqref>L797</xm:sqref>
            </x14:sparkline>
            <x14:sparkline>
              <xm:f>'GF Balance Trends By Program'!D798:K798</xm:f>
              <xm:sqref>L798</xm:sqref>
            </x14:sparkline>
            <x14:sparkline>
              <xm:f>'GF Balance Trends By Program'!D799:K799</xm:f>
              <xm:sqref>L799</xm:sqref>
            </x14:sparkline>
            <x14:sparkline>
              <xm:f>'GF Balance Trends By Program'!D800:K800</xm:f>
              <xm:sqref>L800</xm:sqref>
            </x14:sparkline>
            <x14:sparkline>
              <xm:f>'GF Balance Trends By Program'!D801:K801</xm:f>
              <xm:sqref>L801</xm:sqref>
            </x14:sparkline>
            <x14:sparkline>
              <xm:f>'GF Balance Trends By Program'!D802:K802</xm:f>
              <xm:sqref>L802</xm:sqref>
            </x14:sparkline>
            <x14:sparkline>
              <xm:f>'GF Balance Trends By Program'!D803:K803</xm:f>
              <xm:sqref>L803</xm:sqref>
            </x14:sparkline>
            <x14:sparkline>
              <xm:f>'GF Balance Trends By Program'!D804:K804</xm:f>
              <xm:sqref>L804</xm:sqref>
            </x14:sparkline>
            <x14:sparkline>
              <xm:f>'GF Balance Trends By Program'!D805:K805</xm:f>
              <xm:sqref>L805</xm:sqref>
            </x14:sparkline>
            <x14:sparkline>
              <xm:f>'GF Balance Trends By Program'!D806:K806</xm:f>
              <xm:sqref>L806</xm:sqref>
            </x14:sparkline>
            <x14:sparkline>
              <xm:f>'GF Balance Trends By Program'!D807:K807</xm:f>
              <xm:sqref>L807</xm:sqref>
            </x14:sparkline>
            <x14:sparkline>
              <xm:f>'GF Balance Trends By Program'!D808:K808</xm:f>
              <xm:sqref>L808</xm:sqref>
            </x14:sparkline>
            <x14:sparkline>
              <xm:f>'GF Balance Trends By Program'!D809:K809</xm:f>
              <xm:sqref>L809</xm:sqref>
            </x14:sparkline>
            <x14:sparkline>
              <xm:f>'GF Balance Trends By Program'!D810:K810</xm:f>
              <xm:sqref>L810</xm:sqref>
            </x14:sparkline>
            <x14:sparkline>
              <xm:f>'GF Balance Trends By Program'!D811:K811</xm:f>
              <xm:sqref>L811</xm:sqref>
            </x14:sparkline>
            <x14:sparkline>
              <xm:f>'GF Balance Trends By Program'!D812:K812</xm:f>
              <xm:sqref>L812</xm:sqref>
            </x14:sparkline>
            <x14:sparkline>
              <xm:f>'GF Balance Trends By Program'!D813:K813</xm:f>
              <xm:sqref>L813</xm:sqref>
            </x14:sparkline>
            <x14:sparkline>
              <xm:f>'GF Balance Trends By Program'!D814:K814</xm:f>
              <xm:sqref>L814</xm:sqref>
            </x14:sparkline>
            <x14:sparkline>
              <xm:f>'GF Balance Trends By Program'!D815:K815</xm:f>
              <xm:sqref>L815</xm:sqref>
            </x14:sparkline>
            <x14:sparkline>
              <xm:f>'GF Balance Trends By Program'!D816:K816</xm:f>
              <xm:sqref>L816</xm:sqref>
            </x14:sparkline>
            <x14:sparkline>
              <xm:f>'GF Balance Trends By Program'!D817:K817</xm:f>
              <xm:sqref>L817</xm:sqref>
            </x14:sparkline>
            <x14:sparkline>
              <xm:f>'GF Balance Trends By Program'!D818:K818</xm:f>
              <xm:sqref>L818</xm:sqref>
            </x14:sparkline>
            <x14:sparkline>
              <xm:f>'GF Balance Trends By Program'!D819:K819</xm:f>
              <xm:sqref>L819</xm:sqref>
            </x14:sparkline>
            <x14:sparkline>
              <xm:f>'GF Balance Trends By Program'!D820:K820</xm:f>
              <xm:sqref>L820</xm:sqref>
            </x14:sparkline>
            <x14:sparkline>
              <xm:f>'GF Balance Trends By Program'!D821:K821</xm:f>
              <xm:sqref>L821</xm:sqref>
            </x14:sparkline>
            <x14:sparkline>
              <xm:f>'GF Balance Trends By Program'!D822:K822</xm:f>
              <xm:sqref>L822</xm:sqref>
            </x14:sparkline>
            <x14:sparkline>
              <xm:f>'GF Balance Trends By Program'!D823:K823</xm:f>
              <xm:sqref>L823</xm:sqref>
            </x14:sparkline>
            <x14:sparkline>
              <xm:f>'GF Balance Trends By Program'!D824:K824</xm:f>
              <xm:sqref>L824</xm:sqref>
            </x14:sparkline>
            <x14:sparkline>
              <xm:f>'GF Balance Trends By Program'!D825:K825</xm:f>
              <xm:sqref>L825</xm:sqref>
            </x14:sparkline>
            <x14:sparkline>
              <xm:f>'GF Balance Trends By Program'!D826:K826</xm:f>
              <xm:sqref>L826</xm:sqref>
            </x14:sparkline>
            <x14:sparkline>
              <xm:f>'GF Balance Trends By Program'!D827:K827</xm:f>
              <xm:sqref>L827</xm:sqref>
            </x14:sparkline>
            <x14:sparkline>
              <xm:f>'GF Balance Trends By Program'!D828:K828</xm:f>
              <xm:sqref>L828</xm:sqref>
            </x14:sparkline>
            <x14:sparkline>
              <xm:f>'GF Balance Trends By Program'!D829:K829</xm:f>
              <xm:sqref>L829</xm:sqref>
            </x14:sparkline>
            <x14:sparkline>
              <xm:f>'GF Balance Trends By Program'!D830:K830</xm:f>
              <xm:sqref>L830</xm:sqref>
            </x14:sparkline>
            <x14:sparkline>
              <xm:f>'GF Balance Trends By Program'!D831:K831</xm:f>
              <xm:sqref>L831</xm:sqref>
            </x14:sparkline>
            <x14:sparkline>
              <xm:f>'GF Balance Trends By Program'!D832:K832</xm:f>
              <xm:sqref>L832</xm:sqref>
            </x14:sparkline>
            <x14:sparkline>
              <xm:f>'GF Balance Trends By Program'!D833:K833</xm:f>
              <xm:sqref>L833</xm:sqref>
            </x14:sparkline>
            <x14:sparkline>
              <xm:f>'GF Balance Trends By Program'!D834:K834</xm:f>
              <xm:sqref>L834</xm:sqref>
            </x14:sparkline>
            <x14:sparkline>
              <xm:f>'GF Balance Trends By Program'!D835:K835</xm:f>
              <xm:sqref>L835</xm:sqref>
            </x14:sparkline>
            <x14:sparkline>
              <xm:f>'GF Balance Trends By Program'!D836:K836</xm:f>
              <xm:sqref>L836</xm:sqref>
            </x14:sparkline>
            <x14:sparkline>
              <xm:f>'GF Balance Trends By Program'!D837:K837</xm:f>
              <xm:sqref>L837</xm:sqref>
            </x14:sparkline>
            <x14:sparkline>
              <xm:f>'GF Balance Trends By Program'!D838:K838</xm:f>
              <xm:sqref>L838</xm:sqref>
            </x14:sparkline>
            <x14:sparkline>
              <xm:f>'GF Balance Trends By Program'!D839:K839</xm:f>
              <xm:sqref>L839</xm:sqref>
            </x14:sparkline>
            <x14:sparkline>
              <xm:f>'GF Balance Trends By Program'!D840:K840</xm:f>
              <xm:sqref>L840</xm:sqref>
            </x14:sparkline>
            <x14:sparkline>
              <xm:f>'GF Balance Trends By Program'!D841:K841</xm:f>
              <xm:sqref>L841</xm:sqref>
            </x14:sparkline>
            <x14:sparkline>
              <xm:f>'GF Balance Trends By Program'!D842:K842</xm:f>
              <xm:sqref>L842</xm:sqref>
            </x14:sparkline>
            <x14:sparkline>
              <xm:f>'GF Balance Trends By Program'!D843:K843</xm:f>
              <xm:sqref>L843</xm:sqref>
            </x14:sparkline>
            <x14:sparkline>
              <xm:f>'GF Balance Trends By Program'!D844:K844</xm:f>
              <xm:sqref>L844</xm:sqref>
            </x14:sparkline>
            <x14:sparkline>
              <xm:f>'GF Balance Trends By Program'!D845:K845</xm:f>
              <xm:sqref>L845</xm:sqref>
            </x14:sparkline>
            <x14:sparkline>
              <xm:f>'GF Balance Trends By Program'!D846:K846</xm:f>
              <xm:sqref>L846</xm:sqref>
            </x14:sparkline>
            <x14:sparkline>
              <xm:f>'GF Balance Trends By Program'!D847:K847</xm:f>
              <xm:sqref>L847</xm:sqref>
            </x14:sparkline>
            <x14:sparkline>
              <xm:f>'GF Balance Trends By Program'!D848:K848</xm:f>
              <xm:sqref>L848</xm:sqref>
            </x14:sparkline>
            <x14:sparkline>
              <xm:f>'GF Balance Trends By Program'!D849:K849</xm:f>
              <xm:sqref>L849</xm:sqref>
            </x14:sparkline>
            <x14:sparkline>
              <xm:f>'GF Balance Trends By Program'!D850:K850</xm:f>
              <xm:sqref>L850</xm:sqref>
            </x14:sparkline>
            <x14:sparkline>
              <xm:f>'GF Balance Trends By Program'!D851:K851</xm:f>
              <xm:sqref>L851</xm:sqref>
            </x14:sparkline>
            <x14:sparkline>
              <xm:f>'GF Balance Trends By Program'!D852:K852</xm:f>
              <xm:sqref>L852</xm:sqref>
            </x14:sparkline>
            <x14:sparkline>
              <xm:f>'GF Balance Trends By Program'!D853:K853</xm:f>
              <xm:sqref>L853</xm:sqref>
            </x14:sparkline>
            <x14:sparkline>
              <xm:f>'GF Balance Trends By Program'!D854:K854</xm:f>
              <xm:sqref>L854</xm:sqref>
            </x14:sparkline>
            <x14:sparkline>
              <xm:f>'GF Balance Trends By Program'!D855:K855</xm:f>
              <xm:sqref>L855</xm:sqref>
            </x14:sparkline>
            <x14:sparkline>
              <xm:f>'GF Balance Trends By Program'!D856:K856</xm:f>
              <xm:sqref>L856</xm:sqref>
            </x14:sparkline>
            <x14:sparkline>
              <xm:f>'GF Balance Trends By Program'!D857:K857</xm:f>
              <xm:sqref>L857</xm:sqref>
            </x14:sparkline>
            <x14:sparkline>
              <xm:f>'GF Balance Trends By Program'!D858:K858</xm:f>
              <xm:sqref>L858</xm:sqref>
            </x14:sparkline>
            <x14:sparkline>
              <xm:f>'GF Balance Trends By Program'!D859:K859</xm:f>
              <xm:sqref>L859</xm:sqref>
            </x14:sparkline>
            <x14:sparkline>
              <xm:f>'GF Balance Trends By Program'!D860:K860</xm:f>
              <xm:sqref>L860</xm:sqref>
            </x14:sparkline>
            <x14:sparkline>
              <xm:f>'GF Balance Trends By Program'!D861:K861</xm:f>
              <xm:sqref>L861</xm:sqref>
            </x14:sparkline>
            <x14:sparkline>
              <xm:f>'GF Balance Trends By Program'!D862:K862</xm:f>
              <xm:sqref>L862</xm:sqref>
            </x14:sparkline>
            <x14:sparkline>
              <xm:f>'GF Balance Trends By Program'!D863:K863</xm:f>
              <xm:sqref>L863</xm:sqref>
            </x14:sparkline>
            <x14:sparkline>
              <xm:f>'GF Balance Trends By Program'!D864:K864</xm:f>
              <xm:sqref>L864</xm:sqref>
            </x14:sparkline>
            <x14:sparkline>
              <xm:f>'GF Balance Trends By Program'!D865:K865</xm:f>
              <xm:sqref>L865</xm:sqref>
            </x14:sparkline>
            <x14:sparkline>
              <xm:f>'GF Balance Trends By Program'!D866:K866</xm:f>
              <xm:sqref>L866</xm:sqref>
            </x14:sparkline>
            <x14:sparkline>
              <xm:f>'GF Balance Trends By Program'!D867:K867</xm:f>
              <xm:sqref>L867</xm:sqref>
            </x14:sparkline>
            <x14:sparkline>
              <xm:f>'GF Balance Trends By Program'!D868:K868</xm:f>
              <xm:sqref>L868</xm:sqref>
            </x14:sparkline>
            <x14:sparkline>
              <xm:f>'GF Balance Trends By Program'!D869:K869</xm:f>
              <xm:sqref>L869</xm:sqref>
            </x14:sparkline>
            <x14:sparkline>
              <xm:f>'GF Balance Trends By Program'!D870:K870</xm:f>
              <xm:sqref>L870</xm:sqref>
            </x14:sparkline>
            <x14:sparkline>
              <xm:f>'GF Balance Trends By Program'!D871:K871</xm:f>
              <xm:sqref>L871</xm:sqref>
            </x14:sparkline>
            <x14:sparkline>
              <xm:f>'GF Balance Trends By Program'!D872:K872</xm:f>
              <xm:sqref>L872</xm:sqref>
            </x14:sparkline>
            <x14:sparkline>
              <xm:f>'GF Balance Trends By Program'!D873:K873</xm:f>
              <xm:sqref>L873</xm:sqref>
            </x14:sparkline>
            <x14:sparkline>
              <xm:f>'GF Balance Trends By Program'!D874:K874</xm:f>
              <xm:sqref>L874</xm:sqref>
            </x14:sparkline>
            <x14:sparkline>
              <xm:f>'GF Balance Trends By Program'!D875:K875</xm:f>
              <xm:sqref>L875</xm:sqref>
            </x14:sparkline>
            <x14:sparkline>
              <xm:f>'GF Balance Trends By Program'!D876:K876</xm:f>
              <xm:sqref>L876</xm:sqref>
            </x14:sparkline>
            <x14:sparkline>
              <xm:f>'GF Balance Trends By Program'!D877:K877</xm:f>
              <xm:sqref>L877</xm:sqref>
            </x14:sparkline>
            <x14:sparkline>
              <xm:f>'GF Balance Trends By Program'!D878:K878</xm:f>
              <xm:sqref>L878</xm:sqref>
            </x14:sparkline>
            <x14:sparkline>
              <xm:f>'GF Balance Trends By Program'!D879:K879</xm:f>
              <xm:sqref>L879</xm:sqref>
            </x14:sparkline>
            <x14:sparkline>
              <xm:f>'GF Balance Trends By Program'!D880:K880</xm:f>
              <xm:sqref>L880</xm:sqref>
            </x14:sparkline>
            <x14:sparkline>
              <xm:f>'GF Balance Trends By Program'!D881:K881</xm:f>
              <xm:sqref>L881</xm:sqref>
            </x14:sparkline>
            <x14:sparkline>
              <xm:f>'GF Balance Trends By Program'!D882:K882</xm:f>
              <xm:sqref>L882</xm:sqref>
            </x14:sparkline>
            <x14:sparkline>
              <xm:f>'GF Balance Trends By Program'!D883:K883</xm:f>
              <xm:sqref>L883</xm:sqref>
            </x14:sparkline>
            <x14:sparkline>
              <xm:f>'GF Balance Trends By Program'!D884:K884</xm:f>
              <xm:sqref>L884</xm:sqref>
            </x14:sparkline>
            <x14:sparkline>
              <xm:f>'GF Balance Trends By Program'!D885:K885</xm:f>
              <xm:sqref>L885</xm:sqref>
            </x14:sparkline>
            <x14:sparkline>
              <xm:f>'GF Balance Trends By Program'!D886:K886</xm:f>
              <xm:sqref>L886</xm:sqref>
            </x14:sparkline>
            <x14:sparkline>
              <xm:f>'GF Balance Trends By Program'!D887:K887</xm:f>
              <xm:sqref>L887</xm:sqref>
            </x14:sparkline>
            <x14:sparkline>
              <xm:f>'GF Balance Trends By Program'!D888:K888</xm:f>
              <xm:sqref>L888</xm:sqref>
            </x14:sparkline>
            <x14:sparkline>
              <xm:f>'GF Balance Trends By Program'!D889:K889</xm:f>
              <xm:sqref>L889</xm:sqref>
            </x14:sparkline>
            <x14:sparkline>
              <xm:f>'GF Balance Trends By Program'!D890:K890</xm:f>
              <xm:sqref>L890</xm:sqref>
            </x14:sparkline>
            <x14:sparkline>
              <xm:f>'GF Balance Trends By Program'!D891:K891</xm:f>
              <xm:sqref>L891</xm:sqref>
            </x14:sparkline>
            <x14:sparkline>
              <xm:f>'GF Balance Trends By Program'!D892:K892</xm:f>
              <xm:sqref>L892</xm:sqref>
            </x14:sparkline>
            <x14:sparkline>
              <xm:f>'GF Balance Trends By Program'!D893:K893</xm:f>
              <xm:sqref>L893</xm:sqref>
            </x14:sparkline>
            <x14:sparkline>
              <xm:f>'GF Balance Trends By Program'!D894:K894</xm:f>
              <xm:sqref>L894</xm:sqref>
            </x14:sparkline>
            <x14:sparkline>
              <xm:f>'GF Balance Trends By Program'!D895:K895</xm:f>
              <xm:sqref>L895</xm:sqref>
            </x14:sparkline>
            <x14:sparkline>
              <xm:f>'GF Balance Trends By Program'!D896:K896</xm:f>
              <xm:sqref>L896</xm:sqref>
            </x14:sparkline>
            <x14:sparkline>
              <xm:f>'GF Balance Trends By Program'!D897:K897</xm:f>
              <xm:sqref>L897</xm:sqref>
            </x14:sparkline>
            <x14:sparkline>
              <xm:f>'GF Balance Trends By Program'!D898:K898</xm:f>
              <xm:sqref>L898</xm:sqref>
            </x14:sparkline>
            <x14:sparkline>
              <xm:f>'GF Balance Trends By Program'!D899:K899</xm:f>
              <xm:sqref>L899</xm:sqref>
            </x14:sparkline>
            <x14:sparkline>
              <xm:f>'GF Balance Trends By Program'!D900:K900</xm:f>
              <xm:sqref>L900</xm:sqref>
            </x14:sparkline>
            <x14:sparkline>
              <xm:f>'GF Balance Trends By Program'!D901:K901</xm:f>
              <xm:sqref>L901</xm:sqref>
            </x14:sparkline>
            <x14:sparkline>
              <xm:f>'GF Balance Trends By Program'!D902:K902</xm:f>
              <xm:sqref>L902</xm:sqref>
            </x14:sparkline>
            <x14:sparkline>
              <xm:f>'GF Balance Trends By Program'!D903:K903</xm:f>
              <xm:sqref>L903</xm:sqref>
            </x14:sparkline>
            <x14:sparkline>
              <xm:f>'GF Balance Trends By Program'!D904:K904</xm:f>
              <xm:sqref>L904</xm:sqref>
            </x14:sparkline>
            <x14:sparkline>
              <xm:f>'GF Balance Trends By Program'!D905:K905</xm:f>
              <xm:sqref>L905</xm:sqref>
            </x14:sparkline>
            <x14:sparkline>
              <xm:f>'GF Balance Trends By Program'!D906:K906</xm:f>
              <xm:sqref>L906</xm:sqref>
            </x14:sparkline>
            <x14:sparkline>
              <xm:f>'GF Balance Trends By Program'!D907:K907</xm:f>
              <xm:sqref>L907</xm:sqref>
            </x14:sparkline>
            <x14:sparkline>
              <xm:f>'GF Balance Trends By Program'!D908:K908</xm:f>
              <xm:sqref>L908</xm:sqref>
            </x14:sparkline>
            <x14:sparkline>
              <xm:f>'GF Balance Trends By Program'!D909:K909</xm:f>
              <xm:sqref>L909</xm:sqref>
            </x14:sparkline>
            <x14:sparkline>
              <xm:f>'GF Balance Trends By Program'!D910:K910</xm:f>
              <xm:sqref>L910</xm:sqref>
            </x14:sparkline>
            <x14:sparkline>
              <xm:f>'GF Balance Trends By Program'!D911:K911</xm:f>
              <xm:sqref>L911</xm:sqref>
            </x14:sparkline>
            <x14:sparkline>
              <xm:f>'GF Balance Trends By Program'!D912:K912</xm:f>
              <xm:sqref>L912</xm:sqref>
            </x14:sparkline>
            <x14:sparkline>
              <xm:f>'GF Balance Trends By Program'!D913:K913</xm:f>
              <xm:sqref>L913</xm:sqref>
            </x14:sparkline>
            <x14:sparkline>
              <xm:f>'GF Balance Trends By Program'!D914:K914</xm:f>
              <xm:sqref>L914</xm:sqref>
            </x14:sparkline>
            <x14:sparkline>
              <xm:f>'GF Balance Trends By Program'!D915:K915</xm:f>
              <xm:sqref>L915</xm:sqref>
            </x14:sparkline>
            <x14:sparkline>
              <xm:f>'GF Balance Trends By Program'!D916:K916</xm:f>
              <xm:sqref>L916</xm:sqref>
            </x14:sparkline>
            <x14:sparkline>
              <xm:f>'GF Balance Trends By Program'!D917:K917</xm:f>
              <xm:sqref>L917</xm:sqref>
            </x14:sparkline>
            <x14:sparkline>
              <xm:f>'GF Balance Trends By Program'!D918:K918</xm:f>
              <xm:sqref>L918</xm:sqref>
            </x14:sparkline>
            <x14:sparkline>
              <xm:f>'GF Balance Trends By Program'!D919:K919</xm:f>
              <xm:sqref>L919</xm:sqref>
            </x14:sparkline>
            <x14:sparkline>
              <xm:f>'GF Balance Trends By Program'!D920:K920</xm:f>
              <xm:sqref>L920</xm:sqref>
            </x14:sparkline>
            <x14:sparkline>
              <xm:f>'GF Balance Trends By Program'!D921:K921</xm:f>
              <xm:sqref>L921</xm:sqref>
            </x14:sparkline>
            <x14:sparkline>
              <xm:f>'GF Balance Trends By Program'!D922:K922</xm:f>
              <xm:sqref>L922</xm:sqref>
            </x14:sparkline>
            <x14:sparkline>
              <xm:f>'GF Balance Trends By Program'!D923:K923</xm:f>
              <xm:sqref>L923</xm:sqref>
            </x14:sparkline>
            <x14:sparkline>
              <xm:f>'GF Balance Trends By Program'!D924:K924</xm:f>
              <xm:sqref>L924</xm:sqref>
            </x14:sparkline>
            <x14:sparkline>
              <xm:f>'GF Balance Trends By Program'!D925:K925</xm:f>
              <xm:sqref>L925</xm:sqref>
            </x14:sparkline>
            <x14:sparkline>
              <xm:f>'GF Balance Trends By Program'!D926:K926</xm:f>
              <xm:sqref>L926</xm:sqref>
            </x14:sparkline>
            <x14:sparkline>
              <xm:f>'GF Balance Trends By Program'!D927:K927</xm:f>
              <xm:sqref>L927</xm:sqref>
            </x14:sparkline>
            <x14:sparkline>
              <xm:f>'GF Balance Trends By Program'!D928:K928</xm:f>
              <xm:sqref>L928</xm:sqref>
            </x14:sparkline>
            <x14:sparkline>
              <xm:f>'GF Balance Trends By Program'!D929:K929</xm:f>
              <xm:sqref>L929</xm:sqref>
            </x14:sparkline>
            <x14:sparkline>
              <xm:f>'GF Balance Trends By Program'!D930:K930</xm:f>
              <xm:sqref>L930</xm:sqref>
            </x14:sparkline>
            <x14:sparkline>
              <xm:f>'GF Balance Trends By Program'!D931:K931</xm:f>
              <xm:sqref>L931</xm:sqref>
            </x14:sparkline>
            <x14:sparkline>
              <xm:f>'GF Balance Trends By Program'!D932:K932</xm:f>
              <xm:sqref>L932</xm:sqref>
            </x14:sparkline>
            <x14:sparkline>
              <xm:f>'GF Balance Trends By Program'!D933:K933</xm:f>
              <xm:sqref>L933</xm:sqref>
            </x14:sparkline>
            <x14:sparkline>
              <xm:f>'GF Balance Trends By Program'!D934:K934</xm:f>
              <xm:sqref>L934</xm:sqref>
            </x14:sparkline>
            <x14:sparkline>
              <xm:f>'GF Balance Trends By Program'!D935:K935</xm:f>
              <xm:sqref>L935</xm:sqref>
            </x14:sparkline>
            <x14:sparkline>
              <xm:f>'GF Balance Trends By Program'!D936:K936</xm:f>
              <xm:sqref>L936</xm:sqref>
            </x14:sparkline>
            <x14:sparkline>
              <xm:f>'GF Balance Trends By Program'!D937:K937</xm:f>
              <xm:sqref>L937</xm:sqref>
            </x14:sparkline>
            <x14:sparkline>
              <xm:f>'GF Balance Trends By Program'!D938:K938</xm:f>
              <xm:sqref>L938</xm:sqref>
            </x14:sparkline>
            <x14:sparkline>
              <xm:f>'GF Balance Trends By Program'!D939:K939</xm:f>
              <xm:sqref>L939</xm:sqref>
            </x14:sparkline>
            <x14:sparkline>
              <xm:f>'GF Balance Trends By Program'!D940:K940</xm:f>
              <xm:sqref>L940</xm:sqref>
            </x14:sparkline>
            <x14:sparkline>
              <xm:f>'GF Balance Trends By Program'!D941:K941</xm:f>
              <xm:sqref>L941</xm:sqref>
            </x14:sparkline>
            <x14:sparkline>
              <xm:f>'GF Balance Trends By Program'!D942:K942</xm:f>
              <xm:sqref>L942</xm:sqref>
            </x14:sparkline>
            <x14:sparkline>
              <xm:f>'GF Balance Trends By Program'!D943:K943</xm:f>
              <xm:sqref>L943</xm:sqref>
            </x14:sparkline>
            <x14:sparkline>
              <xm:f>'GF Balance Trends By Program'!D944:K944</xm:f>
              <xm:sqref>L944</xm:sqref>
            </x14:sparkline>
            <x14:sparkline>
              <xm:f>'GF Balance Trends By Program'!D945:K945</xm:f>
              <xm:sqref>L945</xm:sqref>
            </x14:sparkline>
            <x14:sparkline>
              <xm:f>'GF Balance Trends By Program'!D946:K946</xm:f>
              <xm:sqref>L946</xm:sqref>
            </x14:sparkline>
            <x14:sparkline>
              <xm:f>'GF Balance Trends By Program'!D947:K947</xm:f>
              <xm:sqref>L947</xm:sqref>
            </x14:sparkline>
            <x14:sparkline>
              <xm:f>'GF Balance Trends By Program'!D948:K948</xm:f>
              <xm:sqref>L948</xm:sqref>
            </x14:sparkline>
            <x14:sparkline>
              <xm:f>'GF Balance Trends By Program'!D949:K949</xm:f>
              <xm:sqref>L949</xm:sqref>
            </x14:sparkline>
            <x14:sparkline>
              <xm:f>'GF Balance Trends By Program'!D950:K950</xm:f>
              <xm:sqref>L950</xm:sqref>
            </x14:sparkline>
            <x14:sparkline>
              <xm:f>'GF Balance Trends By Program'!D951:K951</xm:f>
              <xm:sqref>L951</xm:sqref>
            </x14:sparkline>
            <x14:sparkline>
              <xm:f>'GF Balance Trends By Program'!D952:K952</xm:f>
              <xm:sqref>L952</xm:sqref>
            </x14:sparkline>
            <x14:sparkline>
              <xm:f>'GF Balance Trends By Program'!D953:K953</xm:f>
              <xm:sqref>L953</xm:sqref>
            </x14:sparkline>
            <x14:sparkline>
              <xm:f>'GF Balance Trends By Program'!D954:K954</xm:f>
              <xm:sqref>L954</xm:sqref>
            </x14:sparkline>
            <x14:sparkline>
              <xm:f>'GF Balance Trends By Program'!D955:K955</xm:f>
              <xm:sqref>L955</xm:sqref>
            </x14:sparkline>
            <x14:sparkline>
              <xm:f>'GF Balance Trends By Program'!D956:K956</xm:f>
              <xm:sqref>L956</xm:sqref>
            </x14:sparkline>
            <x14:sparkline>
              <xm:f>'GF Balance Trends By Program'!D957:K957</xm:f>
              <xm:sqref>L957</xm:sqref>
            </x14:sparkline>
            <x14:sparkline>
              <xm:f>'GF Balance Trends By Program'!D958:K958</xm:f>
              <xm:sqref>L958</xm:sqref>
            </x14:sparkline>
            <x14:sparkline>
              <xm:f>'GF Balance Trends By Program'!D959:K959</xm:f>
              <xm:sqref>L959</xm:sqref>
            </x14:sparkline>
            <x14:sparkline>
              <xm:f>'GF Balance Trends By Program'!D960:K960</xm:f>
              <xm:sqref>L960</xm:sqref>
            </x14:sparkline>
            <x14:sparkline>
              <xm:f>'GF Balance Trends By Program'!D961:K961</xm:f>
              <xm:sqref>L961</xm:sqref>
            </x14:sparkline>
            <x14:sparkline>
              <xm:f>'GF Balance Trends By Program'!D962:K962</xm:f>
              <xm:sqref>L962</xm:sqref>
            </x14:sparkline>
            <x14:sparkline>
              <xm:f>'GF Balance Trends By Program'!D963:K963</xm:f>
              <xm:sqref>L963</xm:sqref>
            </x14:sparkline>
            <x14:sparkline>
              <xm:f>'GF Balance Trends By Program'!D964:K964</xm:f>
              <xm:sqref>L964</xm:sqref>
            </x14:sparkline>
            <x14:sparkline>
              <xm:f>'GF Balance Trends By Program'!D965:K965</xm:f>
              <xm:sqref>L965</xm:sqref>
            </x14:sparkline>
            <x14:sparkline>
              <xm:f>'GF Balance Trends By Program'!D966:K966</xm:f>
              <xm:sqref>L966</xm:sqref>
            </x14:sparkline>
            <x14:sparkline>
              <xm:f>'GF Balance Trends By Program'!D967:K967</xm:f>
              <xm:sqref>L967</xm:sqref>
            </x14:sparkline>
            <x14:sparkline>
              <xm:f>'GF Balance Trends By Program'!D968:K968</xm:f>
              <xm:sqref>L968</xm:sqref>
            </x14:sparkline>
            <x14:sparkline>
              <xm:f>'GF Balance Trends By Program'!D969:K969</xm:f>
              <xm:sqref>L969</xm:sqref>
            </x14:sparkline>
            <x14:sparkline>
              <xm:f>'GF Balance Trends By Program'!D970:K970</xm:f>
              <xm:sqref>L970</xm:sqref>
            </x14:sparkline>
            <x14:sparkline>
              <xm:f>'GF Balance Trends By Program'!D971:K971</xm:f>
              <xm:sqref>L971</xm:sqref>
            </x14:sparkline>
            <x14:sparkline>
              <xm:f>'GF Balance Trends By Program'!D972:K972</xm:f>
              <xm:sqref>L972</xm:sqref>
            </x14:sparkline>
            <x14:sparkline>
              <xm:f>'GF Balance Trends By Program'!D973:K973</xm:f>
              <xm:sqref>L973</xm:sqref>
            </x14:sparkline>
            <x14:sparkline>
              <xm:f>'GF Balance Trends By Program'!D974:K974</xm:f>
              <xm:sqref>L974</xm:sqref>
            </x14:sparkline>
            <x14:sparkline>
              <xm:f>'GF Balance Trends By Program'!D975:K975</xm:f>
              <xm:sqref>L975</xm:sqref>
            </x14:sparkline>
            <x14:sparkline>
              <xm:f>'GF Balance Trends By Program'!D976:K976</xm:f>
              <xm:sqref>L976</xm:sqref>
            </x14:sparkline>
            <x14:sparkline>
              <xm:f>'GF Balance Trends By Program'!D977:K977</xm:f>
              <xm:sqref>L977</xm:sqref>
            </x14:sparkline>
            <x14:sparkline>
              <xm:f>'GF Balance Trends By Program'!D978:K978</xm:f>
              <xm:sqref>L978</xm:sqref>
            </x14:sparkline>
            <x14:sparkline>
              <xm:f>'GF Balance Trends By Program'!D979:K979</xm:f>
              <xm:sqref>L979</xm:sqref>
            </x14:sparkline>
            <x14:sparkline>
              <xm:f>'GF Balance Trends By Program'!D980:K980</xm:f>
              <xm:sqref>L980</xm:sqref>
            </x14:sparkline>
            <x14:sparkline>
              <xm:f>'GF Balance Trends By Program'!D981:K981</xm:f>
              <xm:sqref>L981</xm:sqref>
            </x14:sparkline>
            <x14:sparkline>
              <xm:f>'GF Balance Trends By Program'!D982:K982</xm:f>
              <xm:sqref>L982</xm:sqref>
            </x14:sparkline>
            <x14:sparkline>
              <xm:f>'GF Balance Trends By Program'!D983:K983</xm:f>
              <xm:sqref>L983</xm:sqref>
            </x14:sparkline>
            <x14:sparkline>
              <xm:f>'GF Balance Trends By Program'!D984:K984</xm:f>
              <xm:sqref>L984</xm:sqref>
            </x14:sparkline>
            <x14:sparkline>
              <xm:f>'GF Balance Trends By Program'!D985:K985</xm:f>
              <xm:sqref>L985</xm:sqref>
            </x14:sparkline>
            <x14:sparkline>
              <xm:f>'GF Balance Trends By Program'!D986:K986</xm:f>
              <xm:sqref>L986</xm:sqref>
            </x14:sparkline>
            <x14:sparkline>
              <xm:f>'GF Balance Trends By Program'!D987:K987</xm:f>
              <xm:sqref>L987</xm:sqref>
            </x14:sparkline>
            <x14:sparkline>
              <xm:f>'GF Balance Trends By Program'!D988:K988</xm:f>
              <xm:sqref>L988</xm:sqref>
            </x14:sparkline>
            <x14:sparkline>
              <xm:f>'GF Balance Trends By Program'!D989:K989</xm:f>
              <xm:sqref>L989</xm:sqref>
            </x14:sparkline>
            <x14:sparkline>
              <xm:f>'GF Balance Trends By Program'!D990:K990</xm:f>
              <xm:sqref>L990</xm:sqref>
            </x14:sparkline>
            <x14:sparkline>
              <xm:f>'GF Balance Trends By Program'!D991:K991</xm:f>
              <xm:sqref>L991</xm:sqref>
            </x14:sparkline>
            <x14:sparkline>
              <xm:f>'GF Balance Trends By Program'!D992:K992</xm:f>
              <xm:sqref>L992</xm:sqref>
            </x14:sparkline>
            <x14:sparkline>
              <xm:f>'GF Balance Trends By Program'!D993:K993</xm:f>
              <xm:sqref>L993</xm:sqref>
            </x14:sparkline>
            <x14:sparkline>
              <xm:f>'GF Balance Trends By Program'!D994:K994</xm:f>
              <xm:sqref>L994</xm:sqref>
            </x14:sparkline>
            <x14:sparkline>
              <xm:f>'GF Balance Trends By Program'!D995:K995</xm:f>
              <xm:sqref>L995</xm:sqref>
            </x14:sparkline>
            <x14:sparkline>
              <xm:f>'GF Balance Trends By Program'!D996:K996</xm:f>
              <xm:sqref>L996</xm:sqref>
            </x14:sparkline>
            <x14:sparkline>
              <xm:f>'GF Balance Trends By Program'!D997:K997</xm:f>
              <xm:sqref>L997</xm:sqref>
            </x14:sparkline>
            <x14:sparkline>
              <xm:f>'GF Balance Trends By Program'!D998:K998</xm:f>
              <xm:sqref>L998</xm:sqref>
            </x14:sparkline>
            <x14:sparkline>
              <xm:f>'GF Balance Trends By Program'!D999:K999</xm:f>
              <xm:sqref>L999</xm:sqref>
            </x14:sparkline>
            <x14:sparkline>
              <xm:f>'GF Balance Trends By Program'!D1000:K1000</xm:f>
              <xm:sqref>L1000</xm:sqref>
            </x14:sparkline>
            <x14:sparkline>
              <xm:f>'GF Balance Trends By Program'!D1001:K1001</xm:f>
              <xm:sqref>L1001</xm:sqref>
            </x14:sparkline>
            <x14:sparkline>
              <xm:f>'GF Balance Trends By Program'!D1002:K1002</xm:f>
              <xm:sqref>L1002</xm:sqref>
            </x14:sparkline>
            <x14:sparkline>
              <xm:f>'GF Balance Trends By Program'!D1003:K1003</xm:f>
              <xm:sqref>L1003</xm:sqref>
            </x14:sparkline>
            <x14:sparkline>
              <xm:f>'GF Balance Trends By Program'!D1004:K1004</xm:f>
              <xm:sqref>L1004</xm:sqref>
            </x14:sparkline>
            <x14:sparkline>
              <xm:f>'GF Balance Trends By Program'!D1005:K1005</xm:f>
              <xm:sqref>L1005</xm:sqref>
            </x14:sparkline>
            <x14:sparkline>
              <xm:f>'GF Balance Trends By Program'!D1006:K1006</xm:f>
              <xm:sqref>L1006</xm:sqref>
            </x14:sparkline>
            <x14:sparkline>
              <xm:f>'GF Balance Trends By Program'!D1007:K1007</xm:f>
              <xm:sqref>L1007</xm:sqref>
            </x14:sparkline>
            <x14:sparkline>
              <xm:f>'GF Balance Trends By Program'!D1008:K1008</xm:f>
              <xm:sqref>L1008</xm:sqref>
            </x14:sparkline>
            <x14:sparkline>
              <xm:f>'GF Balance Trends By Program'!D1009:K1009</xm:f>
              <xm:sqref>L1009</xm:sqref>
            </x14:sparkline>
            <x14:sparkline>
              <xm:f>'GF Balance Trends By Program'!D1010:K1010</xm:f>
              <xm:sqref>L1010</xm:sqref>
            </x14:sparkline>
            <x14:sparkline>
              <xm:f>'GF Balance Trends By Program'!D1011:K1011</xm:f>
              <xm:sqref>L1011</xm:sqref>
            </x14:sparkline>
            <x14:sparkline>
              <xm:f>'GF Balance Trends By Program'!D1012:K1012</xm:f>
              <xm:sqref>L1012</xm:sqref>
            </x14:sparkline>
            <x14:sparkline>
              <xm:f>'GF Balance Trends By Program'!D1013:K1013</xm:f>
              <xm:sqref>L1013</xm:sqref>
            </x14:sparkline>
            <x14:sparkline>
              <xm:f>'GF Balance Trends By Program'!D1014:K1014</xm:f>
              <xm:sqref>L1014</xm:sqref>
            </x14:sparkline>
            <x14:sparkline>
              <xm:f>'GF Balance Trends By Program'!D1015:K1015</xm:f>
              <xm:sqref>L1015</xm:sqref>
            </x14:sparkline>
            <x14:sparkline>
              <xm:f>'GF Balance Trends By Program'!D1016:K1016</xm:f>
              <xm:sqref>L1016</xm:sqref>
            </x14:sparkline>
            <x14:sparkline>
              <xm:f>'GF Balance Trends By Program'!D1017:K1017</xm:f>
              <xm:sqref>L1017</xm:sqref>
            </x14:sparkline>
            <x14:sparkline>
              <xm:f>'GF Balance Trends By Program'!D1018:K1018</xm:f>
              <xm:sqref>L1018</xm:sqref>
            </x14:sparkline>
            <x14:sparkline>
              <xm:f>'GF Balance Trends By Program'!D1019:K1019</xm:f>
              <xm:sqref>L1019</xm:sqref>
            </x14:sparkline>
            <x14:sparkline>
              <xm:f>'GF Balance Trends By Program'!D1020:K1020</xm:f>
              <xm:sqref>L1020</xm:sqref>
            </x14:sparkline>
            <x14:sparkline>
              <xm:f>'GF Balance Trends By Program'!D1021:K1021</xm:f>
              <xm:sqref>L1021</xm:sqref>
            </x14:sparkline>
            <x14:sparkline>
              <xm:f>'GF Balance Trends By Program'!D1022:K1022</xm:f>
              <xm:sqref>L1022</xm:sqref>
            </x14:sparkline>
            <x14:sparkline>
              <xm:f>'GF Balance Trends By Program'!D1023:K1023</xm:f>
              <xm:sqref>L1023</xm:sqref>
            </x14:sparkline>
            <x14:sparkline>
              <xm:f>'GF Balance Trends By Program'!D1024:K1024</xm:f>
              <xm:sqref>L1024</xm:sqref>
            </x14:sparkline>
            <x14:sparkline>
              <xm:f>'GF Balance Trends By Program'!D1025:K1025</xm:f>
              <xm:sqref>L1025</xm:sqref>
            </x14:sparkline>
            <x14:sparkline>
              <xm:f>'GF Balance Trends By Program'!D1026:K1026</xm:f>
              <xm:sqref>L1026</xm:sqref>
            </x14:sparkline>
            <x14:sparkline>
              <xm:f>'GF Balance Trends By Program'!D1027:K1027</xm:f>
              <xm:sqref>L1027</xm:sqref>
            </x14:sparkline>
            <x14:sparkline>
              <xm:f>'GF Balance Trends By Program'!D1028:K1028</xm:f>
              <xm:sqref>L1028</xm:sqref>
            </x14:sparkline>
            <x14:sparkline>
              <xm:f>'GF Balance Trends By Program'!D1029:K1029</xm:f>
              <xm:sqref>L1029</xm:sqref>
            </x14:sparkline>
            <x14:sparkline>
              <xm:f>'GF Balance Trends By Program'!D1030:K1030</xm:f>
              <xm:sqref>L1030</xm:sqref>
            </x14:sparkline>
            <x14:sparkline>
              <xm:f>'GF Balance Trends By Program'!D1031:K1031</xm:f>
              <xm:sqref>L1031</xm:sqref>
            </x14:sparkline>
            <x14:sparkline>
              <xm:f>'GF Balance Trends By Program'!D1032:K1032</xm:f>
              <xm:sqref>L1032</xm:sqref>
            </x14:sparkline>
            <x14:sparkline>
              <xm:f>'GF Balance Trends By Program'!D1033:K1033</xm:f>
              <xm:sqref>L1033</xm:sqref>
            </x14:sparkline>
            <x14:sparkline>
              <xm:f>'GF Balance Trends By Program'!D1034:K1034</xm:f>
              <xm:sqref>L1034</xm:sqref>
            </x14:sparkline>
            <x14:sparkline>
              <xm:f>'GF Balance Trends By Program'!D1035:K1035</xm:f>
              <xm:sqref>L1035</xm:sqref>
            </x14:sparkline>
            <x14:sparkline>
              <xm:f>'GF Balance Trends By Program'!D1036:K1036</xm:f>
              <xm:sqref>L1036</xm:sqref>
            </x14:sparkline>
            <x14:sparkline>
              <xm:f>'GF Balance Trends By Program'!D1037:K1037</xm:f>
              <xm:sqref>L1037</xm:sqref>
            </x14:sparkline>
            <x14:sparkline>
              <xm:f>'GF Balance Trends By Program'!D1038:K1038</xm:f>
              <xm:sqref>L1038</xm:sqref>
            </x14:sparkline>
            <x14:sparkline>
              <xm:f>'GF Balance Trends By Program'!D1039:K1039</xm:f>
              <xm:sqref>L1039</xm:sqref>
            </x14:sparkline>
            <x14:sparkline>
              <xm:f>'GF Balance Trends By Program'!D1040:K1040</xm:f>
              <xm:sqref>L1040</xm:sqref>
            </x14:sparkline>
            <x14:sparkline>
              <xm:f>'GF Balance Trends By Program'!D1041:K1041</xm:f>
              <xm:sqref>L1041</xm:sqref>
            </x14:sparkline>
            <x14:sparkline>
              <xm:f>'GF Balance Trends By Program'!D1042:K1042</xm:f>
              <xm:sqref>L1042</xm:sqref>
            </x14:sparkline>
            <x14:sparkline>
              <xm:f>'GF Balance Trends By Program'!D1043:K1043</xm:f>
              <xm:sqref>L1043</xm:sqref>
            </x14:sparkline>
            <x14:sparkline>
              <xm:f>'GF Balance Trends By Program'!D1044:K1044</xm:f>
              <xm:sqref>L1044</xm:sqref>
            </x14:sparkline>
            <x14:sparkline>
              <xm:f>'GF Balance Trends By Program'!D1045:K1045</xm:f>
              <xm:sqref>L1045</xm:sqref>
            </x14:sparkline>
            <x14:sparkline>
              <xm:f>'GF Balance Trends By Program'!D1046:K1046</xm:f>
              <xm:sqref>L1046</xm:sqref>
            </x14:sparkline>
            <x14:sparkline>
              <xm:f>'GF Balance Trends By Program'!D1047:K1047</xm:f>
              <xm:sqref>L1047</xm:sqref>
            </x14:sparkline>
            <x14:sparkline>
              <xm:f>'GF Balance Trends By Program'!D1048:K1048</xm:f>
              <xm:sqref>L1048</xm:sqref>
            </x14:sparkline>
            <x14:sparkline>
              <xm:f>'GF Balance Trends By Program'!D1049:K1049</xm:f>
              <xm:sqref>L1049</xm:sqref>
            </x14:sparkline>
            <x14:sparkline>
              <xm:f>'GF Balance Trends By Program'!D1050:K1050</xm:f>
              <xm:sqref>L1050</xm:sqref>
            </x14:sparkline>
            <x14:sparkline>
              <xm:f>'GF Balance Trends By Program'!D1051:K1051</xm:f>
              <xm:sqref>L1051</xm:sqref>
            </x14:sparkline>
            <x14:sparkline>
              <xm:f>'GF Balance Trends By Program'!D1052:K1052</xm:f>
              <xm:sqref>L1052</xm:sqref>
            </x14:sparkline>
            <x14:sparkline>
              <xm:f>'GF Balance Trends By Program'!D1053:K1053</xm:f>
              <xm:sqref>L1053</xm:sqref>
            </x14:sparkline>
            <x14:sparkline>
              <xm:f>'GF Balance Trends By Program'!D1054:K1054</xm:f>
              <xm:sqref>L1054</xm:sqref>
            </x14:sparkline>
            <x14:sparkline>
              <xm:f>'GF Balance Trends By Program'!D1055:K1055</xm:f>
              <xm:sqref>L1055</xm:sqref>
            </x14:sparkline>
            <x14:sparkline>
              <xm:f>'GF Balance Trends By Program'!D1056:K1056</xm:f>
              <xm:sqref>L1056</xm:sqref>
            </x14:sparkline>
            <x14:sparkline>
              <xm:f>'GF Balance Trends By Program'!D1057:K1057</xm:f>
              <xm:sqref>L1057</xm:sqref>
            </x14:sparkline>
            <x14:sparkline>
              <xm:f>'GF Balance Trends By Program'!D1058:K1058</xm:f>
              <xm:sqref>L1058</xm:sqref>
            </x14:sparkline>
            <x14:sparkline>
              <xm:f>'GF Balance Trends By Program'!D1059:K1059</xm:f>
              <xm:sqref>L1059</xm:sqref>
            </x14:sparkline>
            <x14:sparkline>
              <xm:f>'GF Balance Trends By Program'!D1060:K1060</xm:f>
              <xm:sqref>L1060</xm:sqref>
            </x14:sparkline>
            <x14:sparkline>
              <xm:f>'GF Balance Trends By Program'!D1061:K1061</xm:f>
              <xm:sqref>L1061</xm:sqref>
            </x14:sparkline>
            <x14:sparkline>
              <xm:f>'GF Balance Trends By Program'!D1062:K1062</xm:f>
              <xm:sqref>L1062</xm:sqref>
            </x14:sparkline>
            <x14:sparkline>
              <xm:f>'GF Balance Trends By Program'!D1063:K1063</xm:f>
              <xm:sqref>L1063</xm:sqref>
            </x14:sparkline>
            <x14:sparkline>
              <xm:f>'GF Balance Trends By Program'!D1064:K1064</xm:f>
              <xm:sqref>L1064</xm:sqref>
            </x14:sparkline>
            <x14:sparkline>
              <xm:f>'GF Balance Trends By Program'!D1065:K1065</xm:f>
              <xm:sqref>L1065</xm:sqref>
            </x14:sparkline>
            <x14:sparkline>
              <xm:f>'GF Balance Trends By Program'!D1066:K1066</xm:f>
              <xm:sqref>L1066</xm:sqref>
            </x14:sparkline>
            <x14:sparkline>
              <xm:f>'GF Balance Trends By Program'!D1067:K1067</xm:f>
              <xm:sqref>L1067</xm:sqref>
            </x14:sparkline>
            <x14:sparkline>
              <xm:f>'GF Balance Trends By Program'!D1068:K1068</xm:f>
              <xm:sqref>L1068</xm:sqref>
            </x14:sparkline>
            <x14:sparkline>
              <xm:f>'GF Balance Trends By Program'!D1069:K1069</xm:f>
              <xm:sqref>L1069</xm:sqref>
            </x14:sparkline>
            <x14:sparkline>
              <xm:f>'GF Balance Trends By Program'!D1070:K1070</xm:f>
              <xm:sqref>L1070</xm:sqref>
            </x14:sparkline>
            <x14:sparkline>
              <xm:f>'GF Balance Trends By Program'!D1071:K1071</xm:f>
              <xm:sqref>L1071</xm:sqref>
            </x14:sparkline>
            <x14:sparkline>
              <xm:f>'GF Balance Trends By Program'!D1072:K1072</xm:f>
              <xm:sqref>L1072</xm:sqref>
            </x14:sparkline>
            <x14:sparkline>
              <xm:f>'GF Balance Trends By Program'!D1073:K1073</xm:f>
              <xm:sqref>L1073</xm:sqref>
            </x14:sparkline>
            <x14:sparkline>
              <xm:f>'GF Balance Trends By Program'!D1074:K1074</xm:f>
              <xm:sqref>L1074</xm:sqref>
            </x14:sparkline>
            <x14:sparkline>
              <xm:f>'GF Balance Trends By Program'!D1075:K1075</xm:f>
              <xm:sqref>L1075</xm:sqref>
            </x14:sparkline>
            <x14:sparkline>
              <xm:f>'GF Balance Trends By Program'!D1076:K1076</xm:f>
              <xm:sqref>L1076</xm:sqref>
            </x14:sparkline>
            <x14:sparkline>
              <xm:f>'GF Balance Trends By Program'!D1077:K1077</xm:f>
              <xm:sqref>L1077</xm:sqref>
            </x14:sparkline>
            <x14:sparkline>
              <xm:f>'GF Balance Trends By Program'!D1078:K1078</xm:f>
              <xm:sqref>L1078</xm:sqref>
            </x14:sparkline>
            <x14:sparkline>
              <xm:f>'GF Balance Trends By Program'!D1079:K1079</xm:f>
              <xm:sqref>L1079</xm:sqref>
            </x14:sparkline>
            <x14:sparkline>
              <xm:f>'GF Balance Trends By Program'!D1080:K1080</xm:f>
              <xm:sqref>L1080</xm:sqref>
            </x14:sparkline>
            <x14:sparkline>
              <xm:f>'GF Balance Trends By Program'!D1081:K1081</xm:f>
              <xm:sqref>L1081</xm:sqref>
            </x14:sparkline>
            <x14:sparkline>
              <xm:f>'GF Balance Trends By Program'!D1082:K1082</xm:f>
              <xm:sqref>L1082</xm:sqref>
            </x14:sparkline>
            <x14:sparkline>
              <xm:f>'GF Balance Trends By Program'!D1083:K1083</xm:f>
              <xm:sqref>L1083</xm:sqref>
            </x14:sparkline>
            <x14:sparkline>
              <xm:f>'GF Balance Trends By Program'!D1084:K1084</xm:f>
              <xm:sqref>L1084</xm:sqref>
            </x14:sparkline>
            <x14:sparkline>
              <xm:f>'GF Balance Trends By Program'!D1085:K1085</xm:f>
              <xm:sqref>L1085</xm:sqref>
            </x14:sparkline>
            <x14:sparkline>
              <xm:f>'GF Balance Trends By Program'!D1086:K1086</xm:f>
              <xm:sqref>L1086</xm:sqref>
            </x14:sparkline>
            <x14:sparkline>
              <xm:f>'GF Balance Trends By Program'!D1087:K1087</xm:f>
              <xm:sqref>L1087</xm:sqref>
            </x14:sparkline>
            <x14:sparkline>
              <xm:f>'GF Balance Trends By Program'!D1088:K1088</xm:f>
              <xm:sqref>L1088</xm:sqref>
            </x14:sparkline>
            <x14:sparkline>
              <xm:f>'GF Balance Trends By Program'!D1089:K1089</xm:f>
              <xm:sqref>L1089</xm:sqref>
            </x14:sparkline>
            <x14:sparkline>
              <xm:f>'GF Balance Trends By Program'!D1090:K1090</xm:f>
              <xm:sqref>L1090</xm:sqref>
            </x14:sparkline>
            <x14:sparkline>
              <xm:f>'GF Balance Trends By Program'!D1091:K1091</xm:f>
              <xm:sqref>L1091</xm:sqref>
            </x14:sparkline>
            <x14:sparkline>
              <xm:f>'GF Balance Trends By Program'!D1092:K1092</xm:f>
              <xm:sqref>L1092</xm:sqref>
            </x14:sparkline>
            <x14:sparkline>
              <xm:f>'GF Balance Trends By Program'!D1093:K1093</xm:f>
              <xm:sqref>L1093</xm:sqref>
            </x14:sparkline>
            <x14:sparkline>
              <xm:f>'GF Balance Trends By Program'!D1094:K1094</xm:f>
              <xm:sqref>L1094</xm:sqref>
            </x14:sparkline>
            <x14:sparkline>
              <xm:f>'GF Balance Trends By Program'!D1095:K1095</xm:f>
              <xm:sqref>L1095</xm:sqref>
            </x14:sparkline>
            <x14:sparkline>
              <xm:f>'GF Balance Trends By Program'!D1096:K1096</xm:f>
              <xm:sqref>L1096</xm:sqref>
            </x14:sparkline>
            <x14:sparkline>
              <xm:f>'GF Balance Trends By Program'!D1097:K1097</xm:f>
              <xm:sqref>L1097</xm:sqref>
            </x14:sparkline>
            <x14:sparkline>
              <xm:f>'GF Balance Trends By Program'!D1098:K1098</xm:f>
              <xm:sqref>L1098</xm:sqref>
            </x14:sparkline>
            <x14:sparkline>
              <xm:f>'GF Balance Trends By Program'!D1099:K1099</xm:f>
              <xm:sqref>L1099</xm:sqref>
            </x14:sparkline>
            <x14:sparkline>
              <xm:f>'GF Balance Trends By Program'!D1100:K1100</xm:f>
              <xm:sqref>L1100</xm:sqref>
            </x14:sparkline>
            <x14:sparkline>
              <xm:f>'GF Balance Trends By Program'!D1101:K1101</xm:f>
              <xm:sqref>L1101</xm:sqref>
            </x14:sparkline>
            <x14:sparkline>
              <xm:f>'GF Balance Trends By Program'!D1102:K1102</xm:f>
              <xm:sqref>L1102</xm:sqref>
            </x14:sparkline>
            <x14:sparkline>
              <xm:f>'GF Balance Trends By Program'!D1103:K1103</xm:f>
              <xm:sqref>L1103</xm:sqref>
            </x14:sparkline>
            <x14:sparkline>
              <xm:f>'GF Balance Trends By Program'!D1104:K1104</xm:f>
              <xm:sqref>L1104</xm:sqref>
            </x14:sparkline>
            <x14:sparkline>
              <xm:f>'GF Balance Trends By Program'!D1105:K1105</xm:f>
              <xm:sqref>L1105</xm:sqref>
            </x14:sparkline>
            <x14:sparkline>
              <xm:f>'GF Balance Trends By Program'!D1106:K1106</xm:f>
              <xm:sqref>L1106</xm:sqref>
            </x14:sparkline>
            <x14:sparkline>
              <xm:f>'GF Balance Trends By Program'!D1107:K1107</xm:f>
              <xm:sqref>L1107</xm:sqref>
            </x14:sparkline>
            <x14:sparkline>
              <xm:f>'GF Balance Trends By Program'!D1108:K1108</xm:f>
              <xm:sqref>L1108</xm:sqref>
            </x14:sparkline>
            <x14:sparkline>
              <xm:f>'GF Balance Trends By Program'!D1109:K1109</xm:f>
              <xm:sqref>L1109</xm:sqref>
            </x14:sparkline>
            <x14:sparkline>
              <xm:f>'GF Balance Trends By Program'!D1110:K1110</xm:f>
              <xm:sqref>L1110</xm:sqref>
            </x14:sparkline>
            <x14:sparkline>
              <xm:f>'GF Balance Trends By Program'!D1111:K1111</xm:f>
              <xm:sqref>L1111</xm:sqref>
            </x14:sparkline>
            <x14:sparkline>
              <xm:f>'GF Balance Trends By Program'!D1112:K1112</xm:f>
              <xm:sqref>L1112</xm:sqref>
            </x14:sparkline>
            <x14:sparkline>
              <xm:f>'GF Balance Trends By Program'!D1113:K1113</xm:f>
              <xm:sqref>L1113</xm:sqref>
            </x14:sparkline>
            <x14:sparkline>
              <xm:f>'GF Balance Trends By Program'!D1114:K1114</xm:f>
              <xm:sqref>L1114</xm:sqref>
            </x14:sparkline>
            <x14:sparkline>
              <xm:f>'GF Balance Trends By Program'!D1115:K1115</xm:f>
              <xm:sqref>L1115</xm:sqref>
            </x14:sparkline>
            <x14:sparkline>
              <xm:f>'GF Balance Trends By Program'!D1116:K1116</xm:f>
              <xm:sqref>L1116</xm:sqref>
            </x14:sparkline>
            <x14:sparkline>
              <xm:f>'GF Balance Trends By Program'!D1117:K1117</xm:f>
              <xm:sqref>L1117</xm:sqref>
            </x14:sparkline>
            <x14:sparkline>
              <xm:f>'GF Balance Trends By Program'!D1118:K1118</xm:f>
              <xm:sqref>L1118</xm:sqref>
            </x14:sparkline>
            <x14:sparkline>
              <xm:f>'GF Balance Trends By Program'!D1119:K1119</xm:f>
              <xm:sqref>L1119</xm:sqref>
            </x14:sparkline>
            <x14:sparkline>
              <xm:f>'GF Balance Trends By Program'!D1120:K1120</xm:f>
              <xm:sqref>L1120</xm:sqref>
            </x14:sparkline>
            <x14:sparkline>
              <xm:f>'GF Balance Trends By Program'!D1121:K1121</xm:f>
              <xm:sqref>L1121</xm:sqref>
            </x14:sparkline>
            <x14:sparkline>
              <xm:f>'GF Balance Trends By Program'!D1122:K1122</xm:f>
              <xm:sqref>L1122</xm:sqref>
            </x14:sparkline>
            <x14:sparkline>
              <xm:f>'GF Balance Trends By Program'!D1123:K1123</xm:f>
              <xm:sqref>L1123</xm:sqref>
            </x14:sparkline>
            <x14:sparkline>
              <xm:f>'GF Balance Trends By Program'!D1124:K1124</xm:f>
              <xm:sqref>L1124</xm:sqref>
            </x14:sparkline>
            <x14:sparkline>
              <xm:f>'GF Balance Trends By Program'!D1125:K1125</xm:f>
              <xm:sqref>L1125</xm:sqref>
            </x14:sparkline>
            <x14:sparkline>
              <xm:f>'GF Balance Trends By Program'!D1126:K1126</xm:f>
              <xm:sqref>L1126</xm:sqref>
            </x14:sparkline>
            <x14:sparkline>
              <xm:f>'GF Balance Trends By Program'!D1127:K1127</xm:f>
              <xm:sqref>L1127</xm:sqref>
            </x14:sparkline>
            <x14:sparkline>
              <xm:f>'GF Balance Trends By Program'!D1128:K1128</xm:f>
              <xm:sqref>L1128</xm:sqref>
            </x14:sparkline>
            <x14:sparkline>
              <xm:f>'GF Balance Trends By Program'!D1129:K1129</xm:f>
              <xm:sqref>L1129</xm:sqref>
            </x14:sparkline>
            <x14:sparkline>
              <xm:f>'GF Balance Trends By Program'!D1130:K1130</xm:f>
              <xm:sqref>L1130</xm:sqref>
            </x14:sparkline>
            <x14:sparkline>
              <xm:f>'GF Balance Trends By Program'!D1131:K1131</xm:f>
              <xm:sqref>L1131</xm:sqref>
            </x14:sparkline>
            <x14:sparkline>
              <xm:f>'GF Balance Trends By Program'!D1132:K1132</xm:f>
              <xm:sqref>L1132</xm:sqref>
            </x14:sparkline>
            <x14:sparkline>
              <xm:f>'GF Balance Trends By Program'!D1133:K1133</xm:f>
              <xm:sqref>L1133</xm:sqref>
            </x14:sparkline>
            <x14:sparkline>
              <xm:f>'GF Balance Trends By Program'!D1134:K1134</xm:f>
              <xm:sqref>L1134</xm:sqref>
            </x14:sparkline>
            <x14:sparkline>
              <xm:f>'GF Balance Trends By Program'!D1135:K1135</xm:f>
              <xm:sqref>L1135</xm:sqref>
            </x14:sparkline>
            <x14:sparkline>
              <xm:f>'GF Balance Trends By Program'!D1136:K1136</xm:f>
              <xm:sqref>L1136</xm:sqref>
            </x14:sparkline>
            <x14:sparkline>
              <xm:f>'GF Balance Trends By Program'!D1137:K1137</xm:f>
              <xm:sqref>L1137</xm:sqref>
            </x14:sparkline>
            <x14:sparkline>
              <xm:f>'GF Balance Trends By Program'!D1138:K1138</xm:f>
              <xm:sqref>L1138</xm:sqref>
            </x14:sparkline>
            <x14:sparkline>
              <xm:f>'GF Balance Trends By Program'!D1139:K1139</xm:f>
              <xm:sqref>L1139</xm:sqref>
            </x14:sparkline>
            <x14:sparkline>
              <xm:f>'GF Balance Trends By Program'!D1140:K1140</xm:f>
              <xm:sqref>L1140</xm:sqref>
            </x14:sparkline>
            <x14:sparkline>
              <xm:f>'GF Balance Trends By Program'!D1141:K1141</xm:f>
              <xm:sqref>L1141</xm:sqref>
            </x14:sparkline>
            <x14:sparkline>
              <xm:f>'GF Balance Trends By Program'!D1142:K1142</xm:f>
              <xm:sqref>L1142</xm:sqref>
            </x14:sparkline>
            <x14:sparkline>
              <xm:f>'GF Balance Trends By Program'!D1143:K1143</xm:f>
              <xm:sqref>L1143</xm:sqref>
            </x14:sparkline>
            <x14:sparkline>
              <xm:f>'GF Balance Trends By Program'!D1144:K1144</xm:f>
              <xm:sqref>L1144</xm:sqref>
            </x14:sparkline>
            <x14:sparkline>
              <xm:f>'GF Balance Trends By Program'!D1145:K1145</xm:f>
              <xm:sqref>L1145</xm:sqref>
            </x14:sparkline>
            <x14:sparkline>
              <xm:f>'GF Balance Trends By Program'!D1146:K1146</xm:f>
              <xm:sqref>L1146</xm:sqref>
            </x14:sparkline>
            <x14:sparkline>
              <xm:f>'GF Balance Trends By Program'!D1147:K1147</xm:f>
              <xm:sqref>L1147</xm:sqref>
            </x14:sparkline>
            <x14:sparkline>
              <xm:f>'GF Balance Trends By Program'!D1148:K1148</xm:f>
              <xm:sqref>L1148</xm:sqref>
            </x14:sparkline>
            <x14:sparkline>
              <xm:f>'GF Balance Trends By Program'!D1149:K1149</xm:f>
              <xm:sqref>L1149</xm:sqref>
            </x14:sparkline>
            <x14:sparkline>
              <xm:f>'GF Balance Trends By Program'!D1150:K1150</xm:f>
              <xm:sqref>L1150</xm:sqref>
            </x14:sparkline>
            <x14:sparkline>
              <xm:f>'GF Balance Trends By Program'!D1151:K1151</xm:f>
              <xm:sqref>L1151</xm:sqref>
            </x14:sparkline>
            <x14:sparkline>
              <xm:f>'GF Balance Trends By Program'!D1152:K1152</xm:f>
              <xm:sqref>L1152</xm:sqref>
            </x14:sparkline>
            <x14:sparkline>
              <xm:f>'GF Balance Trends By Program'!D1153:K1153</xm:f>
              <xm:sqref>L1153</xm:sqref>
            </x14:sparkline>
            <x14:sparkline>
              <xm:f>'GF Balance Trends By Program'!D1154:K1154</xm:f>
              <xm:sqref>L1154</xm:sqref>
            </x14:sparkline>
            <x14:sparkline>
              <xm:f>'GF Balance Trends By Program'!D1155:K1155</xm:f>
              <xm:sqref>L1155</xm:sqref>
            </x14:sparkline>
            <x14:sparkline>
              <xm:f>'GF Balance Trends By Program'!D1156:K1156</xm:f>
              <xm:sqref>L1156</xm:sqref>
            </x14:sparkline>
            <x14:sparkline>
              <xm:f>'GF Balance Trends By Program'!D1157:K1157</xm:f>
              <xm:sqref>L1157</xm:sqref>
            </x14:sparkline>
            <x14:sparkline>
              <xm:f>'GF Balance Trends By Program'!D1158:K1158</xm:f>
              <xm:sqref>L1158</xm:sqref>
            </x14:sparkline>
            <x14:sparkline>
              <xm:f>'GF Balance Trends By Program'!D1159:K1159</xm:f>
              <xm:sqref>L1159</xm:sqref>
            </x14:sparkline>
            <x14:sparkline>
              <xm:f>'GF Balance Trends By Program'!D1160:K1160</xm:f>
              <xm:sqref>L1160</xm:sqref>
            </x14:sparkline>
            <x14:sparkline>
              <xm:f>'GF Balance Trends By Program'!D1161:K1161</xm:f>
              <xm:sqref>L1161</xm:sqref>
            </x14:sparkline>
            <x14:sparkline>
              <xm:f>'GF Balance Trends By Program'!D1162:K1162</xm:f>
              <xm:sqref>L1162</xm:sqref>
            </x14:sparkline>
            <x14:sparkline>
              <xm:f>'GF Balance Trends By Program'!D1163:K1163</xm:f>
              <xm:sqref>L1163</xm:sqref>
            </x14:sparkline>
            <x14:sparkline>
              <xm:f>'GF Balance Trends By Program'!D1164:K1164</xm:f>
              <xm:sqref>L1164</xm:sqref>
            </x14:sparkline>
            <x14:sparkline>
              <xm:f>'GF Balance Trends By Program'!D1165:K1165</xm:f>
              <xm:sqref>L1165</xm:sqref>
            </x14:sparkline>
            <x14:sparkline>
              <xm:f>'GF Balance Trends By Program'!D1166:K1166</xm:f>
              <xm:sqref>L1166</xm:sqref>
            </x14:sparkline>
            <x14:sparkline>
              <xm:f>'GF Balance Trends By Program'!D1167:K1167</xm:f>
              <xm:sqref>L1167</xm:sqref>
            </x14:sparkline>
            <x14:sparkline>
              <xm:f>'GF Balance Trends By Program'!D1168:K1168</xm:f>
              <xm:sqref>L1168</xm:sqref>
            </x14:sparkline>
            <x14:sparkline>
              <xm:f>'GF Balance Trends By Program'!D1169:K1169</xm:f>
              <xm:sqref>L1169</xm:sqref>
            </x14:sparkline>
            <x14:sparkline>
              <xm:f>'GF Balance Trends By Program'!D1170:K1170</xm:f>
              <xm:sqref>L1170</xm:sqref>
            </x14:sparkline>
            <x14:sparkline>
              <xm:f>'GF Balance Trends By Program'!D1171:K1171</xm:f>
              <xm:sqref>L1171</xm:sqref>
            </x14:sparkline>
            <x14:sparkline>
              <xm:f>'GF Balance Trends By Program'!D1172:K1172</xm:f>
              <xm:sqref>L1172</xm:sqref>
            </x14:sparkline>
            <x14:sparkline>
              <xm:f>'GF Balance Trends By Program'!D1173:K1173</xm:f>
              <xm:sqref>L1173</xm:sqref>
            </x14:sparkline>
            <x14:sparkline>
              <xm:f>'GF Balance Trends By Program'!D1174:K1174</xm:f>
              <xm:sqref>L1174</xm:sqref>
            </x14:sparkline>
            <x14:sparkline>
              <xm:f>'GF Balance Trends By Program'!D1175:K1175</xm:f>
              <xm:sqref>L1175</xm:sqref>
            </x14:sparkline>
            <x14:sparkline>
              <xm:f>'GF Balance Trends By Program'!D1176:K1176</xm:f>
              <xm:sqref>L1176</xm:sqref>
            </x14:sparkline>
            <x14:sparkline>
              <xm:f>'GF Balance Trends By Program'!D1177:K1177</xm:f>
              <xm:sqref>L1177</xm:sqref>
            </x14:sparkline>
            <x14:sparkline>
              <xm:f>'GF Balance Trends By Program'!D1178:K1178</xm:f>
              <xm:sqref>L1178</xm:sqref>
            </x14:sparkline>
            <x14:sparkline>
              <xm:f>'GF Balance Trends By Program'!D1179:K1179</xm:f>
              <xm:sqref>L1179</xm:sqref>
            </x14:sparkline>
            <x14:sparkline>
              <xm:f>'GF Balance Trends By Program'!D1180:K1180</xm:f>
              <xm:sqref>L1180</xm:sqref>
            </x14:sparkline>
            <x14:sparkline>
              <xm:f>'GF Balance Trends By Program'!D1181:K1181</xm:f>
              <xm:sqref>L1181</xm:sqref>
            </x14:sparkline>
            <x14:sparkline>
              <xm:f>'GF Balance Trends By Program'!D1182:K1182</xm:f>
              <xm:sqref>L1182</xm:sqref>
            </x14:sparkline>
            <x14:sparkline>
              <xm:f>'GF Balance Trends By Program'!D1183:K1183</xm:f>
              <xm:sqref>L1183</xm:sqref>
            </x14:sparkline>
            <x14:sparkline>
              <xm:f>'GF Balance Trends By Program'!D1184:K1184</xm:f>
              <xm:sqref>L1184</xm:sqref>
            </x14:sparkline>
            <x14:sparkline>
              <xm:f>'GF Balance Trends By Program'!D1185:K1185</xm:f>
              <xm:sqref>L1185</xm:sqref>
            </x14:sparkline>
            <x14:sparkline>
              <xm:f>'GF Balance Trends By Program'!D1186:K1186</xm:f>
              <xm:sqref>L1186</xm:sqref>
            </x14:sparkline>
            <x14:sparkline>
              <xm:f>'GF Balance Trends By Program'!D1187:K1187</xm:f>
              <xm:sqref>L1187</xm:sqref>
            </x14:sparkline>
            <x14:sparkline>
              <xm:f>'GF Balance Trends By Program'!D1188:K1188</xm:f>
              <xm:sqref>L1188</xm:sqref>
            </x14:sparkline>
            <x14:sparkline>
              <xm:f>'GF Balance Trends By Program'!D1189:K1189</xm:f>
              <xm:sqref>L1189</xm:sqref>
            </x14:sparkline>
            <x14:sparkline>
              <xm:f>'GF Balance Trends By Program'!D1190:K1190</xm:f>
              <xm:sqref>L1190</xm:sqref>
            </x14:sparkline>
            <x14:sparkline>
              <xm:f>'GF Balance Trends By Program'!D1191:K1191</xm:f>
              <xm:sqref>L1191</xm:sqref>
            </x14:sparkline>
            <x14:sparkline>
              <xm:f>'GF Balance Trends By Program'!D1192:K1192</xm:f>
              <xm:sqref>L1192</xm:sqref>
            </x14:sparkline>
            <x14:sparkline>
              <xm:f>'GF Balance Trends By Program'!D1193:K1193</xm:f>
              <xm:sqref>L1193</xm:sqref>
            </x14:sparkline>
            <x14:sparkline>
              <xm:f>'GF Balance Trends By Program'!D1194:K1194</xm:f>
              <xm:sqref>L1194</xm:sqref>
            </x14:sparkline>
            <x14:sparkline>
              <xm:f>'GF Balance Trends By Program'!D1195:K1195</xm:f>
              <xm:sqref>L1195</xm:sqref>
            </x14:sparkline>
            <x14:sparkline>
              <xm:f>'GF Balance Trends By Program'!D1196:K1196</xm:f>
              <xm:sqref>L1196</xm:sqref>
            </x14:sparkline>
            <x14:sparkline>
              <xm:f>'GF Balance Trends By Program'!D1197:K1197</xm:f>
              <xm:sqref>L1197</xm:sqref>
            </x14:sparkline>
            <x14:sparkline>
              <xm:f>'GF Balance Trends By Program'!D1198:K1198</xm:f>
              <xm:sqref>L1198</xm:sqref>
            </x14:sparkline>
            <x14:sparkline>
              <xm:f>'GF Balance Trends By Program'!D1199:K1199</xm:f>
              <xm:sqref>L1199</xm:sqref>
            </x14:sparkline>
            <x14:sparkline>
              <xm:f>'GF Balance Trends By Program'!D1200:K1200</xm:f>
              <xm:sqref>L1200</xm:sqref>
            </x14:sparkline>
            <x14:sparkline>
              <xm:f>'GF Balance Trends By Program'!D1201:K1201</xm:f>
              <xm:sqref>L1201</xm:sqref>
            </x14:sparkline>
            <x14:sparkline>
              <xm:f>'GF Balance Trends By Program'!D1202:K1202</xm:f>
              <xm:sqref>L1202</xm:sqref>
            </x14:sparkline>
            <x14:sparkline>
              <xm:f>'GF Balance Trends By Program'!D1203:K1203</xm:f>
              <xm:sqref>L1203</xm:sqref>
            </x14:sparkline>
            <x14:sparkline>
              <xm:f>'GF Balance Trends By Program'!D1204:K1204</xm:f>
              <xm:sqref>L1204</xm:sqref>
            </x14:sparkline>
            <x14:sparkline>
              <xm:f>'GF Balance Trends By Program'!D1205:K1205</xm:f>
              <xm:sqref>L1205</xm:sqref>
            </x14:sparkline>
            <x14:sparkline>
              <xm:f>'GF Balance Trends By Program'!D1206:K1206</xm:f>
              <xm:sqref>L1206</xm:sqref>
            </x14:sparkline>
            <x14:sparkline>
              <xm:f>'GF Balance Trends By Program'!D1207:K1207</xm:f>
              <xm:sqref>L1207</xm:sqref>
            </x14:sparkline>
            <x14:sparkline>
              <xm:f>'GF Balance Trends By Program'!D1208:K1208</xm:f>
              <xm:sqref>L1208</xm:sqref>
            </x14:sparkline>
            <x14:sparkline>
              <xm:f>'GF Balance Trends By Program'!D1209:K1209</xm:f>
              <xm:sqref>L1209</xm:sqref>
            </x14:sparkline>
            <x14:sparkline>
              <xm:f>'GF Balance Trends By Program'!D1210:K1210</xm:f>
              <xm:sqref>L1210</xm:sqref>
            </x14:sparkline>
            <x14:sparkline>
              <xm:f>'GF Balance Trends By Program'!D1211:K1211</xm:f>
              <xm:sqref>L1211</xm:sqref>
            </x14:sparkline>
            <x14:sparkline>
              <xm:f>'GF Balance Trends By Program'!D1212:K1212</xm:f>
              <xm:sqref>L1212</xm:sqref>
            </x14:sparkline>
            <x14:sparkline>
              <xm:f>'GF Balance Trends By Program'!D1213:K1213</xm:f>
              <xm:sqref>L1213</xm:sqref>
            </x14:sparkline>
            <x14:sparkline>
              <xm:f>'GF Balance Trends By Program'!D1214:K1214</xm:f>
              <xm:sqref>L1214</xm:sqref>
            </x14:sparkline>
            <x14:sparkline>
              <xm:f>'GF Balance Trends By Program'!D1215:K1215</xm:f>
              <xm:sqref>L1215</xm:sqref>
            </x14:sparkline>
            <x14:sparkline>
              <xm:f>'GF Balance Trends By Program'!D1216:K1216</xm:f>
              <xm:sqref>L1216</xm:sqref>
            </x14:sparkline>
            <x14:sparkline>
              <xm:f>'GF Balance Trends By Program'!D1217:K1217</xm:f>
              <xm:sqref>L1217</xm:sqref>
            </x14:sparkline>
            <x14:sparkline>
              <xm:f>'GF Balance Trends By Program'!D1218:K1218</xm:f>
              <xm:sqref>L1218</xm:sqref>
            </x14:sparkline>
            <x14:sparkline>
              <xm:f>'GF Balance Trends By Program'!D1219:K1219</xm:f>
              <xm:sqref>L1219</xm:sqref>
            </x14:sparkline>
            <x14:sparkline>
              <xm:f>'GF Balance Trends By Program'!D1220:K1220</xm:f>
              <xm:sqref>L1220</xm:sqref>
            </x14:sparkline>
            <x14:sparkline>
              <xm:f>'GF Balance Trends By Program'!D1221:K1221</xm:f>
              <xm:sqref>L1221</xm:sqref>
            </x14:sparkline>
            <x14:sparkline>
              <xm:f>'GF Balance Trends By Program'!D1222:K1222</xm:f>
              <xm:sqref>L1222</xm:sqref>
            </x14:sparkline>
            <x14:sparkline>
              <xm:f>'GF Balance Trends By Program'!D1223:K1223</xm:f>
              <xm:sqref>L1223</xm:sqref>
            </x14:sparkline>
            <x14:sparkline>
              <xm:f>'GF Balance Trends By Program'!D1224:K1224</xm:f>
              <xm:sqref>L1224</xm:sqref>
            </x14:sparkline>
            <x14:sparkline>
              <xm:f>'GF Balance Trends By Program'!D1225:K1225</xm:f>
              <xm:sqref>L1225</xm:sqref>
            </x14:sparkline>
            <x14:sparkline>
              <xm:f>'GF Balance Trends By Program'!D1226:K1226</xm:f>
              <xm:sqref>L1226</xm:sqref>
            </x14:sparkline>
            <x14:sparkline>
              <xm:f>'GF Balance Trends By Program'!D1227:K1227</xm:f>
              <xm:sqref>L1227</xm:sqref>
            </x14:sparkline>
            <x14:sparkline>
              <xm:f>'GF Balance Trends By Program'!D1228:K1228</xm:f>
              <xm:sqref>L1228</xm:sqref>
            </x14:sparkline>
            <x14:sparkline>
              <xm:f>'GF Balance Trends By Program'!D1229:K1229</xm:f>
              <xm:sqref>L1229</xm:sqref>
            </x14:sparkline>
            <x14:sparkline>
              <xm:f>'GF Balance Trends By Program'!D1230:K1230</xm:f>
              <xm:sqref>L1230</xm:sqref>
            </x14:sparkline>
            <x14:sparkline>
              <xm:f>'GF Balance Trends By Program'!D1231:K1231</xm:f>
              <xm:sqref>L1231</xm:sqref>
            </x14:sparkline>
            <x14:sparkline>
              <xm:f>'GF Balance Trends By Program'!D1232:K1232</xm:f>
              <xm:sqref>L1232</xm:sqref>
            </x14:sparkline>
            <x14:sparkline>
              <xm:f>'GF Balance Trends By Program'!D1233:K1233</xm:f>
              <xm:sqref>L1233</xm:sqref>
            </x14:sparkline>
            <x14:sparkline>
              <xm:f>'GF Balance Trends By Program'!D1234:K1234</xm:f>
              <xm:sqref>L1234</xm:sqref>
            </x14:sparkline>
            <x14:sparkline>
              <xm:f>'GF Balance Trends By Program'!D1235:K1235</xm:f>
              <xm:sqref>L1235</xm:sqref>
            </x14:sparkline>
            <x14:sparkline>
              <xm:f>'GF Balance Trends By Program'!D1236:K1236</xm:f>
              <xm:sqref>L1236</xm:sqref>
            </x14:sparkline>
            <x14:sparkline>
              <xm:f>'GF Balance Trends By Program'!D1237:K1237</xm:f>
              <xm:sqref>L1237</xm:sqref>
            </x14:sparkline>
            <x14:sparkline>
              <xm:f>'GF Balance Trends By Program'!D1238:K1238</xm:f>
              <xm:sqref>L1238</xm:sqref>
            </x14:sparkline>
            <x14:sparkline>
              <xm:f>'GF Balance Trends By Program'!D1239:K1239</xm:f>
              <xm:sqref>L1239</xm:sqref>
            </x14:sparkline>
            <x14:sparkline>
              <xm:f>'GF Balance Trends By Program'!D1240:K1240</xm:f>
              <xm:sqref>L1240</xm:sqref>
            </x14:sparkline>
            <x14:sparkline>
              <xm:f>'GF Balance Trends By Program'!D1241:K1241</xm:f>
              <xm:sqref>L1241</xm:sqref>
            </x14:sparkline>
            <x14:sparkline>
              <xm:f>'GF Balance Trends By Program'!D1242:K1242</xm:f>
              <xm:sqref>L1242</xm:sqref>
            </x14:sparkline>
            <x14:sparkline>
              <xm:f>'GF Balance Trends By Program'!D1243:K1243</xm:f>
              <xm:sqref>L1243</xm:sqref>
            </x14:sparkline>
            <x14:sparkline>
              <xm:f>'GF Balance Trends By Program'!D1244:K1244</xm:f>
              <xm:sqref>L1244</xm:sqref>
            </x14:sparkline>
            <x14:sparkline>
              <xm:f>'GF Balance Trends By Program'!D1245:K1245</xm:f>
              <xm:sqref>L1245</xm:sqref>
            </x14:sparkline>
            <x14:sparkline>
              <xm:f>'GF Balance Trends By Program'!D1246:K1246</xm:f>
              <xm:sqref>L1246</xm:sqref>
            </x14:sparkline>
            <x14:sparkline>
              <xm:f>'GF Balance Trends By Program'!D1247:K1247</xm:f>
              <xm:sqref>L1247</xm:sqref>
            </x14:sparkline>
            <x14:sparkline>
              <xm:f>'GF Balance Trends By Program'!D1248:K1248</xm:f>
              <xm:sqref>L1248</xm:sqref>
            </x14:sparkline>
            <x14:sparkline>
              <xm:f>'GF Balance Trends By Program'!D1249:K1249</xm:f>
              <xm:sqref>L1249</xm:sqref>
            </x14:sparkline>
            <x14:sparkline>
              <xm:f>'GF Balance Trends By Program'!D1250:K1250</xm:f>
              <xm:sqref>L1250</xm:sqref>
            </x14:sparkline>
            <x14:sparkline>
              <xm:f>'GF Balance Trends By Program'!D1251:K1251</xm:f>
              <xm:sqref>L1251</xm:sqref>
            </x14:sparkline>
            <x14:sparkline>
              <xm:f>'GF Balance Trends By Program'!D1252:K1252</xm:f>
              <xm:sqref>L1252</xm:sqref>
            </x14:sparkline>
            <x14:sparkline>
              <xm:f>'GF Balance Trends By Program'!D1253:K1253</xm:f>
              <xm:sqref>L1253</xm:sqref>
            </x14:sparkline>
            <x14:sparkline>
              <xm:f>'GF Balance Trends By Program'!D1254:K1254</xm:f>
              <xm:sqref>L1254</xm:sqref>
            </x14:sparkline>
            <x14:sparkline>
              <xm:f>'GF Balance Trends By Program'!D1255:K1255</xm:f>
              <xm:sqref>L1255</xm:sqref>
            </x14:sparkline>
            <x14:sparkline>
              <xm:f>'GF Balance Trends By Program'!D1256:K1256</xm:f>
              <xm:sqref>L1256</xm:sqref>
            </x14:sparkline>
            <x14:sparkline>
              <xm:f>'GF Balance Trends By Program'!D1257:K1257</xm:f>
              <xm:sqref>L1257</xm:sqref>
            </x14:sparkline>
            <x14:sparkline>
              <xm:f>'GF Balance Trends By Program'!D1258:K1258</xm:f>
              <xm:sqref>L1258</xm:sqref>
            </x14:sparkline>
            <x14:sparkline>
              <xm:f>'GF Balance Trends By Program'!D1259:K1259</xm:f>
              <xm:sqref>L1259</xm:sqref>
            </x14:sparkline>
            <x14:sparkline>
              <xm:f>'GF Balance Trends By Program'!D1260:K1260</xm:f>
              <xm:sqref>L1260</xm:sqref>
            </x14:sparkline>
            <x14:sparkline>
              <xm:f>'GF Balance Trends By Program'!D1261:K1261</xm:f>
              <xm:sqref>L1261</xm:sqref>
            </x14:sparkline>
            <x14:sparkline>
              <xm:f>'GF Balance Trends By Program'!D1262:K1262</xm:f>
              <xm:sqref>L1262</xm:sqref>
            </x14:sparkline>
            <x14:sparkline>
              <xm:f>'GF Balance Trends By Program'!D1263:K1263</xm:f>
              <xm:sqref>L1263</xm:sqref>
            </x14:sparkline>
            <x14:sparkline>
              <xm:f>'GF Balance Trends By Program'!D1264:K1264</xm:f>
              <xm:sqref>L1264</xm:sqref>
            </x14:sparkline>
            <x14:sparkline>
              <xm:f>'GF Balance Trends By Program'!D1265:K1265</xm:f>
              <xm:sqref>L1265</xm:sqref>
            </x14:sparkline>
            <x14:sparkline>
              <xm:f>'GF Balance Trends By Program'!D1266:K1266</xm:f>
              <xm:sqref>L1266</xm:sqref>
            </x14:sparkline>
            <x14:sparkline>
              <xm:f>'GF Balance Trends By Program'!D1267:K1267</xm:f>
              <xm:sqref>L1267</xm:sqref>
            </x14:sparkline>
            <x14:sparkline>
              <xm:f>'GF Balance Trends By Program'!D1268:K1268</xm:f>
              <xm:sqref>L1268</xm:sqref>
            </x14:sparkline>
            <x14:sparkline>
              <xm:f>'GF Balance Trends By Program'!D1269:K1269</xm:f>
              <xm:sqref>L1269</xm:sqref>
            </x14:sparkline>
            <x14:sparkline>
              <xm:f>'GF Balance Trends By Program'!D1270:K1270</xm:f>
              <xm:sqref>L1270</xm:sqref>
            </x14:sparkline>
            <x14:sparkline>
              <xm:f>'GF Balance Trends By Program'!D1271:K1271</xm:f>
              <xm:sqref>L1271</xm:sqref>
            </x14:sparkline>
            <x14:sparkline>
              <xm:f>'GF Balance Trends By Program'!D1272:K1272</xm:f>
              <xm:sqref>L1272</xm:sqref>
            </x14:sparkline>
            <x14:sparkline>
              <xm:f>'GF Balance Trends By Program'!D1273:K1273</xm:f>
              <xm:sqref>L1273</xm:sqref>
            </x14:sparkline>
            <x14:sparkline>
              <xm:f>'GF Balance Trends By Program'!D1274:K1274</xm:f>
              <xm:sqref>L1274</xm:sqref>
            </x14:sparkline>
            <x14:sparkline>
              <xm:f>'GF Balance Trends By Program'!D1275:K1275</xm:f>
              <xm:sqref>L1275</xm:sqref>
            </x14:sparkline>
            <x14:sparkline>
              <xm:f>'GF Balance Trends By Program'!D1276:K1276</xm:f>
              <xm:sqref>L1276</xm:sqref>
            </x14:sparkline>
            <x14:sparkline>
              <xm:f>'GF Balance Trends By Program'!D1277:K1277</xm:f>
              <xm:sqref>L1277</xm:sqref>
            </x14:sparkline>
            <x14:sparkline>
              <xm:f>'GF Balance Trends By Program'!D1278:K1278</xm:f>
              <xm:sqref>L1278</xm:sqref>
            </x14:sparkline>
            <x14:sparkline>
              <xm:f>'GF Balance Trends By Program'!D1279:K1279</xm:f>
              <xm:sqref>L1279</xm:sqref>
            </x14:sparkline>
            <x14:sparkline>
              <xm:f>'GF Balance Trends By Program'!D1280:K1280</xm:f>
              <xm:sqref>L1280</xm:sqref>
            </x14:sparkline>
            <x14:sparkline>
              <xm:f>'GF Balance Trends By Program'!D1281:K1281</xm:f>
              <xm:sqref>L1281</xm:sqref>
            </x14:sparkline>
            <x14:sparkline>
              <xm:f>'GF Balance Trends By Program'!D1282:K1282</xm:f>
              <xm:sqref>L1282</xm:sqref>
            </x14:sparkline>
            <x14:sparkline>
              <xm:f>'GF Balance Trends By Program'!D1283:K1283</xm:f>
              <xm:sqref>L1283</xm:sqref>
            </x14:sparkline>
            <x14:sparkline>
              <xm:f>'GF Balance Trends By Program'!D1284:K1284</xm:f>
              <xm:sqref>L1284</xm:sqref>
            </x14:sparkline>
            <x14:sparkline>
              <xm:f>'GF Balance Trends By Program'!D1285:K1285</xm:f>
              <xm:sqref>L1285</xm:sqref>
            </x14:sparkline>
            <x14:sparkline>
              <xm:f>'GF Balance Trends By Program'!D1286:K1286</xm:f>
              <xm:sqref>L1286</xm:sqref>
            </x14:sparkline>
            <x14:sparkline>
              <xm:f>'GF Balance Trends By Program'!D1287:K1287</xm:f>
              <xm:sqref>L1287</xm:sqref>
            </x14:sparkline>
            <x14:sparkline>
              <xm:f>'GF Balance Trends By Program'!D1288:K1288</xm:f>
              <xm:sqref>L1288</xm:sqref>
            </x14:sparkline>
            <x14:sparkline>
              <xm:f>'GF Balance Trends By Program'!D1289:K1289</xm:f>
              <xm:sqref>L1289</xm:sqref>
            </x14:sparkline>
            <x14:sparkline>
              <xm:f>'GF Balance Trends By Program'!D1290:K1290</xm:f>
              <xm:sqref>L1290</xm:sqref>
            </x14:sparkline>
            <x14:sparkline>
              <xm:f>'GF Balance Trends By Program'!D1291:K1291</xm:f>
              <xm:sqref>L1291</xm:sqref>
            </x14:sparkline>
            <x14:sparkline>
              <xm:f>'GF Balance Trends By Program'!D1292:K1292</xm:f>
              <xm:sqref>L1292</xm:sqref>
            </x14:sparkline>
            <x14:sparkline>
              <xm:f>'GF Balance Trends By Program'!D1293:K1293</xm:f>
              <xm:sqref>L1293</xm:sqref>
            </x14:sparkline>
            <x14:sparkline>
              <xm:f>'GF Balance Trends By Program'!D1294:K1294</xm:f>
              <xm:sqref>L1294</xm:sqref>
            </x14:sparkline>
            <x14:sparkline>
              <xm:f>'GF Balance Trends By Program'!D1295:K1295</xm:f>
              <xm:sqref>L1295</xm:sqref>
            </x14:sparkline>
            <x14:sparkline>
              <xm:f>'GF Balance Trends By Program'!D1296:K1296</xm:f>
              <xm:sqref>L1296</xm:sqref>
            </x14:sparkline>
            <x14:sparkline>
              <xm:f>'GF Balance Trends By Program'!D1297:K1297</xm:f>
              <xm:sqref>L1297</xm:sqref>
            </x14:sparkline>
            <x14:sparkline>
              <xm:f>'GF Balance Trends By Program'!D1298:K1298</xm:f>
              <xm:sqref>L1298</xm:sqref>
            </x14:sparkline>
            <x14:sparkline>
              <xm:f>'GF Balance Trends By Program'!D1299:K1299</xm:f>
              <xm:sqref>L1299</xm:sqref>
            </x14:sparkline>
            <x14:sparkline>
              <xm:f>'GF Balance Trends By Program'!D1300:K1300</xm:f>
              <xm:sqref>L1300</xm:sqref>
            </x14:sparkline>
            <x14:sparkline>
              <xm:f>'GF Balance Trends By Program'!D1301:K1301</xm:f>
              <xm:sqref>L1301</xm:sqref>
            </x14:sparkline>
            <x14:sparkline>
              <xm:f>'GF Balance Trends By Program'!D1302:K1302</xm:f>
              <xm:sqref>L1302</xm:sqref>
            </x14:sparkline>
            <x14:sparkline>
              <xm:f>'GF Balance Trends By Program'!D1303:K1303</xm:f>
              <xm:sqref>L1303</xm:sqref>
            </x14:sparkline>
            <x14:sparkline>
              <xm:f>'GF Balance Trends By Program'!D1304:K1304</xm:f>
              <xm:sqref>L1304</xm:sqref>
            </x14:sparkline>
            <x14:sparkline>
              <xm:f>'GF Balance Trends By Program'!D1305:K1305</xm:f>
              <xm:sqref>L1305</xm:sqref>
            </x14:sparkline>
            <x14:sparkline>
              <xm:f>'GF Balance Trends By Program'!D1306:K1306</xm:f>
              <xm:sqref>L1306</xm:sqref>
            </x14:sparkline>
            <x14:sparkline>
              <xm:f>'GF Balance Trends By Program'!D1307:K1307</xm:f>
              <xm:sqref>L1307</xm:sqref>
            </x14:sparkline>
            <x14:sparkline>
              <xm:f>'GF Balance Trends By Program'!D1308:K1308</xm:f>
              <xm:sqref>L1308</xm:sqref>
            </x14:sparkline>
            <x14:sparkline>
              <xm:f>'GF Balance Trends By Program'!D1309:K1309</xm:f>
              <xm:sqref>L1309</xm:sqref>
            </x14:sparkline>
            <x14:sparkline>
              <xm:f>'GF Balance Trends By Program'!D1310:K1310</xm:f>
              <xm:sqref>L1310</xm:sqref>
            </x14:sparkline>
            <x14:sparkline>
              <xm:f>'GF Balance Trends By Program'!D1311:K1311</xm:f>
              <xm:sqref>L1311</xm:sqref>
            </x14:sparkline>
            <x14:sparkline>
              <xm:f>'GF Balance Trends By Program'!D1312:K1312</xm:f>
              <xm:sqref>L1312</xm:sqref>
            </x14:sparkline>
            <x14:sparkline>
              <xm:f>'GF Balance Trends By Program'!D1313:K1313</xm:f>
              <xm:sqref>L1313</xm:sqref>
            </x14:sparkline>
            <x14:sparkline>
              <xm:f>'GF Balance Trends By Program'!D1314:K1314</xm:f>
              <xm:sqref>L1314</xm:sqref>
            </x14:sparkline>
            <x14:sparkline>
              <xm:f>'GF Balance Trends By Program'!D1315:K1315</xm:f>
              <xm:sqref>L1315</xm:sqref>
            </x14:sparkline>
            <x14:sparkline>
              <xm:f>'GF Balance Trends By Program'!D1316:K1316</xm:f>
              <xm:sqref>L1316</xm:sqref>
            </x14:sparkline>
            <x14:sparkline>
              <xm:f>'GF Balance Trends By Program'!D1317:K1317</xm:f>
              <xm:sqref>L1317</xm:sqref>
            </x14:sparkline>
            <x14:sparkline>
              <xm:f>'GF Balance Trends By Program'!D1318:K1318</xm:f>
              <xm:sqref>L1318</xm:sqref>
            </x14:sparkline>
            <x14:sparkline>
              <xm:f>'GF Balance Trends By Program'!D1319:K1319</xm:f>
              <xm:sqref>L1319</xm:sqref>
            </x14:sparkline>
            <x14:sparkline>
              <xm:f>'GF Balance Trends By Program'!D1320:K1320</xm:f>
              <xm:sqref>L1320</xm:sqref>
            </x14:sparkline>
            <x14:sparkline>
              <xm:f>'GF Balance Trends By Program'!D1321:K1321</xm:f>
              <xm:sqref>L1321</xm:sqref>
            </x14:sparkline>
            <x14:sparkline>
              <xm:f>'GF Balance Trends By Program'!D1322:K1322</xm:f>
              <xm:sqref>L1322</xm:sqref>
            </x14:sparkline>
            <x14:sparkline>
              <xm:f>'GF Balance Trends By Program'!D1323:K1323</xm:f>
              <xm:sqref>L1323</xm:sqref>
            </x14:sparkline>
            <x14:sparkline>
              <xm:f>'GF Balance Trends By Program'!D1324:K1324</xm:f>
              <xm:sqref>L1324</xm:sqref>
            </x14:sparkline>
            <x14:sparkline>
              <xm:f>'GF Balance Trends By Program'!D1325:K1325</xm:f>
              <xm:sqref>L1325</xm:sqref>
            </x14:sparkline>
            <x14:sparkline>
              <xm:f>'GF Balance Trends By Program'!D1326:K1326</xm:f>
              <xm:sqref>L1326</xm:sqref>
            </x14:sparkline>
            <x14:sparkline>
              <xm:f>'GF Balance Trends By Program'!D1327:K1327</xm:f>
              <xm:sqref>L1327</xm:sqref>
            </x14:sparkline>
            <x14:sparkline>
              <xm:f>'GF Balance Trends By Program'!D1328:K1328</xm:f>
              <xm:sqref>L1328</xm:sqref>
            </x14:sparkline>
            <x14:sparkline>
              <xm:f>'GF Balance Trends By Program'!D1329:K1329</xm:f>
              <xm:sqref>L1329</xm:sqref>
            </x14:sparkline>
            <x14:sparkline>
              <xm:f>'GF Balance Trends By Program'!D1330:K1330</xm:f>
              <xm:sqref>L1330</xm:sqref>
            </x14:sparkline>
            <x14:sparkline>
              <xm:f>'GF Balance Trends By Program'!D1331:K1331</xm:f>
              <xm:sqref>L1331</xm:sqref>
            </x14:sparkline>
            <x14:sparkline>
              <xm:f>'GF Balance Trends By Program'!D1332:K1332</xm:f>
              <xm:sqref>L1332</xm:sqref>
            </x14:sparkline>
            <x14:sparkline>
              <xm:f>'GF Balance Trends By Program'!D1333:K1333</xm:f>
              <xm:sqref>L1333</xm:sqref>
            </x14:sparkline>
            <x14:sparkline>
              <xm:f>'GF Balance Trends By Program'!D1334:K1334</xm:f>
              <xm:sqref>L1334</xm:sqref>
            </x14:sparkline>
            <x14:sparkline>
              <xm:f>'GF Balance Trends By Program'!D1335:K1335</xm:f>
              <xm:sqref>L1335</xm:sqref>
            </x14:sparkline>
            <x14:sparkline>
              <xm:f>'GF Balance Trends By Program'!D1336:K1336</xm:f>
              <xm:sqref>L1336</xm:sqref>
            </x14:sparkline>
            <x14:sparkline>
              <xm:f>'GF Balance Trends By Program'!D1337:K1337</xm:f>
              <xm:sqref>L1337</xm:sqref>
            </x14:sparkline>
            <x14:sparkline>
              <xm:f>'GF Balance Trends By Program'!D1338:K1338</xm:f>
              <xm:sqref>L1338</xm:sqref>
            </x14:sparkline>
            <x14:sparkline>
              <xm:f>'GF Balance Trends By Program'!D1339:K1339</xm:f>
              <xm:sqref>L1339</xm:sqref>
            </x14:sparkline>
            <x14:sparkline>
              <xm:f>'GF Balance Trends By Program'!D1340:K1340</xm:f>
              <xm:sqref>L1340</xm:sqref>
            </x14:sparkline>
            <x14:sparkline>
              <xm:f>'GF Balance Trends By Program'!D1341:K1341</xm:f>
              <xm:sqref>L1341</xm:sqref>
            </x14:sparkline>
            <x14:sparkline>
              <xm:f>'GF Balance Trends By Program'!D1342:K1342</xm:f>
              <xm:sqref>L1342</xm:sqref>
            </x14:sparkline>
            <x14:sparkline>
              <xm:f>'GF Balance Trends By Program'!D1343:K1343</xm:f>
              <xm:sqref>L1343</xm:sqref>
            </x14:sparkline>
            <x14:sparkline>
              <xm:f>'GF Balance Trends By Program'!D1344:K1344</xm:f>
              <xm:sqref>L1344</xm:sqref>
            </x14:sparkline>
            <x14:sparkline>
              <xm:f>'GF Balance Trends By Program'!D1345:K1345</xm:f>
              <xm:sqref>L1345</xm:sqref>
            </x14:sparkline>
            <x14:sparkline>
              <xm:f>'GF Balance Trends By Program'!D1346:K1346</xm:f>
              <xm:sqref>L1346</xm:sqref>
            </x14:sparkline>
            <x14:sparkline>
              <xm:f>'GF Balance Trends By Program'!D1347:K1347</xm:f>
              <xm:sqref>L1347</xm:sqref>
            </x14:sparkline>
            <x14:sparkline>
              <xm:f>'GF Balance Trends By Program'!D1348:K1348</xm:f>
              <xm:sqref>L1348</xm:sqref>
            </x14:sparkline>
            <x14:sparkline>
              <xm:f>'GF Balance Trends By Program'!D1349:K1349</xm:f>
              <xm:sqref>L1349</xm:sqref>
            </x14:sparkline>
            <x14:sparkline>
              <xm:f>'GF Balance Trends By Program'!D1350:K1350</xm:f>
              <xm:sqref>L1350</xm:sqref>
            </x14:sparkline>
            <x14:sparkline>
              <xm:f>'GF Balance Trends By Program'!D1351:K1351</xm:f>
              <xm:sqref>L1351</xm:sqref>
            </x14:sparkline>
            <x14:sparkline>
              <xm:f>'GF Balance Trends By Program'!D1352:K1352</xm:f>
              <xm:sqref>L1352</xm:sqref>
            </x14:sparkline>
            <x14:sparkline>
              <xm:f>'GF Balance Trends By Program'!D1353:K1353</xm:f>
              <xm:sqref>L1353</xm:sqref>
            </x14:sparkline>
            <x14:sparkline>
              <xm:f>'GF Balance Trends By Program'!D1354:K1354</xm:f>
              <xm:sqref>L1354</xm:sqref>
            </x14:sparkline>
            <x14:sparkline>
              <xm:f>'GF Balance Trends By Program'!D1355:K1355</xm:f>
              <xm:sqref>L1355</xm:sqref>
            </x14:sparkline>
            <x14:sparkline>
              <xm:f>'GF Balance Trends By Program'!D1356:K1356</xm:f>
              <xm:sqref>L1356</xm:sqref>
            </x14:sparkline>
            <x14:sparkline>
              <xm:f>'GF Balance Trends By Program'!D1357:K1357</xm:f>
              <xm:sqref>L1357</xm:sqref>
            </x14:sparkline>
            <x14:sparkline>
              <xm:f>'GF Balance Trends By Program'!D1358:K1358</xm:f>
              <xm:sqref>L1358</xm:sqref>
            </x14:sparkline>
            <x14:sparkline>
              <xm:f>'GF Balance Trends By Program'!D1359:K1359</xm:f>
              <xm:sqref>L1359</xm:sqref>
            </x14:sparkline>
            <x14:sparkline>
              <xm:f>'GF Balance Trends By Program'!D1360:K1360</xm:f>
              <xm:sqref>L1360</xm:sqref>
            </x14:sparkline>
            <x14:sparkline>
              <xm:f>'GF Balance Trends By Program'!D1361:K1361</xm:f>
              <xm:sqref>L1361</xm:sqref>
            </x14:sparkline>
            <x14:sparkline>
              <xm:f>'GF Balance Trends By Program'!D1362:K1362</xm:f>
              <xm:sqref>L1362</xm:sqref>
            </x14:sparkline>
            <x14:sparkline>
              <xm:f>'GF Balance Trends By Program'!D1363:K1363</xm:f>
              <xm:sqref>L1363</xm:sqref>
            </x14:sparkline>
            <x14:sparkline>
              <xm:f>'GF Balance Trends By Program'!D1364:K1364</xm:f>
              <xm:sqref>L1364</xm:sqref>
            </x14:sparkline>
            <x14:sparkline>
              <xm:f>'GF Balance Trends By Program'!D1365:K1365</xm:f>
              <xm:sqref>L1365</xm:sqref>
            </x14:sparkline>
            <x14:sparkline>
              <xm:f>'GF Balance Trends By Program'!D1366:K1366</xm:f>
              <xm:sqref>L1366</xm:sqref>
            </x14:sparkline>
            <x14:sparkline>
              <xm:f>'GF Balance Trends By Program'!D1367:K1367</xm:f>
              <xm:sqref>L1367</xm:sqref>
            </x14:sparkline>
            <x14:sparkline>
              <xm:f>'GF Balance Trends By Program'!D1368:K1368</xm:f>
              <xm:sqref>L1368</xm:sqref>
            </x14:sparkline>
            <x14:sparkline>
              <xm:f>'GF Balance Trends By Program'!D1369:K1369</xm:f>
              <xm:sqref>L1369</xm:sqref>
            </x14:sparkline>
            <x14:sparkline>
              <xm:f>'GF Balance Trends By Program'!D1370:K1370</xm:f>
              <xm:sqref>L1370</xm:sqref>
            </x14:sparkline>
            <x14:sparkline>
              <xm:f>'GF Balance Trends By Program'!D1371:K1371</xm:f>
              <xm:sqref>L1371</xm:sqref>
            </x14:sparkline>
            <x14:sparkline>
              <xm:f>'GF Balance Trends By Program'!D1372:K1372</xm:f>
              <xm:sqref>L1372</xm:sqref>
            </x14:sparkline>
            <x14:sparkline>
              <xm:f>'GF Balance Trends By Program'!D1373:K1373</xm:f>
              <xm:sqref>L1373</xm:sqref>
            </x14:sparkline>
            <x14:sparkline>
              <xm:f>'GF Balance Trends By Program'!D1374:K1374</xm:f>
              <xm:sqref>L1374</xm:sqref>
            </x14:sparkline>
            <x14:sparkline>
              <xm:f>'GF Balance Trends By Program'!D1375:K1375</xm:f>
              <xm:sqref>L1375</xm:sqref>
            </x14:sparkline>
            <x14:sparkline>
              <xm:f>'GF Balance Trends By Program'!D1376:K1376</xm:f>
              <xm:sqref>L1376</xm:sqref>
            </x14:sparkline>
            <x14:sparkline>
              <xm:f>'GF Balance Trends By Program'!D1377:K1377</xm:f>
              <xm:sqref>L1377</xm:sqref>
            </x14:sparkline>
            <x14:sparkline>
              <xm:f>'GF Balance Trends By Program'!D1378:K1378</xm:f>
              <xm:sqref>L1378</xm:sqref>
            </x14:sparkline>
            <x14:sparkline>
              <xm:f>'GF Balance Trends By Program'!D1379:K1379</xm:f>
              <xm:sqref>L1379</xm:sqref>
            </x14:sparkline>
            <x14:sparkline>
              <xm:f>'GF Balance Trends By Program'!D1380:K1380</xm:f>
              <xm:sqref>L1380</xm:sqref>
            </x14:sparkline>
            <x14:sparkline>
              <xm:f>'GF Balance Trends By Program'!D1381:K1381</xm:f>
              <xm:sqref>L1381</xm:sqref>
            </x14:sparkline>
            <x14:sparkline>
              <xm:f>'GF Balance Trends By Program'!D1382:K1382</xm:f>
              <xm:sqref>L1382</xm:sqref>
            </x14:sparkline>
            <x14:sparkline>
              <xm:f>'GF Balance Trends By Program'!D1383:K1383</xm:f>
              <xm:sqref>L1383</xm:sqref>
            </x14:sparkline>
            <x14:sparkline>
              <xm:f>'GF Balance Trends By Program'!D1384:K1384</xm:f>
              <xm:sqref>L1384</xm:sqref>
            </x14:sparkline>
            <x14:sparkline>
              <xm:f>'GF Balance Trends By Program'!D1385:K1385</xm:f>
              <xm:sqref>L1385</xm:sqref>
            </x14:sparkline>
            <x14:sparkline>
              <xm:f>'GF Balance Trends By Program'!D1386:K1386</xm:f>
              <xm:sqref>L1386</xm:sqref>
            </x14:sparkline>
            <x14:sparkline>
              <xm:f>'GF Balance Trends By Program'!D1387:K1387</xm:f>
              <xm:sqref>L1387</xm:sqref>
            </x14:sparkline>
            <x14:sparkline>
              <xm:f>'GF Balance Trends By Program'!D1388:K1388</xm:f>
              <xm:sqref>L1388</xm:sqref>
            </x14:sparkline>
            <x14:sparkline>
              <xm:f>'GF Balance Trends By Program'!D1389:K1389</xm:f>
              <xm:sqref>L1389</xm:sqref>
            </x14:sparkline>
            <x14:sparkline>
              <xm:f>'GF Balance Trends By Program'!D1390:K1390</xm:f>
              <xm:sqref>L1390</xm:sqref>
            </x14:sparkline>
            <x14:sparkline>
              <xm:f>'GF Balance Trends By Program'!D1391:K1391</xm:f>
              <xm:sqref>L1391</xm:sqref>
            </x14:sparkline>
            <x14:sparkline>
              <xm:f>'GF Balance Trends By Program'!D1392:K1392</xm:f>
              <xm:sqref>L1392</xm:sqref>
            </x14:sparkline>
            <x14:sparkline>
              <xm:f>'GF Balance Trends By Program'!D1393:K1393</xm:f>
              <xm:sqref>L1393</xm:sqref>
            </x14:sparkline>
            <x14:sparkline>
              <xm:f>'GF Balance Trends By Program'!D1394:K1394</xm:f>
              <xm:sqref>L1394</xm:sqref>
            </x14:sparkline>
            <x14:sparkline>
              <xm:f>'GF Balance Trends By Program'!D1395:K1395</xm:f>
              <xm:sqref>L1395</xm:sqref>
            </x14:sparkline>
            <x14:sparkline>
              <xm:f>'GF Balance Trends By Program'!D1396:K1396</xm:f>
              <xm:sqref>L1396</xm:sqref>
            </x14:sparkline>
            <x14:sparkline>
              <xm:f>'GF Balance Trends By Program'!D1397:K1397</xm:f>
              <xm:sqref>L1397</xm:sqref>
            </x14:sparkline>
            <x14:sparkline>
              <xm:f>'GF Balance Trends By Program'!D1398:K1398</xm:f>
              <xm:sqref>L1398</xm:sqref>
            </x14:sparkline>
            <x14:sparkline>
              <xm:f>'GF Balance Trends By Program'!D1399:K1399</xm:f>
              <xm:sqref>L1399</xm:sqref>
            </x14:sparkline>
            <x14:sparkline>
              <xm:f>'GF Balance Trends By Program'!D1400:K1400</xm:f>
              <xm:sqref>L1400</xm:sqref>
            </x14:sparkline>
            <x14:sparkline>
              <xm:f>'GF Balance Trends By Program'!D1401:K1401</xm:f>
              <xm:sqref>L1401</xm:sqref>
            </x14:sparkline>
            <x14:sparkline>
              <xm:f>'GF Balance Trends By Program'!D1402:K1402</xm:f>
              <xm:sqref>L1402</xm:sqref>
            </x14:sparkline>
            <x14:sparkline>
              <xm:f>'GF Balance Trends By Program'!D1403:K1403</xm:f>
              <xm:sqref>L1403</xm:sqref>
            </x14:sparkline>
            <x14:sparkline>
              <xm:f>'GF Balance Trends By Program'!D1404:K1404</xm:f>
              <xm:sqref>L1404</xm:sqref>
            </x14:sparkline>
            <x14:sparkline>
              <xm:f>'GF Balance Trends By Program'!D1405:K1405</xm:f>
              <xm:sqref>L1405</xm:sqref>
            </x14:sparkline>
            <x14:sparkline>
              <xm:f>'GF Balance Trends By Program'!D1406:K1406</xm:f>
              <xm:sqref>L1406</xm:sqref>
            </x14:sparkline>
            <x14:sparkline>
              <xm:f>'GF Balance Trends By Program'!D1407:K1407</xm:f>
              <xm:sqref>L1407</xm:sqref>
            </x14:sparkline>
            <x14:sparkline>
              <xm:f>'GF Balance Trends By Program'!D1408:K1408</xm:f>
              <xm:sqref>L1408</xm:sqref>
            </x14:sparkline>
            <x14:sparkline>
              <xm:f>'GF Balance Trends By Program'!D1409:K1409</xm:f>
              <xm:sqref>L1409</xm:sqref>
            </x14:sparkline>
            <x14:sparkline>
              <xm:f>'GF Balance Trends By Program'!D1410:K1410</xm:f>
              <xm:sqref>L1410</xm:sqref>
            </x14:sparkline>
            <x14:sparkline>
              <xm:f>'GF Balance Trends By Program'!D1411:K1411</xm:f>
              <xm:sqref>L1411</xm:sqref>
            </x14:sparkline>
            <x14:sparkline>
              <xm:f>'GF Balance Trends By Program'!D1412:K1412</xm:f>
              <xm:sqref>L1412</xm:sqref>
            </x14:sparkline>
            <x14:sparkline>
              <xm:f>'GF Balance Trends By Program'!D1413:K1413</xm:f>
              <xm:sqref>L1413</xm:sqref>
            </x14:sparkline>
            <x14:sparkline>
              <xm:f>'GF Balance Trends By Program'!D1414:K1414</xm:f>
              <xm:sqref>L1414</xm:sqref>
            </x14:sparkline>
            <x14:sparkline>
              <xm:f>'GF Balance Trends By Program'!D1415:K1415</xm:f>
              <xm:sqref>L1415</xm:sqref>
            </x14:sparkline>
            <x14:sparkline>
              <xm:f>'GF Balance Trends By Program'!D1416:K1416</xm:f>
              <xm:sqref>L1416</xm:sqref>
            </x14:sparkline>
            <x14:sparkline>
              <xm:f>'GF Balance Trends By Program'!D1417:K1417</xm:f>
              <xm:sqref>L1417</xm:sqref>
            </x14:sparkline>
            <x14:sparkline>
              <xm:f>'GF Balance Trends By Program'!D1418:K1418</xm:f>
              <xm:sqref>L1418</xm:sqref>
            </x14:sparkline>
            <x14:sparkline>
              <xm:f>'GF Balance Trends By Program'!D1419:K1419</xm:f>
              <xm:sqref>L1419</xm:sqref>
            </x14:sparkline>
            <x14:sparkline>
              <xm:f>'GF Balance Trends By Program'!D1420:K1420</xm:f>
              <xm:sqref>L1420</xm:sqref>
            </x14:sparkline>
            <x14:sparkline>
              <xm:f>'GF Balance Trends By Program'!D1421:K1421</xm:f>
              <xm:sqref>L1421</xm:sqref>
            </x14:sparkline>
            <x14:sparkline>
              <xm:f>'GF Balance Trends By Program'!D1422:K1422</xm:f>
              <xm:sqref>L1422</xm:sqref>
            </x14:sparkline>
            <x14:sparkline>
              <xm:f>'GF Balance Trends By Program'!D1423:K1423</xm:f>
              <xm:sqref>L1423</xm:sqref>
            </x14:sparkline>
            <x14:sparkline>
              <xm:f>'GF Balance Trends By Program'!D1424:K1424</xm:f>
              <xm:sqref>L1424</xm:sqref>
            </x14:sparkline>
            <x14:sparkline>
              <xm:f>'GF Balance Trends By Program'!D1425:K1425</xm:f>
              <xm:sqref>L1425</xm:sqref>
            </x14:sparkline>
            <x14:sparkline>
              <xm:f>'GF Balance Trends By Program'!D1426:K1426</xm:f>
              <xm:sqref>L1426</xm:sqref>
            </x14:sparkline>
            <x14:sparkline>
              <xm:f>'GF Balance Trends By Program'!D1427:K1427</xm:f>
              <xm:sqref>L1427</xm:sqref>
            </x14:sparkline>
            <x14:sparkline>
              <xm:f>'GF Balance Trends By Program'!D1428:K1428</xm:f>
              <xm:sqref>L1428</xm:sqref>
            </x14:sparkline>
            <x14:sparkline>
              <xm:f>'GF Balance Trends By Program'!D1429:K1429</xm:f>
              <xm:sqref>L1429</xm:sqref>
            </x14:sparkline>
            <x14:sparkline>
              <xm:f>'GF Balance Trends By Program'!D1430:K1430</xm:f>
              <xm:sqref>L1430</xm:sqref>
            </x14:sparkline>
            <x14:sparkline>
              <xm:f>'GF Balance Trends By Program'!D1431:K1431</xm:f>
              <xm:sqref>L1431</xm:sqref>
            </x14:sparkline>
            <x14:sparkline>
              <xm:f>'GF Balance Trends By Program'!D1432:K1432</xm:f>
              <xm:sqref>L1432</xm:sqref>
            </x14:sparkline>
            <x14:sparkline>
              <xm:f>'GF Balance Trends By Program'!D1433:K1433</xm:f>
              <xm:sqref>L1433</xm:sqref>
            </x14:sparkline>
            <x14:sparkline>
              <xm:f>'GF Balance Trends By Program'!D1434:K1434</xm:f>
              <xm:sqref>L1434</xm:sqref>
            </x14:sparkline>
            <x14:sparkline>
              <xm:f>'GF Balance Trends By Program'!D1435:K1435</xm:f>
              <xm:sqref>L1435</xm:sqref>
            </x14:sparkline>
            <x14:sparkline>
              <xm:f>'GF Balance Trends By Program'!D1436:K1436</xm:f>
              <xm:sqref>L1436</xm:sqref>
            </x14:sparkline>
            <x14:sparkline>
              <xm:f>'GF Balance Trends By Program'!D1437:K1437</xm:f>
              <xm:sqref>L1437</xm:sqref>
            </x14:sparkline>
            <x14:sparkline>
              <xm:f>'GF Balance Trends By Program'!D1438:K1438</xm:f>
              <xm:sqref>L1438</xm:sqref>
            </x14:sparkline>
            <x14:sparkline>
              <xm:f>'GF Balance Trends By Program'!D1439:K1439</xm:f>
              <xm:sqref>L1439</xm:sqref>
            </x14:sparkline>
            <x14:sparkline>
              <xm:f>'GF Balance Trends By Program'!D1440:K1440</xm:f>
              <xm:sqref>L1440</xm:sqref>
            </x14:sparkline>
            <x14:sparkline>
              <xm:f>'GF Balance Trends By Program'!D1441:K1441</xm:f>
              <xm:sqref>L1441</xm:sqref>
            </x14:sparkline>
            <x14:sparkline>
              <xm:f>'GF Balance Trends By Program'!D1442:K1442</xm:f>
              <xm:sqref>L1442</xm:sqref>
            </x14:sparkline>
            <x14:sparkline>
              <xm:f>'GF Balance Trends By Program'!D1443:K1443</xm:f>
              <xm:sqref>L1443</xm:sqref>
            </x14:sparkline>
            <x14:sparkline>
              <xm:f>'GF Balance Trends By Program'!D1444:K1444</xm:f>
              <xm:sqref>L1444</xm:sqref>
            </x14:sparkline>
            <x14:sparkline>
              <xm:f>'GF Balance Trends By Program'!D1445:K1445</xm:f>
              <xm:sqref>L1445</xm:sqref>
            </x14:sparkline>
            <x14:sparkline>
              <xm:f>'GF Balance Trends By Program'!D1446:K1446</xm:f>
              <xm:sqref>L1446</xm:sqref>
            </x14:sparkline>
            <x14:sparkline>
              <xm:f>'GF Balance Trends By Program'!D1447:K1447</xm:f>
              <xm:sqref>L1447</xm:sqref>
            </x14:sparkline>
            <x14:sparkline>
              <xm:f>'GF Balance Trends By Program'!D1448:K1448</xm:f>
              <xm:sqref>L1448</xm:sqref>
            </x14:sparkline>
            <x14:sparkline>
              <xm:f>'GF Balance Trends By Program'!D1449:K1449</xm:f>
              <xm:sqref>L1449</xm:sqref>
            </x14:sparkline>
            <x14:sparkline>
              <xm:f>'GF Balance Trends By Program'!D1450:K1450</xm:f>
              <xm:sqref>L1450</xm:sqref>
            </x14:sparkline>
            <x14:sparkline>
              <xm:f>'GF Balance Trends By Program'!D1451:K1451</xm:f>
              <xm:sqref>L1451</xm:sqref>
            </x14:sparkline>
            <x14:sparkline>
              <xm:f>'GF Balance Trends By Program'!D1452:K1452</xm:f>
              <xm:sqref>L1452</xm:sqref>
            </x14:sparkline>
            <x14:sparkline>
              <xm:f>'GF Balance Trends By Program'!D1453:K1453</xm:f>
              <xm:sqref>L1453</xm:sqref>
            </x14:sparkline>
            <x14:sparkline>
              <xm:f>'GF Balance Trends By Program'!D1454:K1454</xm:f>
              <xm:sqref>L1454</xm:sqref>
            </x14:sparkline>
            <x14:sparkline>
              <xm:f>'GF Balance Trends By Program'!D1455:K1455</xm:f>
              <xm:sqref>L1455</xm:sqref>
            </x14:sparkline>
            <x14:sparkline>
              <xm:f>'GF Balance Trends By Program'!D1456:K1456</xm:f>
              <xm:sqref>L1456</xm:sqref>
            </x14:sparkline>
            <x14:sparkline>
              <xm:f>'GF Balance Trends By Program'!D1457:K1457</xm:f>
              <xm:sqref>L1457</xm:sqref>
            </x14:sparkline>
            <x14:sparkline>
              <xm:f>'GF Balance Trends By Program'!D1458:K1458</xm:f>
              <xm:sqref>L1458</xm:sqref>
            </x14:sparkline>
            <x14:sparkline>
              <xm:f>'GF Balance Trends By Program'!D1459:K1459</xm:f>
              <xm:sqref>L1459</xm:sqref>
            </x14:sparkline>
            <x14:sparkline>
              <xm:f>'GF Balance Trends By Program'!D1460:K1460</xm:f>
              <xm:sqref>L1460</xm:sqref>
            </x14:sparkline>
            <x14:sparkline>
              <xm:f>'GF Balance Trends By Program'!D1461:K1461</xm:f>
              <xm:sqref>L1461</xm:sqref>
            </x14:sparkline>
            <x14:sparkline>
              <xm:f>'GF Balance Trends By Program'!D1462:K1462</xm:f>
              <xm:sqref>L1462</xm:sqref>
            </x14:sparkline>
            <x14:sparkline>
              <xm:f>'GF Balance Trends By Program'!D1463:K1463</xm:f>
              <xm:sqref>L1463</xm:sqref>
            </x14:sparkline>
            <x14:sparkline>
              <xm:f>'GF Balance Trends By Program'!D1464:K1464</xm:f>
              <xm:sqref>L1464</xm:sqref>
            </x14:sparkline>
            <x14:sparkline>
              <xm:f>'GF Balance Trends By Program'!D1465:K1465</xm:f>
              <xm:sqref>L1465</xm:sqref>
            </x14:sparkline>
            <x14:sparkline>
              <xm:f>'GF Balance Trends By Program'!D1466:K1466</xm:f>
              <xm:sqref>L1466</xm:sqref>
            </x14:sparkline>
            <x14:sparkline>
              <xm:f>'GF Balance Trends By Program'!D1467:K1467</xm:f>
              <xm:sqref>L1467</xm:sqref>
            </x14:sparkline>
            <x14:sparkline>
              <xm:f>'GF Balance Trends By Program'!D1468:K1468</xm:f>
              <xm:sqref>L1468</xm:sqref>
            </x14:sparkline>
            <x14:sparkline>
              <xm:f>'GF Balance Trends By Program'!D1469:K1469</xm:f>
              <xm:sqref>L1469</xm:sqref>
            </x14:sparkline>
            <x14:sparkline>
              <xm:f>'GF Balance Trends By Program'!D1470:K1470</xm:f>
              <xm:sqref>L1470</xm:sqref>
            </x14:sparkline>
            <x14:sparkline>
              <xm:f>'GF Balance Trends By Program'!D1471:K1471</xm:f>
              <xm:sqref>L1471</xm:sqref>
            </x14:sparkline>
            <x14:sparkline>
              <xm:f>'GF Balance Trends By Program'!D1472:K1472</xm:f>
              <xm:sqref>L1472</xm:sqref>
            </x14:sparkline>
            <x14:sparkline>
              <xm:f>'GF Balance Trends By Program'!D1473:K1473</xm:f>
              <xm:sqref>L1473</xm:sqref>
            </x14:sparkline>
            <x14:sparkline>
              <xm:f>'GF Balance Trends By Program'!D1474:K1474</xm:f>
              <xm:sqref>L1474</xm:sqref>
            </x14:sparkline>
            <x14:sparkline>
              <xm:f>'GF Balance Trends By Program'!D1475:K1475</xm:f>
              <xm:sqref>L1475</xm:sqref>
            </x14:sparkline>
            <x14:sparkline>
              <xm:f>'GF Balance Trends By Program'!D1476:K1476</xm:f>
              <xm:sqref>L1476</xm:sqref>
            </x14:sparkline>
            <x14:sparkline>
              <xm:f>'GF Balance Trends By Program'!D1477:K1477</xm:f>
              <xm:sqref>L1477</xm:sqref>
            </x14:sparkline>
            <x14:sparkline>
              <xm:f>'GF Balance Trends By Program'!D1478:K1478</xm:f>
              <xm:sqref>L1478</xm:sqref>
            </x14:sparkline>
            <x14:sparkline>
              <xm:f>'GF Balance Trends By Program'!D1479:K1479</xm:f>
              <xm:sqref>L1479</xm:sqref>
            </x14:sparkline>
            <x14:sparkline>
              <xm:f>'GF Balance Trends By Program'!D1480:K1480</xm:f>
              <xm:sqref>L1480</xm:sqref>
            </x14:sparkline>
            <x14:sparkline>
              <xm:f>'GF Balance Trends By Program'!D1481:K1481</xm:f>
              <xm:sqref>L1481</xm:sqref>
            </x14:sparkline>
            <x14:sparkline>
              <xm:f>'GF Balance Trends By Program'!D1482:K1482</xm:f>
              <xm:sqref>L1482</xm:sqref>
            </x14:sparkline>
            <x14:sparkline>
              <xm:f>'GF Balance Trends By Program'!D1483:K1483</xm:f>
              <xm:sqref>L1483</xm:sqref>
            </x14:sparkline>
            <x14:sparkline>
              <xm:f>'GF Balance Trends By Program'!D1484:K1484</xm:f>
              <xm:sqref>L1484</xm:sqref>
            </x14:sparkline>
            <x14:sparkline>
              <xm:f>'GF Balance Trends By Program'!D1485:K1485</xm:f>
              <xm:sqref>L1485</xm:sqref>
            </x14:sparkline>
            <x14:sparkline>
              <xm:f>'GF Balance Trends By Program'!D1486:K1486</xm:f>
              <xm:sqref>L1486</xm:sqref>
            </x14:sparkline>
            <x14:sparkline>
              <xm:f>'GF Balance Trends By Program'!D1487:K1487</xm:f>
              <xm:sqref>L1487</xm:sqref>
            </x14:sparkline>
            <x14:sparkline>
              <xm:f>'GF Balance Trends By Program'!D1488:K1488</xm:f>
              <xm:sqref>L1488</xm:sqref>
            </x14:sparkline>
            <x14:sparkline>
              <xm:f>'GF Balance Trends By Program'!D1489:K1489</xm:f>
              <xm:sqref>L1489</xm:sqref>
            </x14:sparkline>
            <x14:sparkline>
              <xm:f>'GF Balance Trends By Program'!D1490:K1490</xm:f>
              <xm:sqref>L1490</xm:sqref>
            </x14:sparkline>
            <x14:sparkline>
              <xm:f>'GF Balance Trends By Program'!D1491:K1491</xm:f>
              <xm:sqref>L1491</xm:sqref>
            </x14:sparkline>
            <x14:sparkline>
              <xm:f>'GF Balance Trends By Program'!D1492:K1492</xm:f>
              <xm:sqref>L1492</xm:sqref>
            </x14:sparkline>
            <x14:sparkline>
              <xm:f>'GF Balance Trends By Program'!D1493:K1493</xm:f>
              <xm:sqref>L1493</xm:sqref>
            </x14:sparkline>
            <x14:sparkline>
              <xm:f>'GF Balance Trends By Program'!D1494:K1494</xm:f>
              <xm:sqref>L1494</xm:sqref>
            </x14:sparkline>
            <x14:sparkline>
              <xm:f>'GF Balance Trends By Program'!D1495:K1495</xm:f>
              <xm:sqref>L1495</xm:sqref>
            </x14:sparkline>
            <x14:sparkline>
              <xm:f>'GF Balance Trends By Program'!D1496:K1496</xm:f>
              <xm:sqref>L1496</xm:sqref>
            </x14:sparkline>
            <x14:sparkline>
              <xm:f>'GF Balance Trends By Program'!D1497:K1497</xm:f>
              <xm:sqref>L1497</xm:sqref>
            </x14:sparkline>
            <x14:sparkline>
              <xm:f>'GF Balance Trends By Program'!D1498:K1498</xm:f>
              <xm:sqref>L1498</xm:sqref>
            </x14:sparkline>
            <x14:sparkline>
              <xm:f>'GF Balance Trends By Program'!D1499:K1499</xm:f>
              <xm:sqref>L1499</xm:sqref>
            </x14:sparkline>
            <x14:sparkline>
              <xm:f>'GF Balance Trends By Program'!D1500:K1500</xm:f>
              <xm:sqref>L1500</xm:sqref>
            </x14:sparkline>
            <x14:sparkline>
              <xm:f>'GF Balance Trends By Program'!D1501:K1501</xm:f>
              <xm:sqref>L1501</xm:sqref>
            </x14:sparkline>
            <x14:sparkline>
              <xm:f>'GF Balance Trends By Program'!D1502:K1502</xm:f>
              <xm:sqref>L1502</xm:sqref>
            </x14:sparkline>
            <x14:sparkline>
              <xm:f>'GF Balance Trends By Program'!D1503:K1503</xm:f>
              <xm:sqref>L1503</xm:sqref>
            </x14:sparkline>
            <x14:sparkline>
              <xm:f>'GF Balance Trends By Program'!D1504:K1504</xm:f>
              <xm:sqref>L1504</xm:sqref>
            </x14:sparkline>
            <x14:sparkline>
              <xm:f>'GF Balance Trends By Program'!D1505:K1505</xm:f>
              <xm:sqref>L1505</xm:sqref>
            </x14:sparkline>
            <x14:sparkline>
              <xm:f>'GF Balance Trends By Program'!D1506:K1506</xm:f>
              <xm:sqref>L1506</xm:sqref>
            </x14:sparkline>
            <x14:sparkline>
              <xm:f>'GF Balance Trends By Program'!D1507:K1507</xm:f>
              <xm:sqref>L1507</xm:sqref>
            </x14:sparkline>
            <x14:sparkline>
              <xm:f>'GF Balance Trends By Program'!D1508:K1508</xm:f>
              <xm:sqref>L1508</xm:sqref>
            </x14:sparkline>
            <x14:sparkline>
              <xm:f>'GF Balance Trends By Program'!D1509:K1509</xm:f>
              <xm:sqref>L1509</xm:sqref>
            </x14:sparkline>
            <x14:sparkline>
              <xm:f>'GF Balance Trends By Program'!D1510:K1510</xm:f>
              <xm:sqref>L1510</xm:sqref>
            </x14:sparkline>
            <x14:sparkline>
              <xm:f>'GF Balance Trends By Program'!D1511:K1511</xm:f>
              <xm:sqref>L1511</xm:sqref>
            </x14:sparkline>
            <x14:sparkline>
              <xm:f>'GF Balance Trends By Program'!D1512:K1512</xm:f>
              <xm:sqref>L1512</xm:sqref>
            </x14:sparkline>
            <x14:sparkline>
              <xm:f>'GF Balance Trends By Program'!D1513:K1513</xm:f>
              <xm:sqref>L1513</xm:sqref>
            </x14:sparkline>
            <x14:sparkline>
              <xm:f>'GF Balance Trends By Program'!D1514:K1514</xm:f>
              <xm:sqref>L1514</xm:sqref>
            </x14:sparkline>
            <x14:sparkline>
              <xm:f>'GF Balance Trends By Program'!D1515:K1515</xm:f>
              <xm:sqref>L1515</xm:sqref>
            </x14:sparkline>
            <x14:sparkline>
              <xm:f>'GF Balance Trends By Program'!D1516:K1516</xm:f>
              <xm:sqref>L1516</xm:sqref>
            </x14:sparkline>
            <x14:sparkline>
              <xm:f>'GF Balance Trends By Program'!D1517:K1517</xm:f>
              <xm:sqref>L1517</xm:sqref>
            </x14:sparkline>
            <x14:sparkline>
              <xm:f>'GF Balance Trends By Program'!D1518:K1518</xm:f>
              <xm:sqref>L1518</xm:sqref>
            </x14:sparkline>
            <x14:sparkline>
              <xm:f>'GF Balance Trends By Program'!D1519:K1519</xm:f>
              <xm:sqref>L1519</xm:sqref>
            </x14:sparkline>
            <x14:sparkline>
              <xm:f>'GF Balance Trends By Program'!D1520:K1520</xm:f>
              <xm:sqref>L1520</xm:sqref>
            </x14:sparkline>
            <x14:sparkline>
              <xm:f>'GF Balance Trends By Program'!D1521:K1521</xm:f>
              <xm:sqref>L1521</xm:sqref>
            </x14:sparkline>
            <x14:sparkline>
              <xm:f>'GF Balance Trends By Program'!D1522:K1522</xm:f>
              <xm:sqref>L1522</xm:sqref>
            </x14:sparkline>
            <x14:sparkline>
              <xm:f>'GF Balance Trends By Program'!D1523:K1523</xm:f>
              <xm:sqref>L1523</xm:sqref>
            </x14:sparkline>
            <x14:sparkline>
              <xm:f>'GF Balance Trends By Program'!D1524:K1524</xm:f>
              <xm:sqref>L1524</xm:sqref>
            </x14:sparkline>
            <x14:sparkline>
              <xm:f>'GF Balance Trends By Program'!D1525:K1525</xm:f>
              <xm:sqref>L1525</xm:sqref>
            </x14:sparkline>
            <x14:sparkline>
              <xm:f>'GF Balance Trends By Program'!D1526:K1526</xm:f>
              <xm:sqref>L1526</xm:sqref>
            </x14:sparkline>
            <x14:sparkline>
              <xm:f>'GF Balance Trends By Program'!D1527:K1527</xm:f>
              <xm:sqref>L1527</xm:sqref>
            </x14:sparkline>
            <x14:sparkline>
              <xm:f>'GF Balance Trends By Program'!D1528:K1528</xm:f>
              <xm:sqref>L1528</xm:sqref>
            </x14:sparkline>
            <x14:sparkline>
              <xm:f>'GF Balance Trends By Program'!D1529:K1529</xm:f>
              <xm:sqref>L1529</xm:sqref>
            </x14:sparkline>
            <x14:sparkline>
              <xm:f>'GF Balance Trends By Program'!D1530:K1530</xm:f>
              <xm:sqref>L1530</xm:sqref>
            </x14:sparkline>
            <x14:sparkline>
              <xm:f>'GF Balance Trends By Program'!D1531:K1531</xm:f>
              <xm:sqref>L1531</xm:sqref>
            </x14:sparkline>
            <x14:sparkline>
              <xm:f>'GF Balance Trends By Program'!D1532:K1532</xm:f>
              <xm:sqref>L1532</xm:sqref>
            </x14:sparkline>
            <x14:sparkline>
              <xm:f>'GF Balance Trends By Program'!D1533:K1533</xm:f>
              <xm:sqref>L1533</xm:sqref>
            </x14:sparkline>
            <x14:sparkline>
              <xm:f>'GF Balance Trends By Program'!D1534:K1534</xm:f>
              <xm:sqref>L1534</xm:sqref>
            </x14:sparkline>
            <x14:sparkline>
              <xm:f>'GF Balance Trends By Program'!D1535:K1535</xm:f>
              <xm:sqref>L1535</xm:sqref>
            </x14:sparkline>
            <x14:sparkline>
              <xm:f>'GF Balance Trends By Program'!D1536:K1536</xm:f>
              <xm:sqref>L1536</xm:sqref>
            </x14:sparkline>
            <x14:sparkline>
              <xm:f>'GF Balance Trends By Program'!D1537:K1537</xm:f>
              <xm:sqref>L1537</xm:sqref>
            </x14:sparkline>
            <x14:sparkline>
              <xm:f>'GF Balance Trends By Program'!D1538:K1538</xm:f>
              <xm:sqref>L1538</xm:sqref>
            </x14:sparkline>
            <x14:sparkline>
              <xm:f>'GF Balance Trends By Program'!D1539:K1539</xm:f>
              <xm:sqref>L1539</xm:sqref>
            </x14:sparkline>
            <x14:sparkline>
              <xm:f>'GF Balance Trends By Program'!D1540:K1540</xm:f>
              <xm:sqref>L1540</xm:sqref>
            </x14:sparkline>
            <x14:sparkline>
              <xm:f>'GF Balance Trends By Program'!D1541:K1541</xm:f>
              <xm:sqref>L1541</xm:sqref>
            </x14:sparkline>
            <x14:sparkline>
              <xm:f>'GF Balance Trends By Program'!D1542:K1542</xm:f>
              <xm:sqref>L1542</xm:sqref>
            </x14:sparkline>
            <x14:sparkline>
              <xm:f>'GF Balance Trends By Program'!D1543:K1543</xm:f>
              <xm:sqref>L1543</xm:sqref>
            </x14:sparkline>
            <x14:sparkline>
              <xm:f>'GF Balance Trends By Program'!D1544:K1544</xm:f>
              <xm:sqref>L1544</xm:sqref>
            </x14:sparkline>
            <x14:sparkline>
              <xm:f>'GF Balance Trends By Program'!D1545:K1545</xm:f>
              <xm:sqref>L1545</xm:sqref>
            </x14:sparkline>
            <x14:sparkline>
              <xm:f>'GF Balance Trends By Program'!D1546:K1546</xm:f>
              <xm:sqref>L1546</xm:sqref>
            </x14:sparkline>
            <x14:sparkline>
              <xm:f>'GF Balance Trends By Program'!D1547:K1547</xm:f>
              <xm:sqref>L1547</xm:sqref>
            </x14:sparkline>
            <x14:sparkline>
              <xm:f>'GF Balance Trends By Program'!D1548:K1548</xm:f>
              <xm:sqref>L1548</xm:sqref>
            </x14:sparkline>
            <x14:sparkline>
              <xm:f>'GF Balance Trends By Program'!D1549:K1549</xm:f>
              <xm:sqref>L1549</xm:sqref>
            </x14:sparkline>
            <x14:sparkline>
              <xm:f>'GF Balance Trends By Program'!D1550:K1550</xm:f>
              <xm:sqref>L1550</xm:sqref>
            </x14:sparkline>
            <x14:sparkline>
              <xm:f>'GF Balance Trends By Program'!D1551:K1551</xm:f>
              <xm:sqref>L1551</xm:sqref>
            </x14:sparkline>
            <x14:sparkline>
              <xm:f>'GF Balance Trends By Program'!D1552:K1552</xm:f>
              <xm:sqref>L1552</xm:sqref>
            </x14:sparkline>
            <x14:sparkline>
              <xm:f>'GF Balance Trends By Program'!D1553:K1553</xm:f>
              <xm:sqref>L1553</xm:sqref>
            </x14:sparkline>
            <x14:sparkline>
              <xm:f>'GF Balance Trends By Program'!D1554:K1554</xm:f>
              <xm:sqref>L1554</xm:sqref>
            </x14:sparkline>
            <x14:sparkline>
              <xm:f>'GF Balance Trends By Program'!D1555:K1555</xm:f>
              <xm:sqref>L1555</xm:sqref>
            </x14:sparkline>
            <x14:sparkline>
              <xm:f>'GF Balance Trends By Program'!D1556:K1556</xm:f>
              <xm:sqref>L1556</xm:sqref>
            </x14:sparkline>
            <x14:sparkline>
              <xm:f>'GF Balance Trends By Program'!D1557:K1557</xm:f>
              <xm:sqref>L1557</xm:sqref>
            </x14:sparkline>
            <x14:sparkline>
              <xm:f>'GF Balance Trends By Program'!D1558:K1558</xm:f>
              <xm:sqref>L1558</xm:sqref>
            </x14:sparkline>
            <x14:sparkline>
              <xm:f>'GF Balance Trends By Program'!D1559:K1559</xm:f>
              <xm:sqref>L1559</xm:sqref>
            </x14:sparkline>
            <x14:sparkline>
              <xm:f>'GF Balance Trends By Program'!D1560:K1560</xm:f>
              <xm:sqref>L1560</xm:sqref>
            </x14:sparkline>
            <x14:sparkline>
              <xm:f>'GF Balance Trends By Program'!D1561:K1561</xm:f>
              <xm:sqref>L1561</xm:sqref>
            </x14:sparkline>
            <x14:sparkline>
              <xm:f>'GF Balance Trends By Program'!D1562:K1562</xm:f>
              <xm:sqref>L1562</xm:sqref>
            </x14:sparkline>
            <x14:sparkline>
              <xm:f>'GF Balance Trends By Program'!D1563:K1563</xm:f>
              <xm:sqref>L1563</xm:sqref>
            </x14:sparkline>
            <x14:sparkline>
              <xm:f>'GF Balance Trends By Program'!D1564:K1564</xm:f>
              <xm:sqref>L1564</xm:sqref>
            </x14:sparkline>
            <x14:sparkline>
              <xm:f>'GF Balance Trends By Program'!D1565:K1565</xm:f>
              <xm:sqref>L1565</xm:sqref>
            </x14:sparkline>
            <x14:sparkline>
              <xm:f>'GF Balance Trends By Program'!D1566:K1566</xm:f>
              <xm:sqref>L1566</xm:sqref>
            </x14:sparkline>
            <x14:sparkline>
              <xm:f>'GF Balance Trends By Program'!D1567:K1567</xm:f>
              <xm:sqref>L1567</xm:sqref>
            </x14:sparkline>
            <x14:sparkline>
              <xm:f>'GF Balance Trends By Program'!D1568:K1568</xm:f>
              <xm:sqref>L1568</xm:sqref>
            </x14:sparkline>
            <x14:sparkline>
              <xm:f>'GF Balance Trends By Program'!D1569:K1569</xm:f>
              <xm:sqref>L1569</xm:sqref>
            </x14:sparkline>
            <x14:sparkline>
              <xm:f>'GF Balance Trends By Program'!D1570:K1570</xm:f>
              <xm:sqref>L1570</xm:sqref>
            </x14:sparkline>
            <x14:sparkline>
              <xm:f>'GF Balance Trends By Program'!D1571:K1571</xm:f>
              <xm:sqref>L1571</xm:sqref>
            </x14:sparkline>
            <x14:sparkline>
              <xm:f>'GF Balance Trends By Program'!D1572:K1572</xm:f>
              <xm:sqref>L1572</xm:sqref>
            </x14:sparkline>
            <x14:sparkline>
              <xm:f>'GF Balance Trends By Program'!D1573:K1573</xm:f>
              <xm:sqref>L1573</xm:sqref>
            </x14:sparkline>
            <x14:sparkline>
              <xm:f>'GF Balance Trends By Program'!D1574:K1574</xm:f>
              <xm:sqref>L1574</xm:sqref>
            </x14:sparkline>
            <x14:sparkline>
              <xm:f>'GF Balance Trends By Program'!D1575:K1575</xm:f>
              <xm:sqref>L1575</xm:sqref>
            </x14:sparkline>
            <x14:sparkline>
              <xm:f>'GF Balance Trends By Program'!D1576:K1576</xm:f>
              <xm:sqref>L1576</xm:sqref>
            </x14:sparkline>
            <x14:sparkline>
              <xm:f>'GF Balance Trends By Program'!D1577:K1577</xm:f>
              <xm:sqref>L1577</xm:sqref>
            </x14:sparkline>
            <x14:sparkline>
              <xm:f>'GF Balance Trends By Program'!D1578:K1578</xm:f>
              <xm:sqref>L1578</xm:sqref>
            </x14:sparkline>
            <x14:sparkline>
              <xm:f>'GF Balance Trends By Program'!D1579:K1579</xm:f>
              <xm:sqref>L1579</xm:sqref>
            </x14:sparkline>
            <x14:sparkline>
              <xm:f>'GF Balance Trends By Program'!D1580:K1580</xm:f>
              <xm:sqref>L1580</xm:sqref>
            </x14:sparkline>
            <x14:sparkline>
              <xm:f>'GF Balance Trends By Program'!D1581:K1581</xm:f>
              <xm:sqref>L1581</xm:sqref>
            </x14:sparkline>
            <x14:sparkline>
              <xm:f>'GF Balance Trends By Program'!D1582:K1582</xm:f>
              <xm:sqref>L1582</xm:sqref>
            </x14:sparkline>
            <x14:sparkline>
              <xm:f>'GF Balance Trends By Program'!D1583:K1583</xm:f>
              <xm:sqref>L1583</xm:sqref>
            </x14:sparkline>
            <x14:sparkline>
              <xm:f>'GF Balance Trends By Program'!D1584:K1584</xm:f>
              <xm:sqref>L1584</xm:sqref>
            </x14:sparkline>
            <x14:sparkline>
              <xm:f>'GF Balance Trends By Program'!D1585:K1585</xm:f>
              <xm:sqref>L1585</xm:sqref>
            </x14:sparkline>
            <x14:sparkline>
              <xm:f>'GF Balance Trends By Program'!D1586:K1586</xm:f>
              <xm:sqref>L1586</xm:sqref>
            </x14:sparkline>
            <x14:sparkline>
              <xm:f>'GF Balance Trends By Program'!D1587:K1587</xm:f>
              <xm:sqref>L1587</xm:sqref>
            </x14:sparkline>
            <x14:sparkline>
              <xm:f>'GF Balance Trends By Program'!D1588:K1588</xm:f>
              <xm:sqref>L1588</xm:sqref>
            </x14:sparkline>
            <x14:sparkline>
              <xm:f>'GF Balance Trends By Program'!D1589:K1589</xm:f>
              <xm:sqref>L1589</xm:sqref>
            </x14:sparkline>
            <x14:sparkline>
              <xm:f>'GF Balance Trends By Program'!D1590:K1590</xm:f>
              <xm:sqref>L1590</xm:sqref>
            </x14:sparkline>
            <x14:sparkline>
              <xm:f>'GF Balance Trends By Program'!D1591:K1591</xm:f>
              <xm:sqref>L1591</xm:sqref>
            </x14:sparkline>
            <x14:sparkline>
              <xm:f>'GF Balance Trends By Program'!D1592:K1592</xm:f>
              <xm:sqref>L1592</xm:sqref>
            </x14:sparkline>
            <x14:sparkline>
              <xm:f>'GF Balance Trends By Program'!D1593:K1593</xm:f>
              <xm:sqref>L1593</xm:sqref>
            </x14:sparkline>
            <x14:sparkline>
              <xm:f>'GF Balance Trends By Program'!D1594:K1594</xm:f>
              <xm:sqref>L1594</xm:sqref>
            </x14:sparkline>
            <x14:sparkline>
              <xm:f>'GF Balance Trends By Program'!D1595:K1595</xm:f>
              <xm:sqref>L1595</xm:sqref>
            </x14:sparkline>
            <x14:sparkline>
              <xm:f>'GF Balance Trends By Program'!D1596:K1596</xm:f>
              <xm:sqref>L1596</xm:sqref>
            </x14:sparkline>
            <x14:sparkline>
              <xm:f>'GF Balance Trends By Program'!D1597:K1597</xm:f>
              <xm:sqref>L1597</xm:sqref>
            </x14:sparkline>
            <x14:sparkline>
              <xm:f>'GF Balance Trends By Program'!D1598:K1598</xm:f>
              <xm:sqref>L1598</xm:sqref>
            </x14:sparkline>
            <x14:sparkline>
              <xm:f>'GF Balance Trends By Program'!D1599:K1599</xm:f>
              <xm:sqref>L1599</xm:sqref>
            </x14:sparkline>
            <x14:sparkline>
              <xm:f>'GF Balance Trends By Program'!D1600:K1600</xm:f>
              <xm:sqref>L1600</xm:sqref>
            </x14:sparkline>
            <x14:sparkline>
              <xm:f>'GF Balance Trends By Program'!D1601:K1601</xm:f>
              <xm:sqref>L1601</xm:sqref>
            </x14:sparkline>
            <x14:sparkline>
              <xm:f>'GF Balance Trends By Program'!D1602:K1602</xm:f>
              <xm:sqref>L1602</xm:sqref>
            </x14:sparkline>
            <x14:sparkline>
              <xm:f>'GF Balance Trends By Program'!D1603:K1603</xm:f>
              <xm:sqref>L1603</xm:sqref>
            </x14:sparkline>
            <x14:sparkline>
              <xm:f>'GF Balance Trends By Program'!D1604:K1604</xm:f>
              <xm:sqref>L1604</xm:sqref>
            </x14:sparkline>
            <x14:sparkline>
              <xm:f>'GF Balance Trends By Program'!D1605:K1605</xm:f>
              <xm:sqref>L1605</xm:sqref>
            </x14:sparkline>
            <x14:sparkline>
              <xm:f>'GF Balance Trends By Program'!D1606:K1606</xm:f>
              <xm:sqref>L1606</xm:sqref>
            </x14:sparkline>
            <x14:sparkline>
              <xm:f>'GF Balance Trends By Program'!D1607:K1607</xm:f>
              <xm:sqref>L1607</xm:sqref>
            </x14:sparkline>
            <x14:sparkline>
              <xm:f>'GF Balance Trends By Program'!D1608:K1608</xm:f>
              <xm:sqref>L1608</xm:sqref>
            </x14:sparkline>
            <x14:sparkline>
              <xm:f>'GF Balance Trends By Program'!D1609:K1609</xm:f>
              <xm:sqref>L1609</xm:sqref>
            </x14:sparkline>
            <x14:sparkline>
              <xm:f>'GF Balance Trends By Program'!D1610:K1610</xm:f>
              <xm:sqref>L1610</xm:sqref>
            </x14:sparkline>
            <x14:sparkline>
              <xm:f>'GF Balance Trends By Program'!D1611:K1611</xm:f>
              <xm:sqref>L1611</xm:sqref>
            </x14:sparkline>
            <x14:sparkline>
              <xm:f>'GF Balance Trends By Program'!D1612:K1612</xm:f>
              <xm:sqref>L1612</xm:sqref>
            </x14:sparkline>
            <x14:sparkline>
              <xm:f>'GF Balance Trends By Program'!D1613:K1613</xm:f>
              <xm:sqref>L1613</xm:sqref>
            </x14:sparkline>
            <x14:sparkline>
              <xm:f>'GF Balance Trends By Program'!D1614:K1614</xm:f>
              <xm:sqref>L1614</xm:sqref>
            </x14:sparkline>
            <x14:sparkline>
              <xm:f>'GF Balance Trends By Program'!D1615:K1615</xm:f>
              <xm:sqref>L1615</xm:sqref>
            </x14:sparkline>
            <x14:sparkline>
              <xm:f>'GF Balance Trends By Program'!D1616:K1616</xm:f>
              <xm:sqref>L1616</xm:sqref>
            </x14:sparkline>
            <x14:sparkline>
              <xm:f>'GF Balance Trends By Program'!D1617:K1617</xm:f>
              <xm:sqref>L1617</xm:sqref>
            </x14:sparkline>
            <x14:sparkline>
              <xm:f>'GF Balance Trends By Program'!D1618:K1618</xm:f>
              <xm:sqref>L1618</xm:sqref>
            </x14:sparkline>
            <x14:sparkline>
              <xm:f>'GF Balance Trends By Program'!D1619:K1619</xm:f>
              <xm:sqref>L1619</xm:sqref>
            </x14:sparkline>
            <x14:sparkline>
              <xm:f>'GF Balance Trends By Program'!D1620:K1620</xm:f>
              <xm:sqref>L1620</xm:sqref>
            </x14:sparkline>
            <x14:sparkline>
              <xm:f>'GF Balance Trends By Program'!D1621:K1621</xm:f>
              <xm:sqref>L1621</xm:sqref>
            </x14:sparkline>
            <x14:sparkline>
              <xm:f>'GF Balance Trends By Program'!D1622:K1622</xm:f>
              <xm:sqref>L1622</xm:sqref>
            </x14:sparkline>
            <x14:sparkline>
              <xm:f>'GF Balance Trends By Program'!D1623:K1623</xm:f>
              <xm:sqref>L1623</xm:sqref>
            </x14:sparkline>
            <x14:sparkline>
              <xm:f>'GF Balance Trends By Program'!D1624:K1624</xm:f>
              <xm:sqref>L1624</xm:sqref>
            </x14:sparkline>
            <x14:sparkline>
              <xm:f>'GF Balance Trends By Program'!D1625:K1625</xm:f>
              <xm:sqref>L1625</xm:sqref>
            </x14:sparkline>
            <x14:sparkline>
              <xm:f>'GF Balance Trends By Program'!D1626:K1626</xm:f>
              <xm:sqref>L1626</xm:sqref>
            </x14:sparkline>
            <x14:sparkline>
              <xm:f>'GF Balance Trends By Program'!D1627:K1627</xm:f>
              <xm:sqref>L1627</xm:sqref>
            </x14:sparkline>
            <x14:sparkline>
              <xm:f>'GF Balance Trends By Program'!D1628:K1628</xm:f>
              <xm:sqref>L1628</xm:sqref>
            </x14:sparkline>
            <x14:sparkline>
              <xm:f>'GF Balance Trends By Program'!D1629:K1629</xm:f>
              <xm:sqref>L1629</xm:sqref>
            </x14:sparkline>
            <x14:sparkline>
              <xm:f>'GF Balance Trends By Program'!D1630:K1630</xm:f>
              <xm:sqref>L1630</xm:sqref>
            </x14:sparkline>
            <x14:sparkline>
              <xm:f>'GF Balance Trends By Program'!D1631:K1631</xm:f>
              <xm:sqref>L1631</xm:sqref>
            </x14:sparkline>
            <x14:sparkline>
              <xm:f>'GF Balance Trends By Program'!D1632:K1632</xm:f>
              <xm:sqref>L1632</xm:sqref>
            </x14:sparkline>
            <x14:sparkline>
              <xm:f>'GF Balance Trends By Program'!D1633:K1633</xm:f>
              <xm:sqref>L1633</xm:sqref>
            </x14:sparkline>
            <x14:sparkline>
              <xm:f>'GF Balance Trends By Program'!D1634:K1634</xm:f>
              <xm:sqref>L1634</xm:sqref>
            </x14:sparkline>
            <x14:sparkline>
              <xm:f>'GF Balance Trends By Program'!D1635:K1635</xm:f>
              <xm:sqref>L1635</xm:sqref>
            </x14:sparkline>
            <x14:sparkline>
              <xm:f>'GF Balance Trends By Program'!D1636:K1636</xm:f>
              <xm:sqref>L1636</xm:sqref>
            </x14:sparkline>
            <x14:sparkline>
              <xm:f>'GF Balance Trends By Program'!D1637:K1637</xm:f>
              <xm:sqref>L1637</xm:sqref>
            </x14:sparkline>
            <x14:sparkline>
              <xm:f>'GF Balance Trends By Program'!D1638:K1638</xm:f>
              <xm:sqref>L1638</xm:sqref>
            </x14:sparkline>
            <x14:sparkline>
              <xm:f>'GF Balance Trends By Program'!D1639:K1639</xm:f>
              <xm:sqref>L1639</xm:sqref>
            </x14:sparkline>
            <x14:sparkline>
              <xm:f>'GF Balance Trends By Program'!D1640:K1640</xm:f>
              <xm:sqref>L1640</xm:sqref>
            </x14:sparkline>
            <x14:sparkline>
              <xm:f>'GF Balance Trends By Program'!D1641:K1641</xm:f>
              <xm:sqref>L1641</xm:sqref>
            </x14:sparkline>
            <x14:sparkline>
              <xm:f>'GF Balance Trends By Program'!D1642:K1642</xm:f>
              <xm:sqref>L1642</xm:sqref>
            </x14:sparkline>
            <x14:sparkline>
              <xm:f>'GF Balance Trends By Program'!D1643:K1643</xm:f>
              <xm:sqref>L1643</xm:sqref>
            </x14:sparkline>
            <x14:sparkline>
              <xm:f>'GF Balance Trends By Program'!D1644:K1644</xm:f>
              <xm:sqref>L1644</xm:sqref>
            </x14:sparkline>
            <x14:sparkline>
              <xm:f>'GF Balance Trends By Program'!D1645:K1645</xm:f>
              <xm:sqref>L1645</xm:sqref>
            </x14:sparkline>
            <x14:sparkline>
              <xm:f>'GF Balance Trends By Program'!D1646:K1646</xm:f>
              <xm:sqref>L1646</xm:sqref>
            </x14:sparkline>
            <x14:sparkline>
              <xm:f>'GF Balance Trends By Program'!D1647:K1647</xm:f>
              <xm:sqref>L1647</xm:sqref>
            </x14:sparkline>
            <x14:sparkline>
              <xm:f>'GF Balance Trends By Program'!D1648:K1648</xm:f>
              <xm:sqref>L1648</xm:sqref>
            </x14:sparkline>
            <x14:sparkline>
              <xm:f>'GF Balance Trends By Program'!D1649:K1649</xm:f>
              <xm:sqref>L1649</xm:sqref>
            </x14:sparkline>
            <x14:sparkline>
              <xm:f>'GF Balance Trends By Program'!D1650:K1650</xm:f>
              <xm:sqref>L1650</xm:sqref>
            </x14:sparkline>
            <x14:sparkline>
              <xm:f>'GF Balance Trends By Program'!D1651:K1651</xm:f>
              <xm:sqref>L1651</xm:sqref>
            </x14:sparkline>
            <x14:sparkline>
              <xm:f>'GF Balance Trends By Program'!D1652:K1652</xm:f>
              <xm:sqref>L1652</xm:sqref>
            </x14:sparkline>
            <x14:sparkline>
              <xm:f>'GF Balance Trends By Program'!D1653:K1653</xm:f>
              <xm:sqref>L1653</xm:sqref>
            </x14:sparkline>
            <x14:sparkline>
              <xm:f>'GF Balance Trends By Program'!D1654:K1654</xm:f>
              <xm:sqref>L1654</xm:sqref>
            </x14:sparkline>
            <x14:sparkline>
              <xm:f>'GF Balance Trends By Program'!D1655:K1655</xm:f>
              <xm:sqref>L1655</xm:sqref>
            </x14:sparkline>
            <x14:sparkline>
              <xm:f>'GF Balance Trends By Program'!D1656:K1656</xm:f>
              <xm:sqref>L1656</xm:sqref>
            </x14:sparkline>
            <x14:sparkline>
              <xm:f>'GF Balance Trends By Program'!D1657:K1657</xm:f>
              <xm:sqref>L1657</xm:sqref>
            </x14:sparkline>
            <x14:sparkline>
              <xm:f>'GF Balance Trends By Program'!D1658:K1658</xm:f>
              <xm:sqref>L1658</xm:sqref>
            </x14:sparkline>
            <x14:sparkline>
              <xm:f>'GF Balance Trends By Program'!D1659:K1659</xm:f>
              <xm:sqref>L1659</xm:sqref>
            </x14:sparkline>
            <x14:sparkline>
              <xm:f>'GF Balance Trends By Program'!D1660:K1660</xm:f>
              <xm:sqref>L1660</xm:sqref>
            </x14:sparkline>
            <x14:sparkline>
              <xm:f>'GF Balance Trends By Program'!D1661:K1661</xm:f>
              <xm:sqref>L1661</xm:sqref>
            </x14:sparkline>
            <x14:sparkline>
              <xm:f>'GF Balance Trends By Program'!D1662:K1662</xm:f>
              <xm:sqref>L1662</xm:sqref>
            </x14:sparkline>
            <x14:sparkline>
              <xm:f>'GF Balance Trends By Program'!D1663:K1663</xm:f>
              <xm:sqref>L1663</xm:sqref>
            </x14:sparkline>
            <x14:sparkline>
              <xm:f>'GF Balance Trends By Program'!D1664:K1664</xm:f>
              <xm:sqref>L1664</xm:sqref>
            </x14:sparkline>
            <x14:sparkline>
              <xm:f>'GF Balance Trends By Program'!D1665:K1665</xm:f>
              <xm:sqref>L1665</xm:sqref>
            </x14:sparkline>
            <x14:sparkline>
              <xm:f>'GF Balance Trends By Program'!D1666:K1666</xm:f>
              <xm:sqref>L1666</xm:sqref>
            </x14:sparkline>
            <x14:sparkline>
              <xm:f>'GF Balance Trends By Program'!D1667:K1667</xm:f>
              <xm:sqref>L1667</xm:sqref>
            </x14:sparkline>
            <x14:sparkline>
              <xm:f>'GF Balance Trends By Program'!D1668:K1668</xm:f>
              <xm:sqref>L1668</xm:sqref>
            </x14:sparkline>
            <x14:sparkline>
              <xm:f>'GF Balance Trends By Program'!D1669:K1669</xm:f>
              <xm:sqref>L1669</xm:sqref>
            </x14:sparkline>
            <x14:sparkline>
              <xm:f>'GF Balance Trends By Program'!D1670:K1670</xm:f>
              <xm:sqref>L1670</xm:sqref>
            </x14:sparkline>
            <x14:sparkline>
              <xm:f>'GF Balance Trends By Program'!D1671:K1671</xm:f>
              <xm:sqref>L1671</xm:sqref>
            </x14:sparkline>
            <x14:sparkline>
              <xm:f>'GF Balance Trends By Program'!D1672:K1672</xm:f>
              <xm:sqref>L1672</xm:sqref>
            </x14:sparkline>
            <x14:sparkline>
              <xm:f>'GF Balance Trends By Program'!D1673:K1673</xm:f>
              <xm:sqref>L1673</xm:sqref>
            </x14:sparkline>
            <x14:sparkline>
              <xm:f>'GF Balance Trends By Program'!D1674:K1674</xm:f>
              <xm:sqref>L1674</xm:sqref>
            </x14:sparkline>
            <x14:sparkline>
              <xm:f>'GF Balance Trends By Program'!D1675:K1675</xm:f>
              <xm:sqref>L1675</xm:sqref>
            </x14:sparkline>
            <x14:sparkline>
              <xm:f>'GF Balance Trends By Program'!D1676:K1676</xm:f>
              <xm:sqref>L1676</xm:sqref>
            </x14:sparkline>
            <x14:sparkline>
              <xm:f>'GF Balance Trends By Program'!D1677:K1677</xm:f>
              <xm:sqref>L1677</xm:sqref>
            </x14:sparkline>
            <x14:sparkline>
              <xm:f>'GF Balance Trends By Program'!D1678:K1678</xm:f>
              <xm:sqref>L1678</xm:sqref>
            </x14:sparkline>
            <x14:sparkline>
              <xm:f>'GF Balance Trends By Program'!D1679:K1679</xm:f>
              <xm:sqref>L1679</xm:sqref>
            </x14:sparkline>
            <x14:sparkline>
              <xm:f>'GF Balance Trends By Program'!D1680:K1680</xm:f>
              <xm:sqref>L1680</xm:sqref>
            </x14:sparkline>
            <x14:sparkline>
              <xm:f>'GF Balance Trends By Program'!D1681:K1681</xm:f>
              <xm:sqref>L1681</xm:sqref>
            </x14:sparkline>
            <x14:sparkline>
              <xm:f>'GF Balance Trends By Program'!D1682:K1682</xm:f>
              <xm:sqref>L1682</xm:sqref>
            </x14:sparkline>
            <x14:sparkline>
              <xm:f>'GF Balance Trends By Program'!D1683:K1683</xm:f>
              <xm:sqref>L1683</xm:sqref>
            </x14:sparkline>
            <x14:sparkline>
              <xm:f>'GF Balance Trends By Program'!D1684:K1684</xm:f>
              <xm:sqref>L1684</xm:sqref>
            </x14:sparkline>
            <x14:sparkline>
              <xm:f>'GF Balance Trends By Program'!D1685:K1685</xm:f>
              <xm:sqref>L1685</xm:sqref>
            </x14:sparkline>
            <x14:sparkline>
              <xm:f>'GF Balance Trends By Program'!D1686:K1686</xm:f>
              <xm:sqref>L1686</xm:sqref>
            </x14:sparkline>
            <x14:sparkline>
              <xm:f>'GF Balance Trends By Program'!D1687:K1687</xm:f>
              <xm:sqref>L1687</xm:sqref>
            </x14:sparkline>
            <x14:sparkline>
              <xm:f>'GF Balance Trends By Program'!D1688:K1688</xm:f>
              <xm:sqref>L1688</xm:sqref>
            </x14:sparkline>
            <x14:sparkline>
              <xm:f>'GF Balance Trends By Program'!D1689:K1689</xm:f>
              <xm:sqref>L1689</xm:sqref>
            </x14:sparkline>
            <x14:sparkline>
              <xm:f>'GF Balance Trends By Program'!D1690:K1690</xm:f>
              <xm:sqref>L1690</xm:sqref>
            </x14:sparkline>
            <x14:sparkline>
              <xm:f>'GF Balance Trends By Program'!D1691:K1691</xm:f>
              <xm:sqref>L1691</xm:sqref>
            </x14:sparkline>
            <x14:sparkline>
              <xm:f>'GF Balance Trends By Program'!D1692:K1692</xm:f>
              <xm:sqref>L1692</xm:sqref>
            </x14:sparkline>
            <x14:sparkline>
              <xm:f>'GF Balance Trends By Program'!D1693:K1693</xm:f>
              <xm:sqref>L1693</xm:sqref>
            </x14:sparkline>
            <x14:sparkline>
              <xm:f>'GF Balance Trends By Program'!D1694:K1694</xm:f>
              <xm:sqref>L1694</xm:sqref>
            </x14:sparkline>
            <x14:sparkline>
              <xm:f>'GF Balance Trends By Program'!D1695:K1695</xm:f>
              <xm:sqref>L1695</xm:sqref>
            </x14:sparkline>
            <x14:sparkline>
              <xm:f>'GF Balance Trends By Program'!D1696:K1696</xm:f>
              <xm:sqref>L1696</xm:sqref>
            </x14:sparkline>
            <x14:sparkline>
              <xm:f>'GF Balance Trends By Program'!D1697:K1697</xm:f>
              <xm:sqref>L1697</xm:sqref>
            </x14:sparkline>
            <x14:sparkline>
              <xm:f>'GF Balance Trends By Program'!D1698:K1698</xm:f>
              <xm:sqref>L1698</xm:sqref>
            </x14:sparkline>
            <x14:sparkline>
              <xm:f>'GF Balance Trends By Program'!D1699:K1699</xm:f>
              <xm:sqref>L1699</xm:sqref>
            </x14:sparkline>
            <x14:sparkline>
              <xm:f>'GF Balance Trends By Program'!D1700:K1700</xm:f>
              <xm:sqref>L1700</xm:sqref>
            </x14:sparkline>
            <x14:sparkline>
              <xm:f>'GF Balance Trends By Program'!D1701:K1701</xm:f>
              <xm:sqref>L1701</xm:sqref>
            </x14:sparkline>
            <x14:sparkline>
              <xm:f>'GF Balance Trends By Program'!D1702:K1702</xm:f>
              <xm:sqref>L1702</xm:sqref>
            </x14:sparkline>
            <x14:sparkline>
              <xm:f>'GF Balance Trends By Program'!D1703:K1703</xm:f>
              <xm:sqref>L1703</xm:sqref>
            </x14:sparkline>
            <x14:sparkline>
              <xm:f>'GF Balance Trends By Program'!D1704:K1704</xm:f>
              <xm:sqref>L1704</xm:sqref>
            </x14:sparkline>
            <x14:sparkline>
              <xm:f>'GF Balance Trends By Program'!D1705:K1705</xm:f>
              <xm:sqref>L1705</xm:sqref>
            </x14:sparkline>
            <x14:sparkline>
              <xm:f>'GF Balance Trends By Program'!D1706:K1706</xm:f>
              <xm:sqref>L1706</xm:sqref>
            </x14:sparkline>
            <x14:sparkline>
              <xm:f>'GF Balance Trends By Program'!D1707:K1707</xm:f>
              <xm:sqref>L1707</xm:sqref>
            </x14:sparkline>
            <x14:sparkline>
              <xm:f>'GF Balance Trends By Program'!D1708:K1708</xm:f>
              <xm:sqref>L1708</xm:sqref>
            </x14:sparkline>
            <x14:sparkline>
              <xm:f>'GF Balance Trends By Program'!D1709:K1709</xm:f>
              <xm:sqref>L1709</xm:sqref>
            </x14:sparkline>
            <x14:sparkline>
              <xm:f>'GF Balance Trends By Program'!D1710:K1710</xm:f>
              <xm:sqref>L1710</xm:sqref>
            </x14:sparkline>
            <x14:sparkline>
              <xm:f>'GF Balance Trends By Program'!D1711:K1711</xm:f>
              <xm:sqref>L1711</xm:sqref>
            </x14:sparkline>
            <x14:sparkline>
              <xm:f>'GF Balance Trends By Program'!D1712:K1712</xm:f>
              <xm:sqref>L1712</xm:sqref>
            </x14:sparkline>
            <x14:sparkline>
              <xm:f>'GF Balance Trends By Program'!D1713:K1713</xm:f>
              <xm:sqref>L1713</xm:sqref>
            </x14:sparkline>
            <x14:sparkline>
              <xm:f>'GF Balance Trends By Program'!D1714:K1714</xm:f>
              <xm:sqref>L1714</xm:sqref>
            </x14:sparkline>
            <x14:sparkline>
              <xm:f>'GF Balance Trends By Program'!D1715:K1715</xm:f>
              <xm:sqref>L1715</xm:sqref>
            </x14:sparkline>
            <x14:sparkline>
              <xm:f>'GF Balance Trends By Program'!D1716:K1716</xm:f>
              <xm:sqref>L1716</xm:sqref>
            </x14:sparkline>
            <x14:sparkline>
              <xm:f>'GF Balance Trends By Program'!D1717:K1717</xm:f>
              <xm:sqref>L1717</xm:sqref>
            </x14:sparkline>
            <x14:sparkline>
              <xm:f>'GF Balance Trends By Program'!D1718:K1718</xm:f>
              <xm:sqref>L1718</xm:sqref>
            </x14:sparkline>
            <x14:sparkline>
              <xm:f>'GF Balance Trends By Program'!D1719:K1719</xm:f>
              <xm:sqref>L1719</xm:sqref>
            </x14:sparkline>
            <x14:sparkline>
              <xm:f>'GF Balance Trends By Program'!D1720:K1720</xm:f>
              <xm:sqref>L1720</xm:sqref>
            </x14:sparkline>
            <x14:sparkline>
              <xm:f>'GF Balance Trends By Program'!D1721:K1721</xm:f>
              <xm:sqref>L1721</xm:sqref>
            </x14:sparkline>
            <x14:sparkline>
              <xm:f>'GF Balance Trends By Program'!D1722:K1722</xm:f>
              <xm:sqref>L1722</xm:sqref>
            </x14:sparkline>
            <x14:sparkline>
              <xm:f>'GF Balance Trends By Program'!D1723:K1723</xm:f>
              <xm:sqref>L1723</xm:sqref>
            </x14:sparkline>
            <x14:sparkline>
              <xm:f>'GF Balance Trends By Program'!D1724:K1724</xm:f>
              <xm:sqref>L1724</xm:sqref>
            </x14:sparkline>
            <x14:sparkline>
              <xm:f>'GF Balance Trends By Program'!D1725:K1725</xm:f>
              <xm:sqref>L1725</xm:sqref>
            </x14:sparkline>
            <x14:sparkline>
              <xm:f>'GF Balance Trends By Program'!D1726:K1726</xm:f>
              <xm:sqref>L1726</xm:sqref>
            </x14:sparkline>
            <x14:sparkline>
              <xm:f>'GF Balance Trends By Program'!D1727:K1727</xm:f>
              <xm:sqref>L1727</xm:sqref>
            </x14:sparkline>
            <x14:sparkline>
              <xm:f>'GF Balance Trends By Program'!D1728:K1728</xm:f>
              <xm:sqref>L1728</xm:sqref>
            </x14:sparkline>
            <x14:sparkline>
              <xm:f>'GF Balance Trends By Program'!D1729:K1729</xm:f>
              <xm:sqref>L1729</xm:sqref>
            </x14:sparkline>
            <x14:sparkline>
              <xm:f>'GF Balance Trends By Program'!D1730:K1730</xm:f>
              <xm:sqref>L1730</xm:sqref>
            </x14:sparkline>
            <x14:sparkline>
              <xm:f>'GF Balance Trends By Program'!D1731:K1731</xm:f>
              <xm:sqref>L1731</xm:sqref>
            </x14:sparkline>
            <x14:sparkline>
              <xm:f>'GF Balance Trends By Program'!D1732:K1732</xm:f>
              <xm:sqref>L1732</xm:sqref>
            </x14:sparkline>
            <x14:sparkline>
              <xm:f>'GF Balance Trends By Program'!D1733:K1733</xm:f>
              <xm:sqref>L1733</xm:sqref>
            </x14:sparkline>
            <x14:sparkline>
              <xm:f>'GF Balance Trends By Program'!D1734:K1734</xm:f>
              <xm:sqref>L1734</xm:sqref>
            </x14:sparkline>
            <x14:sparkline>
              <xm:f>'GF Balance Trends By Program'!D1735:K1735</xm:f>
              <xm:sqref>L1735</xm:sqref>
            </x14:sparkline>
            <x14:sparkline>
              <xm:f>'GF Balance Trends By Program'!D1736:K1736</xm:f>
              <xm:sqref>L1736</xm:sqref>
            </x14:sparkline>
            <x14:sparkline>
              <xm:f>'GF Balance Trends By Program'!D1737:K1737</xm:f>
              <xm:sqref>L1737</xm:sqref>
            </x14:sparkline>
            <x14:sparkline>
              <xm:f>'GF Balance Trends By Program'!D1738:K1738</xm:f>
              <xm:sqref>L1738</xm:sqref>
            </x14:sparkline>
            <x14:sparkline>
              <xm:f>'GF Balance Trends By Program'!D1739:K1739</xm:f>
              <xm:sqref>L1739</xm:sqref>
            </x14:sparkline>
            <x14:sparkline>
              <xm:f>'GF Balance Trends By Program'!D1740:K1740</xm:f>
              <xm:sqref>L1740</xm:sqref>
            </x14:sparkline>
            <x14:sparkline>
              <xm:f>'GF Balance Trends By Program'!D1741:K1741</xm:f>
              <xm:sqref>L1741</xm:sqref>
            </x14:sparkline>
            <x14:sparkline>
              <xm:f>'GF Balance Trends By Program'!D1742:K1742</xm:f>
              <xm:sqref>L1742</xm:sqref>
            </x14:sparkline>
            <x14:sparkline>
              <xm:f>'GF Balance Trends By Program'!D1743:K1743</xm:f>
              <xm:sqref>L1743</xm:sqref>
            </x14:sparkline>
            <x14:sparkline>
              <xm:f>'GF Balance Trends By Program'!D1744:K1744</xm:f>
              <xm:sqref>L1744</xm:sqref>
            </x14:sparkline>
            <x14:sparkline>
              <xm:f>'GF Balance Trends By Program'!D1745:K1745</xm:f>
              <xm:sqref>L1745</xm:sqref>
            </x14:sparkline>
            <x14:sparkline>
              <xm:f>'GF Balance Trends By Program'!D1746:K1746</xm:f>
              <xm:sqref>L1746</xm:sqref>
            </x14:sparkline>
            <x14:sparkline>
              <xm:f>'GF Balance Trends By Program'!D1747:K1747</xm:f>
              <xm:sqref>L1747</xm:sqref>
            </x14:sparkline>
            <x14:sparkline>
              <xm:f>'GF Balance Trends By Program'!D1748:K1748</xm:f>
              <xm:sqref>L1748</xm:sqref>
            </x14:sparkline>
            <x14:sparkline>
              <xm:f>'GF Balance Trends By Program'!D1749:K1749</xm:f>
              <xm:sqref>L1749</xm:sqref>
            </x14:sparkline>
            <x14:sparkline>
              <xm:f>'GF Balance Trends By Program'!D1750:K1750</xm:f>
              <xm:sqref>L1750</xm:sqref>
            </x14:sparkline>
            <x14:sparkline>
              <xm:f>'GF Balance Trends By Program'!D1751:K1751</xm:f>
              <xm:sqref>L1751</xm:sqref>
            </x14:sparkline>
            <x14:sparkline>
              <xm:f>'GF Balance Trends By Program'!D1752:K1752</xm:f>
              <xm:sqref>L1752</xm:sqref>
            </x14:sparkline>
            <x14:sparkline>
              <xm:f>'GF Balance Trends By Program'!D1753:K1753</xm:f>
              <xm:sqref>L1753</xm:sqref>
            </x14:sparkline>
            <x14:sparkline>
              <xm:f>'GF Balance Trends By Program'!D1754:K1754</xm:f>
              <xm:sqref>L1754</xm:sqref>
            </x14:sparkline>
            <x14:sparkline>
              <xm:f>'GF Balance Trends By Program'!D1755:K1755</xm:f>
              <xm:sqref>L1755</xm:sqref>
            </x14:sparkline>
            <x14:sparkline>
              <xm:f>'GF Balance Trends By Program'!D1756:K1756</xm:f>
              <xm:sqref>L1756</xm:sqref>
            </x14:sparkline>
            <x14:sparkline>
              <xm:f>'GF Balance Trends By Program'!D1757:K1757</xm:f>
              <xm:sqref>L1757</xm:sqref>
            </x14:sparkline>
            <x14:sparkline>
              <xm:f>'GF Balance Trends By Program'!D1758:K1758</xm:f>
              <xm:sqref>L1758</xm:sqref>
            </x14:sparkline>
            <x14:sparkline>
              <xm:f>'GF Balance Trends By Program'!D1759:K1759</xm:f>
              <xm:sqref>L1759</xm:sqref>
            </x14:sparkline>
            <x14:sparkline>
              <xm:f>'GF Balance Trends By Program'!D1760:K1760</xm:f>
              <xm:sqref>L1760</xm:sqref>
            </x14:sparkline>
            <x14:sparkline>
              <xm:f>'GF Balance Trends By Program'!D1761:K1761</xm:f>
              <xm:sqref>L1761</xm:sqref>
            </x14:sparkline>
            <x14:sparkline>
              <xm:f>'GF Balance Trends By Program'!D1762:K1762</xm:f>
              <xm:sqref>L1762</xm:sqref>
            </x14:sparkline>
            <x14:sparkline>
              <xm:f>'GF Balance Trends By Program'!D1763:K1763</xm:f>
              <xm:sqref>L1763</xm:sqref>
            </x14:sparkline>
            <x14:sparkline>
              <xm:f>'GF Balance Trends By Program'!D1764:K1764</xm:f>
              <xm:sqref>L1764</xm:sqref>
            </x14:sparkline>
            <x14:sparkline>
              <xm:f>'GF Balance Trends By Program'!D1765:K1765</xm:f>
              <xm:sqref>L1765</xm:sqref>
            </x14:sparkline>
            <x14:sparkline>
              <xm:f>'GF Balance Trends By Program'!D1766:K1766</xm:f>
              <xm:sqref>L1766</xm:sqref>
            </x14:sparkline>
            <x14:sparkline>
              <xm:f>'GF Balance Trends By Program'!D1767:K1767</xm:f>
              <xm:sqref>L1767</xm:sqref>
            </x14:sparkline>
            <x14:sparkline>
              <xm:f>'GF Balance Trends By Program'!D1768:K1768</xm:f>
              <xm:sqref>L1768</xm:sqref>
            </x14:sparkline>
            <x14:sparkline>
              <xm:f>'GF Balance Trends By Program'!D1769:K1769</xm:f>
              <xm:sqref>L1769</xm:sqref>
            </x14:sparkline>
            <x14:sparkline>
              <xm:f>'GF Balance Trends By Program'!D1770:K1770</xm:f>
              <xm:sqref>L1770</xm:sqref>
            </x14:sparkline>
            <x14:sparkline>
              <xm:f>'GF Balance Trends By Program'!D1771:K1771</xm:f>
              <xm:sqref>L1771</xm:sqref>
            </x14:sparkline>
            <x14:sparkline>
              <xm:f>'GF Balance Trends By Program'!D1772:K1772</xm:f>
              <xm:sqref>L1772</xm:sqref>
            </x14:sparkline>
            <x14:sparkline>
              <xm:f>'GF Balance Trends By Program'!D1773:K1773</xm:f>
              <xm:sqref>L1773</xm:sqref>
            </x14:sparkline>
            <x14:sparkline>
              <xm:f>'GF Balance Trends By Program'!D1774:K1774</xm:f>
              <xm:sqref>L1774</xm:sqref>
            </x14:sparkline>
            <x14:sparkline>
              <xm:f>'GF Balance Trends By Program'!D1775:K1775</xm:f>
              <xm:sqref>L1775</xm:sqref>
            </x14:sparkline>
            <x14:sparkline>
              <xm:f>'GF Balance Trends By Program'!D1776:K1776</xm:f>
              <xm:sqref>L1776</xm:sqref>
            </x14:sparkline>
            <x14:sparkline>
              <xm:f>'GF Balance Trends By Program'!D1777:K1777</xm:f>
              <xm:sqref>L1777</xm:sqref>
            </x14:sparkline>
            <x14:sparkline>
              <xm:f>'GF Balance Trends By Program'!D1778:K1778</xm:f>
              <xm:sqref>L1778</xm:sqref>
            </x14:sparkline>
            <x14:sparkline>
              <xm:f>'GF Balance Trends By Program'!D1779:K1779</xm:f>
              <xm:sqref>L1779</xm:sqref>
            </x14:sparkline>
            <x14:sparkline>
              <xm:f>'GF Balance Trends By Program'!D1780:K1780</xm:f>
              <xm:sqref>L1780</xm:sqref>
            </x14:sparkline>
            <x14:sparkline>
              <xm:f>'GF Balance Trends By Program'!D1781:K1781</xm:f>
              <xm:sqref>L1781</xm:sqref>
            </x14:sparkline>
            <x14:sparkline>
              <xm:f>'GF Balance Trends By Program'!D1782:K1782</xm:f>
              <xm:sqref>L1782</xm:sqref>
            </x14:sparkline>
            <x14:sparkline>
              <xm:f>'GF Balance Trends By Program'!D1783:K1783</xm:f>
              <xm:sqref>L1783</xm:sqref>
            </x14:sparkline>
            <x14:sparkline>
              <xm:f>'GF Balance Trends By Program'!D1784:K1784</xm:f>
              <xm:sqref>L1784</xm:sqref>
            </x14:sparkline>
            <x14:sparkline>
              <xm:f>'GF Balance Trends By Program'!D1785:K1785</xm:f>
              <xm:sqref>L1785</xm:sqref>
            </x14:sparkline>
            <x14:sparkline>
              <xm:f>'GF Balance Trends By Program'!D1786:K1786</xm:f>
              <xm:sqref>L1786</xm:sqref>
            </x14:sparkline>
            <x14:sparkline>
              <xm:f>'GF Balance Trends By Program'!D1787:K1787</xm:f>
              <xm:sqref>L1787</xm:sqref>
            </x14:sparkline>
            <x14:sparkline>
              <xm:f>'GF Balance Trends By Program'!D1788:K1788</xm:f>
              <xm:sqref>L1788</xm:sqref>
            </x14:sparkline>
            <x14:sparkline>
              <xm:f>'GF Balance Trends By Program'!D1789:K1789</xm:f>
              <xm:sqref>L1789</xm:sqref>
            </x14:sparkline>
            <x14:sparkline>
              <xm:f>'GF Balance Trends By Program'!D1790:K1790</xm:f>
              <xm:sqref>L1790</xm:sqref>
            </x14:sparkline>
            <x14:sparkline>
              <xm:f>'GF Balance Trends By Program'!D1791:K1791</xm:f>
              <xm:sqref>L1791</xm:sqref>
            </x14:sparkline>
            <x14:sparkline>
              <xm:f>'GF Balance Trends By Program'!D1792:K1792</xm:f>
              <xm:sqref>L1792</xm:sqref>
            </x14:sparkline>
            <x14:sparkline>
              <xm:f>'GF Balance Trends By Program'!D1793:K1793</xm:f>
              <xm:sqref>L1793</xm:sqref>
            </x14:sparkline>
            <x14:sparkline>
              <xm:f>'GF Balance Trends By Program'!D1794:K1794</xm:f>
              <xm:sqref>L1794</xm:sqref>
            </x14:sparkline>
            <x14:sparkline>
              <xm:f>'GF Balance Trends By Program'!D1795:K1795</xm:f>
              <xm:sqref>L1795</xm:sqref>
            </x14:sparkline>
            <x14:sparkline>
              <xm:f>'GF Balance Trends By Program'!D1796:K1796</xm:f>
              <xm:sqref>L1796</xm:sqref>
            </x14:sparkline>
            <x14:sparkline>
              <xm:f>'GF Balance Trends By Program'!D1797:K1797</xm:f>
              <xm:sqref>L1797</xm:sqref>
            </x14:sparkline>
            <x14:sparkline>
              <xm:f>'GF Balance Trends By Program'!D1798:K1798</xm:f>
              <xm:sqref>L1798</xm:sqref>
            </x14:sparkline>
            <x14:sparkline>
              <xm:f>'GF Balance Trends By Program'!D1799:K1799</xm:f>
              <xm:sqref>L1799</xm:sqref>
            </x14:sparkline>
            <x14:sparkline>
              <xm:f>'GF Balance Trends By Program'!D1800:K1800</xm:f>
              <xm:sqref>L1800</xm:sqref>
            </x14:sparkline>
            <x14:sparkline>
              <xm:f>'GF Balance Trends By Program'!D1801:K1801</xm:f>
              <xm:sqref>L1801</xm:sqref>
            </x14:sparkline>
            <x14:sparkline>
              <xm:f>'GF Balance Trends By Program'!D1802:K1802</xm:f>
              <xm:sqref>L1802</xm:sqref>
            </x14:sparkline>
            <x14:sparkline>
              <xm:f>'GF Balance Trends By Program'!D1803:K1803</xm:f>
              <xm:sqref>L1803</xm:sqref>
            </x14:sparkline>
            <x14:sparkline>
              <xm:f>'GF Balance Trends By Program'!D1804:K1804</xm:f>
              <xm:sqref>L1804</xm:sqref>
            </x14:sparkline>
            <x14:sparkline>
              <xm:f>'GF Balance Trends By Program'!D1805:K1805</xm:f>
              <xm:sqref>L1805</xm:sqref>
            </x14:sparkline>
            <x14:sparkline>
              <xm:f>'GF Balance Trends By Program'!D1806:K1806</xm:f>
              <xm:sqref>L1806</xm:sqref>
            </x14:sparkline>
            <x14:sparkline>
              <xm:f>'GF Balance Trends By Program'!D1807:K1807</xm:f>
              <xm:sqref>L1807</xm:sqref>
            </x14:sparkline>
            <x14:sparkline>
              <xm:f>'GF Balance Trends By Program'!D1808:K1808</xm:f>
              <xm:sqref>L1808</xm:sqref>
            </x14:sparkline>
            <x14:sparkline>
              <xm:f>'GF Balance Trends By Program'!D1809:K1809</xm:f>
              <xm:sqref>L1809</xm:sqref>
            </x14:sparkline>
            <x14:sparkline>
              <xm:f>'GF Balance Trends By Program'!D1810:K1810</xm:f>
              <xm:sqref>L1810</xm:sqref>
            </x14:sparkline>
            <x14:sparkline>
              <xm:f>'GF Balance Trends By Program'!D1811:K1811</xm:f>
              <xm:sqref>L1811</xm:sqref>
            </x14:sparkline>
            <x14:sparkline>
              <xm:f>'GF Balance Trends By Program'!D1812:K1812</xm:f>
              <xm:sqref>L1812</xm:sqref>
            </x14:sparkline>
            <x14:sparkline>
              <xm:f>'GF Balance Trends By Program'!D1813:K1813</xm:f>
              <xm:sqref>L1813</xm:sqref>
            </x14:sparkline>
            <x14:sparkline>
              <xm:f>'GF Balance Trends By Program'!D1814:K1814</xm:f>
              <xm:sqref>L1814</xm:sqref>
            </x14:sparkline>
            <x14:sparkline>
              <xm:f>'GF Balance Trends By Program'!D1815:K1815</xm:f>
              <xm:sqref>L1815</xm:sqref>
            </x14:sparkline>
            <x14:sparkline>
              <xm:f>'GF Balance Trends By Program'!D1816:K1816</xm:f>
              <xm:sqref>L1816</xm:sqref>
            </x14:sparkline>
            <x14:sparkline>
              <xm:f>'GF Balance Trends By Program'!D1817:K1817</xm:f>
              <xm:sqref>L1817</xm:sqref>
            </x14:sparkline>
            <x14:sparkline>
              <xm:f>'GF Balance Trends By Program'!D1818:K1818</xm:f>
              <xm:sqref>L1818</xm:sqref>
            </x14:sparkline>
            <x14:sparkline>
              <xm:f>'GF Balance Trends By Program'!D1819:K1819</xm:f>
              <xm:sqref>L1819</xm:sqref>
            </x14:sparkline>
            <x14:sparkline>
              <xm:f>'GF Balance Trends By Program'!D1820:K1820</xm:f>
              <xm:sqref>L1820</xm:sqref>
            </x14:sparkline>
            <x14:sparkline>
              <xm:f>'GF Balance Trends By Program'!D1821:K1821</xm:f>
              <xm:sqref>L1821</xm:sqref>
            </x14:sparkline>
            <x14:sparkline>
              <xm:f>'GF Balance Trends By Program'!D1822:K1822</xm:f>
              <xm:sqref>L1822</xm:sqref>
            </x14:sparkline>
            <x14:sparkline>
              <xm:f>'GF Balance Trends By Program'!D1823:K1823</xm:f>
              <xm:sqref>L1823</xm:sqref>
            </x14:sparkline>
            <x14:sparkline>
              <xm:f>'GF Balance Trends By Program'!D1824:K1824</xm:f>
              <xm:sqref>L1824</xm:sqref>
            </x14:sparkline>
            <x14:sparkline>
              <xm:f>'GF Balance Trends By Program'!D1825:K1825</xm:f>
              <xm:sqref>L1825</xm:sqref>
            </x14:sparkline>
            <x14:sparkline>
              <xm:f>'GF Balance Trends By Program'!D1826:K1826</xm:f>
              <xm:sqref>L1826</xm:sqref>
            </x14:sparkline>
            <x14:sparkline>
              <xm:f>'GF Balance Trends By Program'!D1827:K1827</xm:f>
              <xm:sqref>L1827</xm:sqref>
            </x14:sparkline>
            <x14:sparkline>
              <xm:f>'GF Balance Trends By Program'!D1828:K1828</xm:f>
              <xm:sqref>L1828</xm:sqref>
            </x14:sparkline>
            <x14:sparkline>
              <xm:f>'GF Balance Trends By Program'!D1829:K1829</xm:f>
              <xm:sqref>L1829</xm:sqref>
            </x14:sparkline>
            <x14:sparkline>
              <xm:f>'GF Balance Trends By Program'!D1830:K1830</xm:f>
              <xm:sqref>L1830</xm:sqref>
            </x14:sparkline>
            <x14:sparkline>
              <xm:f>'GF Balance Trends By Program'!D1831:K1831</xm:f>
              <xm:sqref>L1831</xm:sqref>
            </x14:sparkline>
            <x14:sparkline>
              <xm:f>'GF Balance Trends By Program'!D1832:K1832</xm:f>
              <xm:sqref>L1832</xm:sqref>
            </x14:sparkline>
            <x14:sparkline>
              <xm:f>'GF Balance Trends By Program'!D1833:K1833</xm:f>
              <xm:sqref>L1833</xm:sqref>
            </x14:sparkline>
            <x14:sparkline>
              <xm:f>'GF Balance Trends By Program'!D1834:K1834</xm:f>
              <xm:sqref>L1834</xm:sqref>
            </x14:sparkline>
            <x14:sparkline>
              <xm:f>'GF Balance Trends By Program'!D1835:K1835</xm:f>
              <xm:sqref>L1835</xm:sqref>
            </x14:sparkline>
            <x14:sparkline>
              <xm:f>'GF Balance Trends By Program'!D1836:K1836</xm:f>
              <xm:sqref>L1836</xm:sqref>
            </x14:sparkline>
            <x14:sparkline>
              <xm:f>'GF Balance Trends By Program'!D1837:K1837</xm:f>
              <xm:sqref>L1837</xm:sqref>
            </x14:sparkline>
            <x14:sparkline>
              <xm:f>'GF Balance Trends By Program'!D1838:K1838</xm:f>
              <xm:sqref>L1838</xm:sqref>
            </x14:sparkline>
            <x14:sparkline>
              <xm:f>'GF Balance Trends By Program'!D1839:K1839</xm:f>
              <xm:sqref>L1839</xm:sqref>
            </x14:sparkline>
            <x14:sparkline>
              <xm:f>'GF Balance Trends By Program'!D1840:K1840</xm:f>
              <xm:sqref>L1840</xm:sqref>
            </x14:sparkline>
            <x14:sparkline>
              <xm:f>'GF Balance Trends By Program'!D1841:K1841</xm:f>
              <xm:sqref>L1841</xm:sqref>
            </x14:sparkline>
            <x14:sparkline>
              <xm:f>'GF Balance Trends By Program'!D1842:K1842</xm:f>
              <xm:sqref>L1842</xm:sqref>
            </x14:sparkline>
            <x14:sparkline>
              <xm:f>'GF Balance Trends By Program'!D1843:K1843</xm:f>
              <xm:sqref>L1843</xm:sqref>
            </x14:sparkline>
            <x14:sparkline>
              <xm:f>'GF Balance Trends By Program'!D1844:K1844</xm:f>
              <xm:sqref>L1844</xm:sqref>
            </x14:sparkline>
            <x14:sparkline>
              <xm:f>'GF Balance Trends By Program'!D1845:K1845</xm:f>
              <xm:sqref>L1845</xm:sqref>
            </x14:sparkline>
            <x14:sparkline>
              <xm:f>'GF Balance Trends By Program'!D1846:K1846</xm:f>
              <xm:sqref>L1846</xm:sqref>
            </x14:sparkline>
            <x14:sparkline>
              <xm:f>'GF Balance Trends By Program'!D1847:K1847</xm:f>
              <xm:sqref>L1847</xm:sqref>
            </x14:sparkline>
            <x14:sparkline>
              <xm:f>'GF Balance Trends By Program'!D1848:K1848</xm:f>
              <xm:sqref>L1848</xm:sqref>
            </x14:sparkline>
            <x14:sparkline>
              <xm:f>'GF Balance Trends By Program'!D1849:K1849</xm:f>
              <xm:sqref>L1849</xm:sqref>
            </x14:sparkline>
            <x14:sparkline>
              <xm:f>'GF Balance Trends By Program'!D1850:K1850</xm:f>
              <xm:sqref>L1850</xm:sqref>
            </x14:sparkline>
            <x14:sparkline>
              <xm:f>'GF Balance Trends By Program'!D1851:K1851</xm:f>
              <xm:sqref>L1851</xm:sqref>
            </x14:sparkline>
            <x14:sparkline>
              <xm:f>'GF Balance Trends By Program'!D1852:K1852</xm:f>
              <xm:sqref>L1852</xm:sqref>
            </x14:sparkline>
            <x14:sparkline>
              <xm:f>'GF Balance Trends By Program'!D1853:K1853</xm:f>
              <xm:sqref>L1853</xm:sqref>
            </x14:sparkline>
            <x14:sparkline>
              <xm:f>'GF Balance Trends By Program'!D1854:K1854</xm:f>
              <xm:sqref>L1854</xm:sqref>
            </x14:sparkline>
            <x14:sparkline>
              <xm:f>'GF Balance Trends By Program'!D1855:K1855</xm:f>
              <xm:sqref>L1855</xm:sqref>
            </x14:sparkline>
            <x14:sparkline>
              <xm:f>'GF Balance Trends By Program'!D1856:K1856</xm:f>
              <xm:sqref>L1856</xm:sqref>
            </x14:sparkline>
            <x14:sparkline>
              <xm:f>'GF Balance Trends By Program'!D1857:K1857</xm:f>
              <xm:sqref>L1857</xm:sqref>
            </x14:sparkline>
            <x14:sparkline>
              <xm:f>'GF Balance Trends By Program'!D1858:K1858</xm:f>
              <xm:sqref>L1858</xm:sqref>
            </x14:sparkline>
            <x14:sparkline>
              <xm:f>'GF Balance Trends By Program'!D1859:K1859</xm:f>
              <xm:sqref>L1859</xm:sqref>
            </x14:sparkline>
            <x14:sparkline>
              <xm:f>'GF Balance Trends By Program'!D1860:K1860</xm:f>
              <xm:sqref>L1860</xm:sqref>
            </x14:sparkline>
            <x14:sparkline>
              <xm:f>'GF Balance Trends By Program'!D1861:K1861</xm:f>
              <xm:sqref>L1861</xm:sqref>
            </x14:sparkline>
            <x14:sparkline>
              <xm:f>'GF Balance Trends By Program'!D1862:K1862</xm:f>
              <xm:sqref>L1862</xm:sqref>
            </x14:sparkline>
            <x14:sparkline>
              <xm:f>'GF Balance Trends By Program'!D1863:K1863</xm:f>
              <xm:sqref>L1863</xm:sqref>
            </x14:sparkline>
            <x14:sparkline>
              <xm:f>'GF Balance Trends By Program'!D1864:K1864</xm:f>
              <xm:sqref>L1864</xm:sqref>
            </x14:sparkline>
            <x14:sparkline>
              <xm:f>'GF Balance Trends By Program'!D1865:K1865</xm:f>
              <xm:sqref>L1865</xm:sqref>
            </x14:sparkline>
            <x14:sparkline>
              <xm:f>'GF Balance Trends By Program'!D1866:K1866</xm:f>
              <xm:sqref>L1866</xm:sqref>
            </x14:sparkline>
            <x14:sparkline>
              <xm:f>'GF Balance Trends By Program'!D1867:K1867</xm:f>
              <xm:sqref>L1867</xm:sqref>
            </x14:sparkline>
            <x14:sparkline>
              <xm:f>'GF Balance Trends By Program'!D1868:K1868</xm:f>
              <xm:sqref>L1868</xm:sqref>
            </x14:sparkline>
            <x14:sparkline>
              <xm:f>'GF Balance Trends By Program'!D1869:K1869</xm:f>
              <xm:sqref>L1869</xm:sqref>
            </x14:sparkline>
            <x14:sparkline>
              <xm:f>'GF Balance Trends By Program'!D1870:K1870</xm:f>
              <xm:sqref>L1870</xm:sqref>
            </x14:sparkline>
            <x14:sparkline>
              <xm:f>'GF Balance Trends By Program'!D1871:K1871</xm:f>
              <xm:sqref>L1871</xm:sqref>
            </x14:sparkline>
            <x14:sparkline>
              <xm:f>'GF Balance Trends By Program'!D1872:K1872</xm:f>
              <xm:sqref>L1872</xm:sqref>
            </x14:sparkline>
            <x14:sparkline>
              <xm:f>'GF Balance Trends By Program'!D1873:K1873</xm:f>
              <xm:sqref>L1873</xm:sqref>
            </x14:sparkline>
            <x14:sparkline>
              <xm:f>'GF Balance Trends By Program'!D1874:K1874</xm:f>
              <xm:sqref>L1874</xm:sqref>
            </x14:sparkline>
            <x14:sparkline>
              <xm:f>'GF Balance Trends By Program'!D1875:K1875</xm:f>
              <xm:sqref>L1875</xm:sqref>
            </x14:sparkline>
            <x14:sparkline>
              <xm:f>'GF Balance Trends By Program'!D1876:K1876</xm:f>
              <xm:sqref>L1876</xm:sqref>
            </x14:sparkline>
            <x14:sparkline>
              <xm:f>'GF Balance Trends By Program'!D1877:K1877</xm:f>
              <xm:sqref>L1877</xm:sqref>
            </x14:sparkline>
            <x14:sparkline>
              <xm:f>'GF Balance Trends By Program'!D1878:K1878</xm:f>
              <xm:sqref>L1878</xm:sqref>
            </x14:sparkline>
            <x14:sparkline>
              <xm:f>'GF Balance Trends By Program'!D1879:K1879</xm:f>
              <xm:sqref>L1879</xm:sqref>
            </x14:sparkline>
            <x14:sparkline>
              <xm:f>'GF Balance Trends By Program'!D1880:K1880</xm:f>
              <xm:sqref>L1880</xm:sqref>
            </x14:sparkline>
            <x14:sparkline>
              <xm:f>'GF Balance Trends By Program'!D1881:K1881</xm:f>
              <xm:sqref>L1881</xm:sqref>
            </x14:sparkline>
            <x14:sparkline>
              <xm:f>'GF Balance Trends By Program'!D1882:K1882</xm:f>
              <xm:sqref>L1882</xm:sqref>
            </x14:sparkline>
            <x14:sparkline>
              <xm:f>'GF Balance Trends By Program'!D1883:K1883</xm:f>
              <xm:sqref>L1883</xm:sqref>
            </x14:sparkline>
            <x14:sparkline>
              <xm:f>'GF Balance Trends By Program'!D1884:K1884</xm:f>
              <xm:sqref>L1884</xm:sqref>
            </x14:sparkline>
            <x14:sparkline>
              <xm:f>'GF Balance Trends By Program'!D1885:K1885</xm:f>
              <xm:sqref>L1885</xm:sqref>
            </x14:sparkline>
            <x14:sparkline>
              <xm:f>'GF Balance Trends By Program'!D1886:K1886</xm:f>
              <xm:sqref>L1886</xm:sqref>
            </x14:sparkline>
            <x14:sparkline>
              <xm:f>'GF Balance Trends By Program'!D1887:K1887</xm:f>
              <xm:sqref>L1887</xm:sqref>
            </x14:sparkline>
            <x14:sparkline>
              <xm:f>'GF Balance Trends By Program'!D1888:K1888</xm:f>
              <xm:sqref>L1888</xm:sqref>
            </x14:sparkline>
            <x14:sparkline>
              <xm:f>'GF Balance Trends By Program'!D1889:K1889</xm:f>
              <xm:sqref>L1889</xm:sqref>
            </x14:sparkline>
            <x14:sparkline>
              <xm:f>'GF Balance Trends By Program'!D1890:K1890</xm:f>
              <xm:sqref>L1890</xm:sqref>
            </x14:sparkline>
            <x14:sparkline>
              <xm:f>'GF Balance Trends By Program'!D1891:K1891</xm:f>
              <xm:sqref>L1891</xm:sqref>
            </x14:sparkline>
            <x14:sparkline>
              <xm:f>'GF Balance Trends By Program'!D1892:K1892</xm:f>
              <xm:sqref>L1892</xm:sqref>
            </x14:sparkline>
            <x14:sparkline>
              <xm:f>'GF Balance Trends By Program'!D1893:K1893</xm:f>
              <xm:sqref>L1893</xm:sqref>
            </x14:sparkline>
            <x14:sparkline>
              <xm:f>'GF Balance Trends By Program'!D1894:K1894</xm:f>
              <xm:sqref>L1894</xm:sqref>
            </x14:sparkline>
            <x14:sparkline>
              <xm:f>'GF Balance Trends By Program'!D1895:K1895</xm:f>
              <xm:sqref>L1895</xm:sqref>
            </x14:sparkline>
            <x14:sparkline>
              <xm:f>'GF Balance Trends By Program'!D1896:K1896</xm:f>
              <xm:sqref>L1896</xm:sqref>
            </x14:sparkline>
            <x14:sparkline>
              <xm:f>'GF Balance Trends By Program'!D1897:K1897</xm:f>
              <xm:sqref>L1897</xm:sqref>
            </x14:sparkline>
            <x14:sparkline>
              <xm:f>'GF Balance Trends By Program'!D1898:K1898</xm:f>
              <xm:sqref>L1898</xm:sqref>
            </x14:sparkline>
            <x14:sparkline>
              <xm:f>'GF Balance Trends By Program'!D1899:K1899</xm:f>
              <xm:sqref>L1899</xm:sqref>
            </x14:sparkline>
            <x14:sparkline>
              <xm:f>'GF Balance Trends By Program'!D1900:K1900</xm:f>
              <xm:sqref>L1900</xm:sqref>
            </x14:sparkline>
            <x14:sparkline>
              <xm:f>'GF Balance Trends By Program'!D1901:K1901</xm:f>
              <xm:sqref>L1901</xm:sqref>
            </x14:sparkline>
            <x14:sparkline>
              <xm:f>'GF Balance Trends By Program'!D1902:K1902</xm:f>
              <xm:sqref>L1902</xm:sqref>
            </x14:sparkline>
            <x14:sparkline>
              <xm:f>'GF Balance Trends By Program'!D1903:K1903</xm:f>
              <xm:sqref>L1903</xm:sqref>
            </x14:sparkline>
            <x14:sparkline>
              <xm:f>'GF Balance Trends By Program'!D1904:K1904</xm:f>
              <xm:sqref>L1904</xm:sqref>
            </x14:sparkline>
            <x14:sparkline>
              <xm:f>'GF Balance Trends By Program'!D1905:K1905</xm:f>
              <xm:sqref>L1905</xm:sqref>
            </x14:sparkline>
            <x14:sparkline>
              <xm:f>'GF Balance Trends By Program'!D1906:K1906</xm:f>
              <xm:sqref>L1906</xm:sqref>
            </x14:sparkline>
            <x14:sparkline>
              <xm:f>'GF Balance Trends By Program'!D1907:K1907</xm:f>
              <xm:sqref>L1907</xm:sqref>
            </x14:sparkline>
            <x14:sparkline>
              <xm:f>'GF Balance Trends By Program'!D1908:K1908</xm:f>
              <xm:sqref>L1908</xm:sqref>
            </x14:sparkline>
            <x14:sparkline>
              <xm:f>'GF Balance Trends By Program'!D1909:K1909</xm:f>
              <xm:sqref>L1909</xm:sqref>
            </x14:sparkline>
            <x14:sparkline>
              <xm:f>'GF Balance Trends By Program'!D1910:K1910</xm:f>
              <xm:sqref>L1910</xm:sqref>
            </x14:sparkline>
            <x14:sparkline>
              <xm:f>'GF Balance Trends By Program'!D1911:K1911</xm:f>
              <xm:sqref>L1911</xm:sqref>
            </x14:sparkline>
            <x14:sparkline>
              <xm:f>'GF Balance Trends By Program'!D1912:K1912</xm:f>
              <xm:sqref>L1912</xm:sqref>
            </x14:sparkline>
            <x14:sparkline>
              <xm:f>'GF Balance Trends By Program'!D1913:K1913</xm:f>
              <xm:sqref>L1913</xm:sqref>
            </x14:sparkline>
            <x14:sparkline>
              <xm:f>'GF Balance Trends By Program'!D1914:K1914</xm:f>
              <xm:sqref>L1914</xm:sqref>
            </x14:sparkline>
            <x14:sparkline>
              <xm:f>'GF Balance Trends By Program'!D1915:K1915</xm:f>
              <xm:sqref>L1915</xm:sqref>
            </x14:sparkline>
            <x14:sparkline>
              <xm:f>'GF Balance Trends By Program'!D1916:K1916</xm:f>
              <xm:sqref>L1916</xm:sqref>
            </x14:sparkline>
            <x14:sparkline>
              <xm:f>'GF Balance Trends By Program'!D1917:K1917</xm:f>
              <xm:sqref>L1917</xm:sqref>
            </x14:sparkline>
            <x14:sparkline>
              <xm:f>'GF Balance Trends By Program'!D1918:K1918</xm:f>
              <xm:sqref>L1918</xm:sqref>
            </x14:sparkline>
            <x14:sparkline>
              <xm:f>'GF Balance Trends By Program'!D1919:K1919</xm:f>
              <xm:sqref>L1919</xm:sqref>
            </x14:sparkline>
            <x14:sparkline>
              <xm:f>'GF Balance Trends By Program'!D1920:K1920</xm:f>
              <xm:sqref>L1920</xm:sqref>
            </x14:sparkline>
            <x14:sparkline>
              <xm:f>'GF Balance Trends By Program'!D1921:K1921</xm:f>
              <xm:sqref>L1921</xm:sqref>
            </x14:sparkline>
            <x14:sparkline>
              <xm:f>'GF Balance Trends By Program'!D1922:K1922</xm:f>
              <xm:sqref>L1922</xm:sqref>
            </x14:sparkline>
            <x14:sparkline>
              <xm:f>'GF Balance Trends By Program'!D1923:K1923</xm:f>
              <xm:sqref>L1923</xm:sqref>
            </x14:sparkline>
            <x14:sparkline>
              <xm:f>'GF Balance Trends By Program'!D1924:K1924</xm:f>
              <xm:sqref>L1924</xm:sqref>
            </x14:sparkline>
            <x14:sparkline>
              <xm:f>'GF Balance Trends By Program'!D1925:K1925</xm:f>
              <xm:sqref>L1925</xm:sqref>
            </x14:sparkline>
            <x14:sparkline>
              <xm:f>'GF Balance Trends By Program'!D1926:K1926</xm:f>
              <xm:sqref>L1926</xm:sqref>
            </x14:sparkline>
            <x14:sparkline>
              <xm:f>'GF Balance Trends By Program'!D1927:K1927</xm:f>
              <xm:sqref>L1927</xm:sqref>
            </x14:sparkline>
            <x14:sparkline>
              <xm:f>'GF Balance Trends By Program'!D1928:K1928</xm:f>
              <xm:sqref>L1928</xm:sqref>
            </x14:sparkline>
            <x14:sparkline>
              <xm:f>'GF Balance Trends By Program'!D1929:K1929</xm:f>
              <xm:sqref>L1929</xm:sqref>
            </x14:sparkline>
            <x14:sparkline>
              <xm:f>'GF Balance Trends By Program'!D1930:K1930</xm:f>
              <xm:sqref>L1930</xm:sqref>
            </x14:sparkline>
            <x14:sparkline>
              <xm:f>'GF Balance Trends By Program'!D1931:K1931</xm:f>
              <xm:sqref>L1931</xm:sqref>
            </x14:sparkline>
            <x14:sparkline>
              <xm:f>'GF Balance Trends By Program'!D1932:K1932</xm:f>
              <xm:sqref>L1932</xm:sqref>
            </x14:sparkline>
            <x14:sparkline>
              <xm:f>'GF Balance Trends By Program'!D1933:K1933</xm:f>
              <xm:sqref>L1933</xm:sqref>
            </x14:sparkline>
            <x14:sparkline>
              <xm:f>'GF Balance Trends By Program'!D1934:K1934</xm:f>
              <xm:sqref>L1934</xm:sqref>
            </x14:sparkline>
            <x14:sparkline>
              <xm:f>'GF Balance Trends By Program'!D1935:K1935</xm:f>
              <xm:sqref>L1935</xm:sqref>
            </x14:sparkline>
            <x14:sparkline>
              <xm:f>'GF Balance Trends By Program'!D1936:K1936</xm:f>
              <xm:sqref>L1936</xm:sqref>
            </x14:sparkline>
            <x14:sparkline>
              <xm:f>'GF Balance Trends By Program'!D1937:K1937</xm:f>
              <xm:sqref>L1937</xm:sqref>
            </x14:sparkline>
            <x14:sparkline>
              <xm:f>'GF Balance Trends By Program'!D1938:K1938</xm:f>
              <xm:sqref>L1938</xm:sqref>
            </x14:sparkline>
            <x14:sparkline>
              <xm:f>'GF Balance Trends By Program'!D1939:K1939</xm:f>
              <xm:sqref>L1939</xm:sqref>
            </x14:sparkline>
            <x14:sparkline>
              <xm:f>'GF Balance Trends By Program'!D1940:K1940</xm:f>
              <xm:sqref>L1940</xm:sqref>
            </x14:sparkline>
            <x14:sparkline>
              <xm:f>'GF Balance Trends By Program'!D1941:K1941</xm:f>
              <xm:sqref>L1941</xm:sqref>
            </x14:sparkline>
            <x14:sparkline>
              <xm:f>'GF Balance Trends By Program'!D1942:K1942</xm:f>
              <xm:sqref>L1942</xm:sqref>
            </x14:sparkline>
            <x14:sparkline>
              <xm:f>'GF Balance Trends By Program'!D1943:K1943</xm:f>
              <xm:sqref>L1943</xm:sqref>
            </x14:sparkline>
            <x14:sparkline>
              <xm:f>'GF Balance Trends By Program'!D1944:K1944</xm:f>
              <xm:sqref>L1944</xm:sqref>
            </x14:sparkline>
            <x14:sparkline>
              <xm:f>'GF Balance Trends By Program'!D1945:K1945</xm:f>
              <xm:sqref>L1945</xm:sqref>
            </x14:sparkline>
            <x14:sparkline>
              <xm:f>'GF Balance Trends By Program'!D1946:K1946</xm:f>
              <xm:sqref>L1946</xm:sqref>
            </x14:sparkline>
            <x14:sparkline>
              <xm:f>'GF Balance Trends By Program'!D1947:K1947</xm:f>
              <xm:sqref>L1947</xm:sqref>
            </x14:sparkline>
            <x14:sparkline>
              <xm:f>'GF Balance Trends By Program'!D1948:K1948</xm:f>
              <xm:sqref>L1948</xm:sqref>
            </x14:sparkline>
            <x14:sparkline>
              <xm:f>'GF Balance Trends By Program'!D1949:K1949</xm:f>
              <xm:sqref>L1949</xm:sqref>
            </x14:sparkline>
            <x14:sparkline>
              <xm:f>'GF Balance Trends By Program'!D1950:K1950</xm:f>
              <xm:sqref>L1950</xm:sqref>
            </x14:sparkline>
            <x14:sparkline>
              <xm:f>'GF Balance Trends By Program'!D1951:K1951</xm:f>
              <xm:sqref>L1951</xm:sqref>
            </x14:sparkline>
            <x14:sparkline>
              <xm:f>'GF Balance Trends By Program'!D1952:K1952</xm:f>
              <xm:sqref>L1952</xm:sqref>
            </x14:sparkline>
            <x14:sparkline>
              <xm:f>'GF Balance Trends By Program'!D1953:K1953</xm:f>
              <xm:sqref>L1953</xm:sqref>
            </x14:sparkline>
            <x14:sparkline>
              <xm:f>'GF Balance Trends By Program'!D1954:K1954</xm:f>
              <xm:sqref>L1954</xm:sqref>
            </x14:sparkline>
            <x14:sparkline>
              <xm:f>'GF Balance Trends By Program'!D1955:K1955</xm:f>
              <xm:sqref>L1955</xm:sqref>
            </x14:sparkline>
            <x14:sparkline>
              <xm:f>'GF Balance Trends By Program'!D1956:K1956</xm:f>
              <xm:sqref>L1956</xm:sqref>
            </x14:sparkline>
            <x14:sparkline>
              <xm:f>'GF Balance Trends By Program'!D1957:K1957</xm:f>
              <xm:sqref>L1957</xm:sqref>
            </x14:sparkline>
            <x14:sparkline>
              <xm:f>'GF Balance Trends By Program'!D1958:K1958</xm:f>
              <xm:sqref>L1958</xm:sqref>
            </x14:sparkline>
            <x14:sparkline>
              <xm:f>'GF Balance Trends By Program'!D1959:K1959</xm:f>
              <xm:sqref>L1959</xm:sqref>
            </x14:sparkline>
            <x14:sparkline>
              <xm:f>'GF Balance Trends By Program'!D1960:K1960</xm:f>
              <xm:sqref>L1960</xm:sqref>
            </x14:sparkline>
            <x14:sparkline>
              <xm:f>'GF Balance Trends By Program'!D1961:K1961</xm:f>
              <xm:sqref>L1961</xm:sqref>
            </x14:sparkline>
            <x14:sparkline>
              <xm:f>'GF Balance Trends By Program'!D1962:K1962</xm:f>
              <xm:sqref>L1962</xm:sqref>
            </x14:sparkline>
            <x14:sparkline>
              <xm:f>'GF Balance Trends By Program'!D1963:K1963</xm:f>
              <xm:sqref>L1963</xm:sqref>
            </x14:sparkline>
            <x14:sparkline>
              <xm:f>'GF Balance Trends By Program'!D1964:K1964</xm:f>
              <xm:sqref>L1964</xm:sqref>
            </x14:sparkline>
            <x14:sparkline>
              <xm:f>'GF Balance Trends By Program'!D1965:K1965</xm:f>
              <xm:sqref>L1965</xm:sqref>
            </x14:sparkline>
            <x14:sparkline>
              <xm:f>'GF Balance Trends By Program'!D1966:K1966</xm:f>
              <xm:sqref>L1966</xm:sqref>
            </x14:sparkline>
            <x14:sparkline>
              <xm:f>'GF Balance Trends By Program'!D1967:K1967</xm:f>
              <xm:sqref>L1967</xm:sqref>
            </x14:sparkline>
            <x14:sparkline>
              <xm:f>'GF Balance Trends By Program'!D1968:K1968</xm:f>
              <xm:sqref>L1968</xm:sqref>
            </x14:sparkline>
            <x14:sparkline>
              <xm:f>'GF Balance Trends By Program'!D1969:K1969</xm:f>
              <xm:sqref>L1969</xm:sqref>
            </x14:sparkline>
            <x14:sparkline>
              <xm:f>'GF Balance Trends By Program'!D1970:K1970</xm:f>
              <xm:sqref>L1970</xm:sqref>
            </x14:sparkline>
            <x14:sparkline>
              <xm:f>'GF Balance Trends By Program'!D1971:K1971</xm:f>
              <xm:sqref>L1971</xm:sqref>
            </x14:sparkline>
            <x14:sparkline>
              <xm:f>'GF Balance Trends By Program'!D1972:K1972</xm:f>
              <xm:sqref>L1972</xm:sqref>
            </x14:sparkline>
            <x14:sparkline>
              <xm:f>'GF Balance Trends By Program'!D1973:K1973</xm:f>
              <xm:sqref>L1973</xm:sqref>
            </x14:sparkline>
            <x14:sparkline>
              <xm:f>'GF Balance Trends By Program'!D1974:K1974</xm:f>
              <xm:sqref>L1974</xm:sqref>
            </x14:sparkline>
            <x14:sparkline>
              <xm:f>'GF Balance Trends By Program'!D1975:K1975</xm:f>
              <xm:sqref>L1975</xm:sqref>
            </x14:sparkline>
            <x14:sparkline>
              <xm:f>'GF Balance Trends By Program'!D1976:K1976</xm:f>
              <xm:sqref>L1976</xm:sqref>
            </x14:sparkline>
            <x14:sparkline>
              <xm:f>'GF Balance Trends By Program'!D1977:K1977</xm:f>
              <xm:sqref>L1977</xm:sqref>
            </x14:sparkline>
            <x14:sparkline>
              <xm:f>'GF Balance Trends By Program'!D1978:K1978</xm:f>
              <xm:sqref>L1978</xm:sqref>
            </x14:sparkline>
            <x14:sparkline>
              <xm:f>'GF Balance Trends By Program'!D1979:K1979</xm:f>
              <xm:sqref>L1979</xm:sqref>
            </x14:sparkline>
            <x14:sparkline>
              <xm:f>'GF Balance Trends By Program'!D1980:K1980</xm:f>
              <xm:sqref>L1980</xm:sqref>
            </x14:sparkline>
            <x14:sparkline>
              <xm:f>'GF Balance Trends By Program'!D1981:K1981</xm:f>
              <xm:sqref>L1981</xm:sqref>
            </x14:sparkline>
            <x14:sparkline>
              <xm:f>'GF Balance Trends By Program'!D1982:K1982</xm:f>
              <xm:sqref>L1982</xm:sqref>
            </x14:sparkline>
            <x14:sparkline>
              <xm:f>'GF Balance Trends By Program'!D1983:K1983</xm:f>
              <xm:sqref>L1983</xm:sqref>
            </x14:sparkline>
            <x14:sparkline>
              <xm:f>'GF Balance Trends By Program'!D1984:K1984</xm:f>
              <xm:sqref>L1984</xm:sqref>
            </x14:sparkline>
            <x14:sparkline>
              <xm:f>'GF Balance Trends By Program'!D1985:K1985</xm:f>
              <xm:sqref>L1985</xm:sqref>
            </x14:sparkline>
            <x14:sparkline>
              <xm:f>'GF Balance Trends By Program'!D1986:K1986</xm:f>
              <xm:sqref>L1986</xm:sqref>
            </x14:sparkline>
            <x14:sparkline>
              <xm:f>'GF Balance Trends By Program'!D1987:K1987</xm:f>
              <xm:sqref>L1987</xm:sqref>
            </x14:sparkline>
            <x14:sparkline>
              <xm:f>'GF Balance Trends By Program'!D1988:K1988</xm:f>
              <xm:sqref>L1988</xm:sqref>
            </x14:sparkline>
            <x14:sparkline>
              <xm:f>'GF Balance Trends By Program'!D1989:K1989</xm:f>
              <xm:sqref>L1989</xm:sqref>
            </x14:sparkline>
            <x14:sparkline>
              <xm:f>'GF Balance Trends By Program'!D1990:K1990</xm:f>
              <xm:sqref>L1990</xm:sqref>
            </x14:sparkline>
            <x14:sparkline>
              <xm:f>'GF Balance Trends By Program'!D1991:K1991</xm:f>
              <xm:sqref>L1991</xm:sqref>
            </x14:sparkline>
            <x14:sparkline>
              <xm:f>'GF Balance Trends By Program'!D1992:K1992</xm:f>
              <xm:sqref>L1992</xm:sqref>
            </x14:sparkline>
            <x14:sparkline>
              <xm:f>'GF Balance Trends By Program'!D1993:K1993</xm:f>
              <xm:sqref>L1993</xm:sqref>
            </x14:sparkline>
            <x14:sparkline>
              <xm:f>'GF Balance Trends By Program'!D1994:K1994</xm:f>
              <xm:sqref>L1994</xm:sqref>
            </x14:sparkline>
            <x14:sparkline>
              <xm:f>'GF Balance Trends By Program'!D1995:K1995</xm:f>
              <xm:sqref>L1995</xm:sqref>
            </x14:sparkline>
            <x14:sparkline>
              <xm:f>'GF Balance Trends By Program'!D1996:K1996</xm:f>
              <xm:sqref>L1996</xm:sqref>
            </x14:sparkline>
            <x14:sparkline>
              <xm:f>'GF Balance Trends By Program'!D1997:K1997</xm:f>
              <xm:sqref>L1997</xm:sqref>
            </x14:sparkline>
            <x14:sparkline>
              <xm:f>'GF Balance Trends By Program'!D1998:K1998</xm:f>
              <xm:sqref>L1998</xm:sqref>
            </x14:sparkline>
            <x14:sparkline>
              <xm:f>'GF Balance Trends By Program'!D1999:K1999</xm:f>
              <xm:sqref>L1999</xm:sqref>
            </x14:sparkline>
            <x14:sparkline>
              <xm:f>'GF Balance Trends By Program'!D2000:K2000</xm:f>
              <xm:sqref>L2000</xm:sqref>
            </x14:sparkline>
            <x14:sparkline>
              <xm:f>'GF Balance Trends By Program'!D2001:K2001</xm:f>
              <xm:sqref>L2001</xm:sqref>
            </x14:sparkline>
            <x14:sparkline>
              <xm:f>'GF Balance Trends By Program'!D2002:K2002</xm:f>
              <xm:sqref>L2002</xm:sqref>
            </x14:sparkline>
            <x14:sparkline>
              <xm:f>'GF Balance Trends By Program'!D2003:K2003</xm:f>
              <xm:sqref>L2003</xm:sqref>
            </x14:sparkline>
            <x14:sparkline>
              <xm:f>'GF Balance Trends By Program'!D2004:K2004</xm:f>
              <xm:sqref>L2004</xm:sqref>
            </x14:sparkline>
            <x14:sparkline>
              <xm:f>'GF Balance Trends By Program'!D2005:K2005</xm:f>
              <xm:sqref>L2005</xm:sqref>
            </x14:sparkline>
            <x14:sparkline>
              <xm:f>'GF Balance Trends By Program'!D2006:K2006</xm:f>
              <xm:sqref>L2006</xm:sqref>
            </x14:sparkline>
            <x14:sparkline>
              <xm:f>'GF Balance Trends By Program'!D2007:K2007</xm:f>
              <xm:sqref>L2007</xm:sqref>
            </x14:sparkline>
            <x14:sparkline>
              <xm:f>'GF Balance Trends By Program'!D2008:K2008</xm:f>
              <xm:sqref>L2008</xm:sqref>
            </x14:sparkline>
            <x14:sparkline>
              <xm:f>'GF Balance Trends By Program'!D2009:K2009</xm:f>
              <xm:sqref>L2009</xm:sqref>
            </x14:sparkline>
            <x14:sparkline>
              <xm:f>'GF Balance Trends By Program'!D2010:K2010</xm:f>
              <xm:sqref>L2010</xm:sqref>
            </x14:sparkline>
            <x14:sparkline>
              <xm:f>'GF Balance Trends By Program'!D2011:K2011</xm:f>
              <xm:sqref>L2011</xm:sqref>
            </x14:sparkline>
            <x14:sparkline>
              <xm:f>'GF Balance Trends By Program'!D2012:K2012</xm:f>
              <xm:sqref>L2012</xm:sqref>
            </x14:sparkline>
            <x14:sparkline>
              <xm:f>'GF Balance Trends By Program'!D2013:K2013</xm:f>
              <xm:sqref>L2013</xm:sqref>
            </x14:sparkline>
            <x14:sparkline>
              <xm:f>'GF Balance Trends By Program'!D2014:K2014</xm:f>
              <xm:sqref>L2014</xm:sqref>
            </x14:sparkline>
            <x14:sparkline>
              <xm:f>'GF Balance Trends By Program'!D2015:K2015</xm:f>
              <xm:sqref>L2015</xm:sqref>
            </x14:sparkline>
            <x14:sparkline>
              <xm:f>'GF Balance Trends By Program'!D2016:K2016</xm:f>
              <xm:sqref>L2016</xm:sqref>
            </x14:sparkline>
            <x14:sparkline>
              <xm:f>'GF Balance Trends By Program'!D2017:K2017</xm:f>
              <xm:sqref>L2017</xm:sqref>
            </x14:sparkline>
            <x14:sparkline>
              <xm:f>'GF Balance Trends By Program'!D2018:K2018</xm:f>
              <xm:sqref>L2018</xm:sqref>
            </x14:sparkline>
            <x14:sparkline>
              <xm:f>'GF Balance Trends By Program'!D2019:K2019</xm:f>
              <xm:sqref>L2019</xm:sqref>
            </x14:sparkline>
            <x14:sparkline>
              <xm:f>'GF Balance Trends By Program'!D2020:K2020</xm:f>
              <xm:sqref>L2020</xm:sqref>
            </x14:sparkline>
            <x14:sparkline>
              <xm:f>'GF Balance Trends By Program'!D2021:K2021</xm:f>
              <xm:sqref>L2021</xm:sqref>
            </x14:sparkline>
            <x14:sparkline>
              <xm:f>'GF Balance Trends By Program'!D2022:K2022</xm:f>
              <xm:sqref>L2022</xm:sqref>
            </x14:sparkline>
            <x14:sparkline>
              <xm:f>'GF Balance Trends By Program'!D2023:K2023</xm:f>
              <xm:sqref>L2023</xm:sqref>
            </x14:sparkline>
            <x14:sparkline>
              <xm:f>'GF Balance Trends By Program'!D2024:K2024</xm:f>
              <xm:sqref>L2024</xm:sqref>
            </x14:sparkline>
            <x14:sparkline>
              <xm:f>'GF Balance Trends By Program'!D2025:K2025</xm:f>
              <xm:sqref>L2025</xm:sqref>
            </x14:sparkline>
            <x14:sparkline>
              <xm:f>'GF Balance Trends By Program'!D2026:K2026</xm:f>
              <xm:sqref>L2026</xm:sqref>
            </x14:sparkline>
            <x14:sparkline>
              <xm:f>'GF Balance Trends By Program'!D2027:K2027</xm:f>
              <xm:sqref>L2027</xm:sqref>
            </x14:sparkline>
            <x14:sparkline>
              <xm:f>'GF Balance Trends By Program'!D2028:K2028</xm:f>
              <xm:sqref>L2028</xm:sqref>
            </x14:sparkline>
            <x14:sparkline>
              <xm:f>'GF Balance Trends By Program'!D2029:K2029</xm:f>
              <xm:sqref>L2029</xm:sqref>
            </x14:sparkline>
            <x14:sparkline>
              <xm:f>'GF Balance Trends By Program'!D2030:K2030</xm:f>
              <xm:sqref>L2030</xm:sqref>
            </x14:sparkline>
            <x14:sparkline>
              <xm:f>'GF Balance Trends By Program'!D2031:K2031</xm:f>
              <xm:sqref>L2031</xm:sqref>
            </x14:sparkline>
            <x14:sparkline>
              <xm:f>'GF Balance Trends By Program'!D2032:K2032</xm:f>
              <xm:sqref>L2032</xm:sqref>
            </x14:sparkline>
            <x14:sparkline>
              <xm:f>'GF Balance Trends By Program'!D2033:K2033</xm:f>
              <xm:sqref>L2033</xm:sqref>
            </x14:sparkline>
            <x14:sparkline>
              <xm:f>'GF Balance Trends By Program'!D2034:K2034</xm:f>
              <xm:sqref>L2034</xm:sqref>
            </x14:sparkline>
            <x14:sparkline>
              <xm:f>'GF Balance Trends By Program'!D2035:K2035</xm:f>
              <xm:sqref>L2035</xm:sqref>
            </x14:sparkline>
            <x14:sparkline>
              <xm:f>'GF Balance Trends By Program'!D2036:K2036</xm:f>
              <xm:sqref>L2036</xm:sqref>
            </x14:sparkline>
            <x14:sparkline>
              <xm:f>'GF Balance Trends By Program'!D2037:K2037</xm:f>
              <xm:sqref>L2037</xm:sqref>
            </x14:sparkline>
            <x14:sparkline>
              <xm:f>'GF Balance Trends By Program'!D2038:K2038</xm:f>
              <xm:sqref>L2038</xm:sqref>
            </x14:sparkline>
            <x14:sparkline>
              <xm:f>'GF Balance Trends By Program'!D2039:K2039</xm:f>
              <xm:sqref>L2039</xm:sqref>
            </x14:sparkline>
            <x14:sparkline>
              <xm:f>'GF Balance Trends By Program'!D2040:K2040</xm:f>
              <xm:sqref>L2040</xm:sqref>
            </x14:sparkline>
            <x14:sparkline>
              <xm:f>'GF Balance Trends By Program'!D2041:K2041</xm:f>
              <xm:sqref>L2041</xm:sqref>
            </x14:sparkline>
            <x14:sparkline>
              <xm:f>'GF Balance Trends By Program'!D2042:K2042</xm:f>
              <xm:sqref>L2042</xm:sqref>
            </x14:sparkline>
            <x14:sparkline>
              <xm:f>'GF Balance Trends By Program'!D2043:K2043</xm:f>
              <xm:sqref>L2043</xm:sqref>
            </x14:sparkline>
            <x14:sparkline>
              <xm:f>'GF Balance Trends By Program'!D2044:K2044</xm:f>
              <xm:sqref>L2044</xm:sqref>
            </x14:sparkline>
            <x14:sparkline>
              <xm:f>'GF Balance Trends By Program'!D2045:K2045</xm:f>
              <xm:sqref>L2045</xm:sqref>
            </x14:sparkline>
            <x14:sparkline>
              <xm:f>'GF Balance Trends By Program'!D2046:K2046</xm:f>
              <xm:sqref>L2046</xm:sqref>
            </x14:sparkline>
            <x14:sparkline>
              <xm:f>'GF Balance Trends By Program'!D2047:K2047</xm:f>
              <xm:sqref>L2047</xm:sqref>
            </x14:sparkline>
            <x14:sparkline>
              <xm:f>'GF Balance Trends By Program'!D2048:K2048</xm:f>
              <xm:sqref>L2048</xm:sqref>
            </x14:sparkline>
            <x14:sparkline>
              <xm:f>'GF Balance Trends By Program'!D2049:K2049</xm:f>
              <xm:sqref>L2049</xm:sqref>
            </x14:sparkline>
            <x14:sparkline>
              <xm:f>'GF Balance Trends By Program'!D2050:K2050</xm:f>
              <xm:sqref>L2050</xm:sqref>
            </x14:sparkline>
            <x14:sparkline>
              <xm:f>'GF Balance Trends By Program'!D2051:K2051</xm:f>
              <xm:sqref>L2051</xm:sqref>
            </x14:sparkline>
            <x14:sparkline>
              <xm:f>'GF Balance Trends By Program'!D2052:K2052</xm:f>
              <xm:sqref>L2052</xm:sqref>
            </x14:sparkline>
            <x14:sparkline>
              <xm:f>'GF Balance Trends By Program'!D2053:K2053</xm:f>
              <xm:sqref>L2053</xm:sqref>
            </x14:sparkline>
            <x14:sparkline>
              <xm:f>'GF Balance Trends By Program'!D2054:K2054</xm:f>
              <xm:sqref>L2054</xm:sqref>
            </x14:sparkline>
            <x14:sparkline>
              <xm:f>'GF Balance Trends By Program'!D2055:K2055</xm:f>
              <xm:sqref>L2055</xm:sqref>
            </x14:sparkline>
            <x14:sparkline>
              <xm:f>'GF Balance Trends By Program'!D2056:K2056</xm:f>
              <xm:sqref>L2056</xm:sqref>
            </x14:sparkline>
            <x14:sparkline>
              <xm:f>'GF Balance Trends By Program'!D2057:K2057</xm:f>
              <xm:sqref>L2057</xm:sqref>
            </x14:sparkline>
            <x14:sparkline>
              <xm:f>'GF Balance Trends By Program'!D2058:K2058</xm:f>
              <xm:sqref>L2058</xm:sqref>
            </x14:sparkline>
            <x14:sparkline>
              <xm:f>'GF Balance Trends By Program'!D2059:K2059</xm:f>
              <xm:sqref>L2059</xm:sqref>
            </x14:sparkline>
            <x14:sparkline>
              <xm:f>'GF Balance Trends By Program'!D2060:K2060</xm:f>
              <xm:sqref>L2060</xm:sqref>
            </x14:sparkline>
            <x14:sparkline>
              <xm:f>'GF Balance Trends By Program'!D2061:K2061</xm:f>
              <xm:sqref>L2061</xm:sqref>
            </x14:sparkline>
            <x14:sparkline>
              <xm:f>'GF Balance Trends By Program'!D2062:K2062</xm:f>
              <xm:sqref>L2062</xm:sqref>
            </x14:sparkline>
            <x14:sparkline>
              <xm:f>'GF Balance Trends By Program'!D2063:K2063</xm:f>
              <xm:sqref>L2063</xm:sqref>
            </x14:sparkline>
            <x14:sparkline>
              <xm:f>'GF Balance Trends By Program'!D2064:K2064</xm:f>
              <xm:sqref>L2064</xm:sqref>
            </x14:sparkline>
            <x14:sparkline>
              <xm:f>'GF Balance Trends By Program'!D2065:K2065</xm:f>
              <xm:sqref>L2065</xm:sqref>
            </x14:sparkline>
            <x14:sparkline>
              <xm:f>'GF Balance Trends By Program'!D2066:K2066</xm:f>
              <xm:sqref>L2066</xm:sqref>
            </x14:sparkline>
            <x14:sparkline>
              <xm:f>'GF Balance Trends By Program'!D2067:K2067</xm:f>
              <xm:sqref>L2067</xm:sqref>
            </x14:sparkline>
            <x14:sparkline>
              <xm:f>'GF Balance Trends By Program'!D2068:K2068</xm:f>
              <xm:sqref>L2068</xm:sqref>
            </x14:sparkline>
            <x14:sparkline>
              <xm:f>'GF Balance Trends By Program'!D2069:K2069</xm:f>
              <xm:sqref>L2069</xm:sqref>
            </x14:sparkline>
            <x14:sparkline>
              <xm:f>'GF Balance Trends By Program'!D2070:K2070</xm:f>
              <xm:sqref>L2070</xm:sqref>
            </x14:sparkline>
            <x14:sparkline>
              <xm:f>'GF Balance Trends By Program'!D2071:K2071</xm:f>
              <xm:sqref>L2071</xm:sqref>
            </x14:sparkline>
            <x14:sparkline>
              <xm:f>'GF Balance Trends By Program'!D2072:K2072</xm:f>
              <xm:sqref>L2072</xm:sqref>
            </x14:sparkline>
            <x14:sparkline>
              <xm:f>'GF Balance Trends By Program'!D2073:K2073</xm:f>
              <xm:sqref>L2073</xm:sqref>
            </x14:sparkline>
            <x14:sparkline>
              <xm:f>'GF Balance Trends By Program'!D2074:K2074</xm:f>
              <xm:sqref>L2074</xm:sqref>
            </x14:sparkline>
            <x14:sparkline>
              <xm:f>'GF Balance Trends By Program'!D2075:K2075</xm:f>
              <xm:sqref>L2075</xm:sqref>
            </x14:sparkline>
            <x14:sparkline>
              <xm:f>'GF Balance Trends By Program'!D2076:K2076</xm:f>
              <xm:sqref>L2076</xm:sqref>
            </x14:sparkline>
            <x14:sparkline>
              <xm:f>'GF Balance Trends By Program'!D2077:K2077</xm:f>
              <xm:sqref>L2077</xm:sqref>
            </x14:sparkline>
            <x14:sparkline>
              <xm:f>'GF Balance Trends By Program'!D2078:K2078</xm:f>
              <xm:sqref>L2078</xm:sqref>
            </x14:sparkline>
            <x14:sparkline>
              <xm:f>'GF Balance Trends By Program'!D2079:K2079</xm:f>
              <xm:sqref>L2079</xm:sqref>
            </x14:sparkline>
            <x14:sparkline>
              <xm:f>'GF Balance Trends By Program'!D2080:K2080</xm:f>
              <xm:sqref>L2080</xm:sqref>
            </x14:sparkline>
            <x14:sparkline>
              <xm:f>'GF Balance Trends By Program'!D2081:K2081</xm:f>
              <xm:sqref>L2081</xm:sqref>
            </x14:sparkline>
            <x14:sparkline>
              <xm:f>'GF Balance Trends By Program'!D2082:K2082</xm:f>
              <xm:sqref>L2082</xm:sqref>
            </x14:sparkline>
            <x14:sparkline>
              <xm:f>'GF Balance Trends By Program'!D2083:K2083</xm:f>
              <xm:sqref>L2083</xm:sqref>
            </x14:sparkline>
            <x14:sparkline>
              <xm:f>'GF Balance Trends By Program'!D2084:K2084</xm:f>
              <xm:sqref>L2084</xm:sqref>
            </x14:sparkline>
            <x14:sparkline>
              <xm:f>'GF Balance Trends By Program'!D2085:K2085</xm:f>
              <xm:sqref>L2085</xm:sqref>
            </x14:sparkline>
            <x14:sparkline>
              <xm:f>'GF Balance Trends By Program'!D2086:K2086</xm:f>
              <xm:sqref>L2086</xm:sqref>
            </x14:sparkline>
            <x14:sparkline>
              <xm:f>'GF Balance Trends By Program'!D2087:K2087</xm:f>
              <xm:sqref>L2087</xm:sqref>
            </x14:sparkline>
            <x14:sparkline>
              <xm:f>'GF Balance Trends By Program'!D2088:K2088</xm:f>
              <xm:sqref>L2088</xm:sqref>
            </x14:sparkline>
            <x14:sparkline>
              <xm:f>'GF Balance Trends By Program'!D2089:K2089</xm:f>
              <xm:sqref>L2089</xm:sqref>
            </x14:sparkline>
            <x14:sparkline>
              <xm:f>'GF Balance Trends By Program'!D2090:K2090</xm:f>
              <xm:sqref>L2090</xm:sqref>
            </x14:sparkline>
            <x14:sparkline>
              <xm:f>'GF Balance Trends By Program'!D2091:K2091</xm:f>
              <xm:sqref>L2091</xm:sqref>
            </x14:sparkline>
            <x14:sparkline>
              <xm:f>'GF Balance Trends By Program'!D2092:K2092</xm:f>
              <xm:sqref>L2092</xm:sqref>
            </x14:sparkline>
            <x14:sparkline>
              <xm:f>'GF Balance Trends By Program'!D2093:K2093</xm:f>
              <xm:sqref>L2093</xm:sqref>
            </x14:sparkline>
            <x14:sparkline>
              <xm:f>'GF Balance Trends By Program'!D2094:K2094</xm:f>
              <xm:sqref>L2094</xm:sqref>
            </x14:sparkline>
            <x14:sparkline>
              <xm:f>'GF Balance Trends By Program'!D2095:K2095</xm:f>
              <xm:sqref>L2095</xm:sqref>
            </x14:sparkline>
            <x14:sparkline>
              <xm:f>'GF Balance Trends By Program'!D2096:K2096</xm:f>
              <xm:sqref>L2096</xm:sqref>
            </x14:sparkline>
            <x14:sparkline>
              <xm:f>'GF Balance Trends By Program'!D2097:K2097</xm:f>
              <xm:sqref>L2097</xm:sqref>
            </x14:sparkline>
            <x14:sparkline>
              <xm:f>'GF Balance Trends By Program'!D2098:K2098</xm:f>
              <xm:sqref>L2098</xm:sqref>
            </x14:sparkline>
            <x14:sparkline>
              <xm:f>'GF Balance Trends By Program'!D2099:K2099</xm:f>
              <xm:sqref>L2099</xm:sqref>
            </x14:sparkline>
            <x14:sparkline>
              <xm:f>'GF Balance Trends By Program'!D2100:K2100</xm:f>
              <xm:sqref>L2100</xm:sqref>
            </x14:sparkline>
            <x14:sparkline>
              <xm:f>'GF Balance Trends By Program'!D2101:K2101</xm:f>
              <xm:sqref>L2101</xm:sqref>
            </x14:sparkline>
            <x14:sparkline>
              <xm:f>'GF Balance Trends By Program'!D2102:K2102</xm:f>
              <xm:sqref>L2102</xm:sqref>
            </x14:sparkline>
            <x14:sparkline>
              <xm:f>'GF Balance Trends By Program'!D2103:K2103</xm:f>
              <xm:sqref>L2103</xm:sqref>
            </x14:sparkline>
            <x14:sparkline>
              <xm:f>'GF Balance Trends By Program'!D2104:K2104</xm:f>
              <xm:sqref>L2104</xm:sqref>
            </x14:sparkline>
            <x14:sparkline>
              <xm:f>'GF Balance Trends By Program'!D2105:K2105</xm:f>
              <xm:sqref>L2105</xm:sqref>
            </x14:sparkline>
            <x14:sparkline>
              <xm:f>'GF Balance Trends By Program'!D2106:K2106</xm:f>
              <xm:sqref>L2106</xm:sqref>
            </x14:sparkline>
            <x14:sparkline>
              <xm:f>'GF Balance Trends By Program'!D2107:K2107</xm:f>
              <xm:sqref>L2107</xm:sqref>
            </x14:sparkline>
            <x14:sparkline>
              <xm:f>'GF Balance Trends By Program'!D2108:K2108</xm:f>
              <xm:sqref>L2108</xm:sqref>
            </x14:sparkline>
            <x14:sparkline>
              <xm:f>'GF Balance Trends By Program'!D2109:K2109</xm:f>
              <xm:sqref>L2109</xm:sqref>
            </x14:sparkline>
            <x14:sparkline>
              <xm:f>'GF Balance Trends By Program'!D2110:K2110</xm:f>
              <xm:sqref>L2110</xm:sqref>
            </x14:sparkline>
            <x14:sparkline>
              <xm:f>'GF Balance Trends By Program'!D2111:K2111</xm:f>
              <xm:sqref>L2111</xm:sqref>
            </x14:sparkline>
            <x14:sparkline>
              <xm:f>'GF Balance Trends By Program'!D2112:K2112</xm:f>
              <xm:sqref>L2112</xm:sqref>
            </x14:sparkline>
            <x14:sparkline>
              <xm:f>'GF Balance Trends By Program'!D2113:K2113</xm:f>
              <xm:sqref>L2113</xm:sqref>
            </x14:sparkline>
            <x14:sparkline>
              <xm:f>'GF Balance Trends By Program'!D2114:K2114</xm:f>
              <xm:sqref>L2114</xm:sqref>
            </x14:sparkline>
            <x14:sparkline>
              <xm:f>'GF Balance Trends By Program'!D2115:K2115</xm:f>
              <xm:sqref>L2115</xm:sqref>
            </x14:sparkline>
            <x14:sparkline>
              <xm:f>'GF Balance Trends By Program'!D2116:K2116</xm:f>
              <xm:sqref>L2116</xm:sqref>
            </x14:sparkline>
            <x14:sparkline>
              <xm:f>'GF Balance Trends By Program'!D2117:K2117</xm:f>
              <xm:sqref>L2117</xm:sqref>
            </x14:sparkline>
            <x14:sparkline>
              <xm:f>'GF Balance Trends By Program'!D2118:K2118</xm:f>
              <xm:sqref>L2118</xm:sqref>
            </x14:sparkline>
            <x14:sparkline>
              <xm:f>'GF Balance Trends By Program'!D2119:K2119</xm:f>
              <xm:sqref>L2119</xm:sqref>
            </x14:sparkline>
            <x14:sparkline>
              <xm:f>'GF Balance Trends By Program'!D2120:K2120</xm:f>
              <xm:sqref>L2120</xm:sqref>
            </x14:sparkline>
            <x14:sparkline>
              <xm:f>'GF Balance Trends By Program'!D2121:K2121</xm:f>
              <xm:sqref>L2121</xm:sqref>
            </x14:sparkline>
            <x14:sparkline>
              <xm:f>'GF Balance Trends By Program'!D2122:K2122</xm:f>
              <xm:sqref>L2122</xm:sqref>
            </x14:sparkline>
            <x14:sparkline>
              <xm:f>'GF Balance Trends By Program'!D2123:K2123</xm:f>
              <xm:sqref>L2123</xm:sqref>
            </x14:sparkline>
            <x14:sparkline>
              <xm:f>'GF Balance Trends By Program'!D2124:K2124</xm:f>
              <xm:sqref>L2124</xm:sqref>
            </x14:sparkline>
            <x14:sparkline>
              <xm:f>'GF Balance Trends By Program'!D2125:K2125</xm:f>
              <xm:sqref>L2125</xm:sqref>
            </x14:sparkline>
            <x14:sparkline>
              <xm:f>'GF Balance Trends By Program'!D2126:K2126</xm:f>
              <xm:sqref>L2126</xm:sqref>
            </x14:sparkline>
            <x14:sparkline>
              <xm:f>'GF Balance Trends By Program'!D2127:K2127</xm:f>
              <xm:sqref>L2127</xm:sqref>
            </x14:sparkline>
            <x14:sparkline>
              <xm:f>'GF Balance Trends By Program'!D2128:K2128</xm:f>
              <xm:sqref>L2128</xm:sqref>
            </x14:sparkline>
            <x14:sparkline>
              <xm:f>'GF Balance Trends By Program'!D2129:K2129</xm:f>
              <xm:sqref>L2129</xm:sqref>
            </x14:sparkline>
            <x14:sparkline>
              <xm:f>'GF Balance Trends By Program'!D2130:K2130</xm:f>
              <xm:sqref>L2130</xm:sqref>
            </x14:sparkline>
            <x14:sparkline>
              <xm:f>'GF Balance Trends By Program'!D2131:K2131</xm:f>
              <xm:sqref>L2131</xm:sqref>
            </x14:sparkline>
            <x14:sparkline>
              <xm:f>'GF Balance Trends By Program'!D2132:K2132</xm:f>
              <xm:sqref>L2132</xm:sqref>
            </x14:sparkline>
            <x14:sparkline>
              <xm:f>'GF Balance Trends By Program'!D2133:K2133</xm:f>
              <xm:sqref>L2133</xm:sqref>
            </x14:sparkline>
            <x14:sparkline>
              <xm:f>'GF Balance Trends By Program'!D2134:K2134</xm:f>
              <xm:sqref>L2134</xm:sqref>
            </x14:sparkline>
            <x14:sparkline>
              <xm:f>'GF Balance Trends By Program'!D2135:K2135</xm:f>
              <xm:sqref>L2135</xm:sqref>
            </x14:sparkline>
            <x14:sparkline>
              <xm:f>'GF Balance Trends By Program'!D2136:K2136</xm:f>
              <xm:sqref>L2136</xm:sqref>
            </x14:sparkline>
            <x14:sparkline>
              <xm:f>'GF Balance Trends By Program'!D2137:K2137</xm:f>
              <xm:sqref>L2137</xm:sqref>
            </x14:sparkline>
            <x14:sparkline>
              <xm:f>'GF Balance Trends By Program'!D2138:K2138</xm:f>
              <xm:sqref>L2138</xm:sqref>
            </x14:sparkline>
            <x14:sparkline>
              <xm:f>'GF Balance Trends By Program'!D2139:K2139</xm:f>
              <xm:sqref>L2139</xm:sqref>
            </x14:sparkline>
            <x14:sparkline>
              <xm:f>'GF Balance Trends By Program'!D2140:K2140</xm:f>
              <xm:sqref>L2140</xm:sqref>
            </x14:sparkline>
            <x14:sparkline>
              <xm:f>'GF Balance Trends By Program'!D2141:K2141</xm:f>
              <xm:sqref>L2141</xm:sqref>
            </x14:sparkline>
            <x14:sparkline>
              <xm:f>'GF Balance Trends By Program'!D2142:K2142</xm:f>
              <xm:sqref>L2142</xm:sqref>
            </x14:sparkline>
            <x14:sparkline>
              <xm:f>'GF Balance Trends By Program'!D2143:K2143</xm:f>
              <xm:sqref>L2143</xm:sqref>
            </x14:sparkline>
            <x14:sparkline>
              <xm:f>'GF Balance Trends By Program'!D2144:K2144</xm:f>
              <xm:sqref>L2144</xm:sqref>
            </x14:sparkline>
            <x14:sparkline>
              <xm:f>'GF Balance Trends By Program'!D2145:K2145</xm:f>
              <xm:sqref>L2145</xm:sqref>
            </x14:sparkline>
            <x14:sparkline>
              <xm:f>'GF Balance Trends By Program'!D2146:K2146</xm:f>
              <xm:sqref>L2146</xm:sqref>
            </x14:sparkline>
            <x14:sparkline>
              <xm:f>'GF Balance Trends By Program'!D2147:K2147</xm:f>
              <xm:sqref>L2147</xm:sqref>
            </x14:sparkline>
            <x14:sparkline>
              <xm:f>'GF Balance Trends By Program'!D2148:K2148</xm:f>
              <xm:sqref>L2148</xm:sqref>
            </x14:sparkline>
            <x14:sparkline>
              <xm:f>'GF Balance Trends By Program'!D2149:K2149</xm:f>
              <xm:sqref>L2149</xm:sqref>
            </x14:sparkline>
            <x14:sparkline>
              <xm:f>'GF Balance Trends By Program'!D2150:K2150</xm:f>
              <xm:sqref>L2150</xm:sqref>
            </x14:sparkline>
            <x14:sparkline>
              <xm:f>'GF Balance Trends By Program'!D2151:K2151</xm:f>
              <xm:sqref>L2151</xm:sqref>
            </x14:sparkline>
            <x14:sparkline>
              <xm:f>'GF Balance Trends By Program'!D2152:K2152</xm:f>
              <xm:sqref>L2152</xm:sqref>
            </x14:sparkline>
            <x14:sparkline>
              <xm:f>'GF Balance Trends By Program'!D2153:K2153</xm:f>
              <xm:sqref>L2153</xm:sqref>
            </x14:sparkline>
            <x14:sparkline>
              <xm:f>'GF Balance Trends By Program'!D2154:K2154</xm:f>
              <xm:sqref>L2154</xm:sqref>
            </x14:sparkline>
            <x14:sparkline>
              <xm:f>'GF Balance Trends By Program'!D2155:K2155</xm:f>
              <xm:sqref>L2155</xm:sqref>
            </x14:sparkline>
            <x14:sparkline>
              <xm:f>'GF Balance Trends By Program'!D2156:K2156</xm:f>
              <xm:sqref>L2156</xm:sqref>
            </x14:sparkline>
            <x14:sparkline>
              <xm:f>'GF Balance Trends By Program'!D2157:K2157</xm:f>
              <xm:sqref>L2157</xm:sqref>
            </x14:sparkline>
            <x14:sparkline>
              <xm:f>'GF Balance Trends By Program'!D2158:K2158</xm:f>
              <xm:sqref>L2158</xm:sqref>
            </x14:sparkline>
            <x14:sparkline>
              <xm:f>'GF Balance Trends By Program'!D2159:K2159</xm:f>
              <xm:sqref>L2159</xm:sqref>
            </x14:sparkline>
            <x14:sparkline>
              <xm:f>'GF Balance Trends By Program'!D2160:K2160</xm:f>
              <xm:sqref>L2160</xm:sqref>
            </x14:sparkline>
            <x14:sparkline>
              <xm:f>'GF Balance Trends By Program'!D2161:K2161</xm:f>
              <xm:sqref>L2161</xm:sqref>
            </x14:sparkline>
            <x14:sparkline>
              <xm:f>'GF Balance Trends By Program'!D2162:K2162</xm:f>
              <xm:sqref>L2162</xm:sqref>
            </x14:sparkline>
            <x14:sparkline>
              <xm:f>'GF Balance Trends By Program'!D2163:K2163</xm:f>
              <xm:sqref>L2163</xm:sqref>
            </x14:sparkline>
            <x14:sparkline>
              <xm:f>'GF Balance Trends By Program'!D2164:K2164</xm:f>
              <xm:sqref>L2164</xm:sqref>
            </x14:sparkline>
            <x14:sparkline>
              <xm:f>'GF Balance Trends By Program'!D2165:K2165</xm:f>
              <xm:sqref>L2165</xm:sqref>
            </x14:sparkline>
            <x14:sparkline>
              <xm:f>'GF Balance Trends By Program'!D2166:K2166</xm:f>
              <xm:sqref>L2166</xm:sqref>
            </x14:sparkline>
            <x14:sparkline>
              <xm:f>'GF Balance Trends By Program'!D2167:K2167</xm:f>
              <xm:sqref>L2167</xm:sqref>
            </x14:sparkline>
            <x14:sparkline>
              <xm:f>'GF Balance Trends By Program'!D2168:K2168</xm:f>
              <xm:sqref>L2168</xm:sqref>
            </x14:sparkline>
            <x14:sparkline>
              <xm:f>'GF Balance Trends By Program'!D2169:K2169</xm:f>
              <xm:sqref>L2169</xm:sqref>
            </x14:sparkline>
            <x14:sparkline>
              <xm:f>'GF Balance Trends By Program'!D2170:K2170</xm:f>
              <xm:sqref>L2170</xm:sqref>
            </x14:sparkline>
            <x14:sparkline>
              <xm:f>'GF Balance Trends By Program'!D2171:K2171</xm:f>
              <xm:sqref>L2171</xm:sqref>
            </x14:sparkline>
            <x14:sparkline>
              <xm:f>'GF Balance Trends By Program'!D2172:K2172</xm:f>
              <xm:sqref>L2172</xm:sqref>
            </x14:sparkline>
            <x14:sparkline>
              <xm:f>'GF Balance Trends By Program'!D2173:K2173</xm:f>
              <xm:sqref>L2173</xm:sqref>
            </x14:sparkline>
            <x14:sparkline>
              <xm:f>'GF Balance Trends By Program'!D2174:K2174</xm:f>
              <xm:sqref>L2174</xm:sqref>
            </x14:sparkline>
            <x14:sparkline>
              <xm:f>'GF Balance Trends By Program'!D2175:K2175</xm:f>
              <xm:sqref>L2175</xm:sqref>
            </x14:sparkline>
            <x14:sparkline>
              <xm:f>'GF Balance Trends By Program'!D2176:K2176</xm:f>
              <xm:sqref>L2176</xm:sqref>
            </x14:sparkline>
            <x14:sparkline>
              <xm:f>'GF Balance Trends By Program'!D2177:K2177</xm:f>
              <xm:sqref>L2177</xm:sqref>
            </x14:sparkline>
            <x14:sparkline>
              <xm:f>'GF Balance Trends By Program'!D2178:K2178</xm:f>
              <xm:sqref>L2178</xm:sqref>
            </x14:sparkline>
            <x14:sparkline>
              <xm:f>'GF Balance Trends By Program'!D2179:K2179</xm:f>
              <xm:sqref>L2179</xm:sqref>
            </x14:sparkline>
            <x14:sparkline>
              <xm:f>'GF Balance Trends By Program'!D2180:K2180</xm:f>
              <xm:sqref>L2180</xm:sqref>
            </x14:sparkline>
            <x14:sparkline>
              <xm:f>'GF Balance Trends By Program'!D2181:K2181</xm:f>
              <xm:sqref>L2181</xm:sqref>
            </x14:sparkline>
            <x14:sparkline>
              <xm:f>'GF Balance Trends By Program'!D2182:K2182</xm:f>
              <xm:sqref>L2182</xm:sqref>
            </x14:sparkline>
            <x14:sparkline>
              <xm:f>'GF Balance Trends By Program'!D2183:K2183</xm:f>
              <xm:sqref>L2183</xm:sqref>
            </x14:sparkline>
            <x14:sparkline>
              <xm:f>'GF Balance Trends By Program'!D2184:K2184</xm:f>
              <xm:sqref>L2184</xm:sqref>
            </x14:sparkline>
            <x14:sparkline>
              <xm:f>'GF Balance Trends By Program'!D2185:K2185</xm:f>
              <xm:sqref>L2185</xm:sqref>
            </x14:sparkline>
            <x14:sparkline>
              <xm:f>'GF Balance Trends By Program'!D2186:K2186</xm:f>
              <xm:sqref>L2186</xm:sqref>
            </x14:sparkline>
            <x14:sparkline>
              <xm:f>'GF Balance Trends By Program'!D2187:K2187</xm:f>
              <xm:sqref>L2187</xm:sqref>
            </x14:sparkline>
            <x14:sparkline>
              <xm:f>'GF Balance Trends By Program'!D2188:K2188</xm:f>
              <xm:sqref>L2188</xm:sqref>
            </x14:sparkline>
            <x14:sparkline>
              <xm:f>'GF Balance Trends By Program'!D2189:K2189</xm:f>
              <xm:sqref>L2189</xm:sqref>
            </x14:sparkline>
            <x14:sparkline>
              <xm:f>'GF Balance Trends By Program'!D2190:K2190</xm:f>
              <xm:sqref>L2190</xm:sqref>
            </x14:sparkline>
            <x14:sparkline>
              <xm:f>'GF Balance Trends By Program'!D2191:K2191</xm:f>
              <xm:sqref>L2191</xm:sqref>
            </x14:sparkline>
            <x14:sparkline>
              <xm:f>'GF Balance Trends By Program'!D2192:K2192</xm:f>
              <xm:sqref>L2192</xm:sqref>
            </x14:sparkline>
            <x14:sparkline>
              <xm:f>'GF Balance Trends By Program'!D2193:K2193</xm:f>
              <xm:sqref>L2193</xm:sqref>
            </x14:sparkline>
            <x14:sparkline>
              <xm:f>'GF Balance Trends By Program'!D2194:K2194</xm:f>
              <xm:sqref>L2194</xm:sqref>
            </x14:sparkline>
            <x14:sparkline>
              <xm:f>'GF Balance Trends By Program'!D2195:K2195</xm:f>
              <xm:sqref>L2195</xm:sqref>
            </x14:sparkline>
            <x14:sparkline>
              <xm:f>'GF Balance Trends By Program'!D2196:K2196</xm:f>
              <xm:sqref>L2196</xm:sqref>
            </x14:sparkline>
            <x14:sparkline>
              <xm:f>'GF Balance Trends By Program'!D2197:K2197</xm:f>
              <xm:sqref>L2197</xm:sqref>
            </x14:sparkline>
            <x14:sparkline>
              <xm:f>'GF Balance Trends By Program'!D2198:K2198</xm:f>
              <xm:sqref>L2198</xm:sqref>
            </x14:sparkline>
            <x14:sparkline>
              <xm:f>'GF Balance Trends By Program'!D2199:K2199</xm:f>
              <xm:sqref>L2199</xm:sqref>
            </x14:sparkline>
            <x14:sparkline>
              <xm:f>'GF Balance Trends By Program'!D2200:K2200</xm:f>
              <xm:sqref>L2200</xm:sqref>
            </x14:sparkline>
            <x14:sparkline>
              <xm:f>'GF Balance Trends By Program'!D2201:K2201</xm:f>
              <xm:sqref>L2201</xm:sqref>
            </x14:sparkline>
            <x14:sparkline>
              <xm:f>'GF Balance Trends By Program'!D2202:K2202</xm:f>
              <xm:sqref>L2202</xm:sqref>
            </x14:sparkline>
            <x14:sparkline>
              <xm:f>'GF Balance Trends By Program'!D2203:K2203</xm:f>
              <xm:sqref>L2203</xm:sqref>
            </x14:sparkline>
            <x14:sparkline>
              <xm:f>'GF Balance Trends By Program'!D2204:K2204</xm:f>
              <xm:sqref>L2204</xm:sqref>
            </x14:sparkline>
            <x14:sparkline>
              <xm:f>'GF Balance Trends By Program'!D2205:K2205</xm:f>
              <xm:sqref>L2205</xm:sqref>
            </x14:sparkline>
            <x14:sparkline>
              <xm:f>'GF Balance Trends By Program'!D2206:K2206</xm:f>
              <xm:sqref>L2206</xm:sqref>
            </x14:sparkline>
            <x14:sparkline>
              <xm:f>'GF Balance Trends By Program'!D2207:K2207</xm:f>
              <xm:sqref>L2207</xm:sqref>
            </x14:sparkline>
            <x14:sparkline>
              <xm:f>'GF Balance Trends By Program'!D2208:K2208</xm:f>
              <xm:sqref>L2208</xm:sqref>
            </x14:sparkline>
            <x14:sparkline>
              <xm:f>'GF Balance Trends By Program'!D2209:K2209</xm:f>
              <xm:sqref>L2209</xm:sqref>
            </x14:sparkline>
            <x14:sparkline>
              <xm:f>'GF Balance Trends By Program'!D2210:K2210</xm:f>
              <xm:sqref>L2210</xm:sqref>
            </x14:sparkline>
            <x14:sparkline>
              <xm:f>'GF Balance Trends By Program'!D2211:K2211</xm:f>
              <xm:sqref>L2211</xm:sqref>
            </x14:sparkline>
            <x14:sparkline>
              <xm:f>'GF Balance Trends By Program'!D2212:K2212</xm:f>
              <xm:sqref>L2212</xm:sqref>
            </x14:sparkline>
            <x14:sparkline>
              <xm:f>'GF Balance Trends By Program'!D2213:K2213</xm:f>
              <xm:sqref>L2213</xm:sqref>
            </x14:sparkline>
            <x14:sparkline>
              <xm:f>'GF Balance Trends By Program'!D2214:K2214</xm:f>
              <xm:sqref>L2214</xm:sqref>
            </x14:sparkline>
            <x14:sparkline>
              <xm:f>'GF Balance Trends By Program'!D2215:K2215</xm:f>
              <xm:sqref>L2215</xm:sqref>
            </x14:sparkline>
            <x14:sparkline>
              <xm:f>'GF Balance Trends By Program'!D2216:K2216</xm:f>
              <xm:sqref>L2216</xm:sqref>
            </x14:sparkline>
            <x14:sparkline>
              <xm:f>'GF Balance Trends By Program'!D2217:K2217</xm:f>
              <xm:sqref>L2217</xm:sqref>
            </x14:sparkline>
            <x14:sparkline>
              <xm:f>'GF Balance Trends By Program'!D2218:K2218</xm:f>
              <xm:sqref>L2218</xm:sqref>
            </x14:sparkline>
            <x14:sparkline>
              <xm:f>'GF Balance Trends By Program'!D2219:K2219</xm:f>
              <xm:sqref>L2219</xm:sqref>
            </x14:sparkline>
            <x14:sparkline>
              <xm:f>'GF Balance Trends By Program'!D2220:K2220</xm:f>
              <xm:sqref>L2220</xm:sqref>
            </x14:sparkline>
            <x14:sparkline>
              <xm:f>'GF Balance Trends By Program'!D2221:K2221</xm:f>
              <xm:sqref>L2221</xm:sqref>
            </x14:sparkline>
            <x14:sparkline>
              <xm:f>'GF Balance Trends By Program'!D2222:K2222</xm:f>
              <xm:sqref>L2222</xm:sqref>
            </x14:sparkline>
            <x14:sparkline>
              <xm:f>'GF Balance Trends By Program'!D2223:K2223</xm:f>
              <xm:sqref>L2223</xm:sqref>
            </x14:sparkline>
            <x14:sparkline>
              <xm:f>'GF Balance Trends By Program'!D2224:K2224</xm:f>
              <xm:sqref>L2224</xm:sqref>
            </x14:sparkline>
            <x14:sparkline>
              <xm:f>'GF Balance Trends By Program'!D2225:K2225</xm:f>
              <xm:sqref>L2225</xm:sqref>
            </x14:sparkline>
            <x14:sparkline>
              <xm:f>'GF Balance Trends By Program'!D2226:K2226</xm:f>
              <xm:sqref>L2226</xm:sqref>
            </x14:sparkline>
            <x14:sparkline>
              <xm:f>'GF Balance Trends By Program'!D2227:K2227</xm:f>
              <xm:sqref>L2227</xm:sqref>
            </x14:sparkline>
            <x14:sparkline>
              <xm:f>'GF Balance Trends By Program'!D2228:K2228</xm:f>
              <xm:sqref>L2228</xm:sqref>
            </x14:sparkline>
            <x14:sparkline>
              <xm:f>'GF Balance Trends By Program'!D2229:K2229</xm:f>
              <xm:sqref>L2229</xm:sqref>
            </x14:sparkline>
            <x14:sparkline>
              <xm:f>'GF Balance Trends By Program'!D2230:K2230</xm:f>
              <xm:sqref>L2230</xm:sqref>
            </x14:sparkline>
            <x14:sparkline>
              <xm:f>'GF Balance Trends By Program'!D2231:K2231</xm:f>
              <xm:sqref>L2231</xm:sqref>
            </x14:sparkline>
            <x14:sparkline>
              <xm:f>'GF Balance Trends By Program'!D2232:K2232</xm:f>
              <xm:sqref>L2232</xm:sqref>
            </x14:sparkline>
            <x14:sparkline>
              <xm:f>'GF Balance Trends By Program'!D2233:K2233</xm:f>
              <xm:sqref>L2233</xm:sqref>
            </x14:sparkline>
            <x14:sparkline>
              <xm:f>'GF Balance Trends By Program'!D2234:K2234</xm:f>
              <xm:sqref>L2234</xm:sqref>
            </x14:sparkline>
            <x14:sparkline>
              <xm:f>'GF Balance Trends By Program'!D2235:K2235</xm:f>
              <xm:sqref>L2235</xm:sqref>
            </x14:sparkline>
            <x14:sparkline>
              <xm:f>'GF Balance Trends By Program'!D2236:K2236</xm:f>
              <xm:sqref>L2236</xm:sqref>
            </x14:sparkline>
            <x14:sparkline>
              <xm:f>'GF Balance Trends By Program'!D2237:K2237</xm:f>
              <xm:sqref>L2237</xm:sqref>
            </x14:sparkline>
            <x14:sparkline>
              <xm:f>'GF Balance Trends By Program'!D2238:K2238</xm:f>
              <xm:sqref>L2238</xm:sqref>
            </x14:sparkline>
            <x14:sparkline>
              <xm:f>'GF Balance Trends By Program'!D2239:K2239</xm:f>
              <xm:sqref>L2239</xm:sqref>
            </x14:sparkline>
            <x14:sparkline>
              <xm:f>'GF Balance Trends By Program'!D2240:K2240</xm:f>
              <xm:sqref>L2240</xm:sqref>
            </x14:sparkline>
            <x14:sparkline>
              <xm:f>'GF Balance Trends By Program'!D2241:K2241</xm:f>
              <xm:sqref>L2241</xm:sqref>
            </x14:sparkline>
            <x14:sparkline>
              <xm:f>'GF Balance Trends By Program'!D2242:K2242</xm:f>
              <xm:sqref>L2242</xm:sqref>
            </x14:sparkline>
            <x14:sparkline>
              <xm:f>'GF Balance Trends By Program'!D2243:K2243</xm:f>
              <xm:sqref>L2243</xm:sqref>
            </x14:sparkline>
            <x14:sparkline>
              <xm:f>'GF Balance Trends By Program'!D2244:K2244</xm:f>
              <xm:sqref>L2244</xm:sqref>
            </x14:sparkline>
            <x14:sparkline>
              <xm:f>'GF Balance Trends By Program'!D2245:K2245</xm:f>
              <xm:sqref>L2245</xm:sqref>
            </x14:sparkline>
            <x14:sparkline>
              <xm:f>'GF Balance Trends By Program'!D2246:K2246</xm:f>
              <xm:sqref>L2246</xm:sqref>
            </x14:sparkline>
            <x14:sparkline>
              <xm:f>'GF Balance Trends By Program'!D2247:K2247</xm:f>
              <xm:sqref>L2247</xm:sqref>
            </x14:sparkline>
            <x14:sparkline>
              <xm:f>'GF Balance Trends By Program'!D2248:K2248</xm:f>
              <xm:sqref>L2248</xm:sqref>
            </x14:sparkline>
            <x14:sparkline>
              <xm:f>'GF Balance Trends By Program'!D2249:K2249</xm:f>
              <xm:sqref>L2249</xm:sqref>
            </x14:sparkline>
            <x14:sparkline>
              <xm:f>'GF Balance Trends By Program'!D2250:K2250</xm:f>
              <xm:sqref>L2250</xm:sqref>
            </x14:sparkline>
            <x14:sparkline>
              <xm:f>'GF Balance Trends By Program'!D2251:K2251</xm:f>
              <xm:sqref>L2251</xm:sqref>
            </x14:sparkline>
            <x14:sparkline>
              <xm:f>'GF Balance Trends By Program'!D2252:K2252</xm:f>
              <xm:sqref>L2252</xm:sqref>
            </x14:sparkline>
            <x14:sparkline>
              <xm:f>'GF Balance Trends By Program'!D2253:K2253</xm:f>
              <xm:sqref>L2253</xm:sqref>
            </x14:sparkline>
            <x14:sparkline>
              <xm:f>'GF Balance Trends By Program'!D2254:K2254</xm:f>
              <xm:sqref>L2254</xm:sqref>
            </x14:sparkline>
            <x14:sparkline>
              <xm:f>'GF Balance Trends By Program'!D2255:K2255</xm:f>
              <xm:sqref>L2255</xm:sqref>
            </x14:sparkline>
            <x14:sparkline>
              <xm:f>'GF Balance Trends By Program'!D2256:K2256</xm:f>
              <xm:sqref>L2256</xm:sqref>
            </x14:sparkline>
            <x14:sparkline>
              <xm:f>'GF Balance Trends By Program'!D2257:K2257</xm:f>
              <xm:sqref>L2257</xm:sqref>
            </x14:sparkline>
            <x14:sparkline>
              <xm:f>'GF Balance Trends By Program'!D2258:K2258</xm:f>
              <xm:sqref>L2258</xm:sqref>
            </x14:sparkline>
            <x14:sparkline>
              <xm:f>'GF Balance Trends By Program'!D2259:K2259</xm:f>
              <xm:sqref>L2259</xm:sqref>
            </x14:sparkline>
            <x14:sparkline>
              <xm:f>'GF Balance Trends By Program'!D2260:K2260</xm:f>
              <xm:sqref>L2260</xm:sqref>
            </x14:sparkline>
            <x14:sparkline>
              <xm:f>'GF Balance Trends By Program'!D2261:K2261</xm:f>
              <xm:sqref>L2261</xm:sqref>
            </x14:sparkline>
            <x14:sparkline>
              <xm:f>'GF Balance Trends By Program'!D2262:K2262</xm:f>
              <xm:sqref>L2262</xm:sqref>
            </x14:sparkline>
            <x14:sparkline>
              <xm:f>'GF Balance Trends By Program'!D2263:K2263</xm:f>
              <xm:sqref>L2263</xm:sqref>
            </x14:sparkline>
            <x14:sparkline>
              <xm:f>'GF Balance Trends By Program'!D2264:K2264</xm:f>
              <xm:sqref>L2264</xm:sqref>
            </x14:sparkline>
            <x14:sparkline>
              <xm:f>'GF Balance Trends By Program'!D2265:K2265</xm:f>
              <xm:sqref>L2265</xm:sqref>
            </x14:sparkline>
            <x14:sparkline>
              <xm:f>'GF Balance Trends By Program'!D2266:K2266</xm:f>
              <xm:sqref>L2266</xm:sqref>
            </x14:sparkline>
            <x14:sparkline>
              <xm:f>'GF Balance Trends By Program'!D2267:K2267</xm:f>
              <xm:sqref>L2267</xm:sqref>
            </x14:sparkline>
            <x14:sparkline>
              <xm:f>'GF Balance Trends By Program'!D2268:K2268</xm:f>
              <xm:sqref>L2268</xm:sqref>
            </x14:sparkline>
            <x14:sparkline>
              <xm:f>'GF Balance Trends By Program'!D2269:K2269</xm:f>
              <xm:sqref>L2269</xm:sqref>
            </x14:sparkline>
            <x14:sparkline>
              <xm:f>'GF Balance Trends By Program'!D2270:K2270</xm:f>
              <xm:sqref>L2270</xm:sqref>
            </x14:sparkline>
            <x14:sparkline>
              <xm:f>'GF Balance Trends By Program'!D2271:K2271</xm:f>
              <xm:sqref>L2271</xm:sqref>
            </x14:sparkline>
            <x14:sparkline>
              <xm:f>'GF Balance Trends By Program'!D2272:K2272</xm:f>
              <xm:sqref>L2272</xm:sqref>
            </x14:sparkline>
            <x14:sparkline>
              <xm:f>'GF Balance Trends By Program'!D2273:K2273</xm:f>
              <xm:sqref>L2273</xm:sqref>
            </x14:sparkline>
            <x14:sparkline>
              <xm:f>'GF Balance Trends By Program'!D2274:K2274</xm:f>
              <xm:sqref>L2274</xm:sqref>
            </x14:sparkline>
            <x14:sparkline>
              <xm:f>'GF Balance Trends By Program'!D2275:K2275</xm:f>
              <xm:sqref>L2275</xm:sqref>
            </x14:sparkline>
            <x14:sparkline>
              <xm:f>'GF Balance Trends By Program'!D2276:K2276</xm:f>
              <xm:sqref>L2276</xm:sqref>
            </x14:sparkline>
            <x14:sparkline>
              <xm:f>'GF Balance Trends By Program'!D2277:K2277</xm:f>
              <xm:sqref>L2277</xm:sqref>
            </x14:sparkline>
            <x14:sparkline>
              <xm:f>'GF Balance Trends By Program'!D2278:K2278</xm:f>
              <xm:sqref>L2278</xm:sqref>
            </x14:sparkline>
            <x14:sparkline>
              <xm:f>'GF Balance Trends By Program'!D2279:K2279</xm:f>
              <xm:sqref>L2279</xm:sqref>
            </x14:sparkline>
            <x14:sparkline>
              <xm:f>'GF Balance Trends By Program'!D2280:K2280</xm:f>
              <xm:sqref>L2280</xm:sqref>
            </x14:sparkline>
            <x14:sparkline>
              <xm:f>'GF Balance Trends By Program'!D2281:K2281</xm:f>
              <xm:sqref>L2281</xm:sqref>
            </x14:sparkline>
            <x14:sparkline>
              <xm:f>'GF Balance Trends By Program'!D2282:K2282</xm:f>
              <xm:sqref>L2282</xm:sqref>
            </x14:sparkline>
            <x14:sparkline>
              <xm:f>'GF Balance Trends By Program'!D2283:K2283</xm:f>
              <xm:sqref>L2283</xm:sqref>
            </x14:sparkline>
            <x14:sparkline>
              <xm:f>'GF Balance Trends By Program'!D2284:K2284</xm:f>
              <xm:sqref>L2284</xm:sqref>
            </x14:sparkline>
            <x14:sparkline>
              <xm:f>'GF Balance Trends By Program'!D2285:K2285</xm:f>
              <xm:sqref>L2285</xm:sqref>
            </x14:sparkline>
            <x14:sparkline>
              <xm:f>'GF Balance Trends By Program'!D2286:K2286</xm:f>
              <xm:sqref>L2286</xm:sqref>
            </x14:sparkline>
            <x14:sparkline>
              <xm:f>'GF Balance Trends By Program'!D2287:K2287</xm:f>
              <xm:sqref>L2287</xm:sqref>
            </x14:sparkline>
            <x14:sparkline>
              <xm:f>'GF Balance Trends By Program'!D2288:K2288</xm:f>
              <xm:sqref>L2288</xm:sqref>
            </x14:sparkline>
            <x14:sparkline>
              <xm:f>'GF Balance Trends By Program'!D2289:K2289</xm:f>
              <xm:sqref>L2289</xm:sqref>
            </x14:sparkline>
            <x14:sparkline>
              <xm:f>'GF Balance Trends By Program'!D2290:K2290</xm:f>
              <xm:sqref>L2290</xm:sqref>
            </x14:sparkline>
            <x14:sparkline>
              <xm:f>'GF Balance Trends By Program'!D2291:K2291</xm:f>
              <xm:sqref>L2291</xm:sqref>
            </x14:sparkline>
            <x14:sparkline>
              <xm:f>'GF Balance Trends By Program'!D2292:K2292</xm:f>
              <xm:sqref>L2292</xm:sqref>
            </x14:sparkline>
            <x14:sparkline>
              <xm:f>'GF Balance Trends By Program'!D2293:K2293</xm:f>
              <xm:sqref>L2293</xm:sqref>
            </x14:sparkline>
            <x14:sparkline>
              <xm:f>'GF Balance Trends By Program'!D2294:K2294</xm:f>
              <xm:sqref>L2294</xm:sqref>
            </x14:sparkline>
            <x14:sparkline>
              <xm:f>'GF Balance Trends By Program'!D2295:K2295</xm:f>
              <xm:sqref>L2295</xm:sqref>
            </x14:sparkline>
            <x14:sparkline>
              <xm:f>'GF Balance Trends By Program'!D2296:K2296</xm:f>
              <xm:sqref>L2296</xm:sqref>
            </x14:sparkline>
            <x14:sparkline>
              <xm:f>'GF Balance Trends By Program'!D2297:K2297</xm:f>
              <xm:sqref>L2297</xm:sqref>
            </x14:sparkline>
            <x14:sparkline>
              <xm:f>'GF Balance Trends By Program'!D2298:K2298</xm:f>
              <xm:sqref>L2298</xm:sqref>
            </x14:sparkline>
            <x14:sparkline>
              <xm:f>'GF Balance Trends By Program'!D2299:K2299</xm:f>
              <xm:sqref>L2299</xm:sqref>
            </x14:sparkline>
            <x14:sparkline>
              <xm:f>'GF Balance Trends By Program'!D2300:K2300</xm:f>
              <xm:sqref>L2300</xm:sqref>
            </x14:sparkline>
            <x14:sparkline>
              <xm:f>'GF Balance Trends By Program'!D2301:K2301</xm:f>
              <xm:sqref>L2301</xm:sqref>
            </x14:sparkline>
            <x14:sparkline>
              <xm:f>'GF Balance Trends By Program'!D2302:K2302</xm:f>
              <xm:sqref>L2302</xm:sqref>
            </x14:sparkline>
            <x14:sparkline>
              <xm:f>'GF Balance Trends By Program'!D2303:K2303</xm:f>
              <xm:sqref>L2303</xm:sqref>
            </x14:sparkline>
            <x14:sparkline>
              <xm:f>'GF Balance Trends By Program'!D2304:K2304</xm:f>
              <xm:sqref>L2304</xm:sqref>
            </x14:sparkline>
            <x14:sparkline>
              <xm:f>'GF Balance Trends By Program'!D2305:K2305</xm:f>
              <xm:sqref>L2305</xm:sqref>
            </x14:sparkline>
            <x14:sparkline>
              <xm:f>'GF Balance Trends By Program'!D2306:K2306</xm:f>
              <xm:sqref>L2306</xm:sqref>
            </x14:sparkline>
            <x14:sparkline>
              <xm:f>'GF Balance Trends By Program'!D2307:K2307</xm:f>
              <xm:sqref>L2307</xm:sqref>
            </x14:sparkline>
            <x14:sparkline>
              <xm:f>'GF Balance Trends By Program'!D2308:K2308</xm:f>
              <xm:sqref>L2308</xm:sqref>
            </x14:sparkline>
            <x14:sparkline>
              <xm:f>'GF Balance Trends By Program'!D2309:K2309</xm:f>
              <xm:sqref>L2309</xm:sqref>
            </x14:sparkline>
            <x14:sparkline>
              <xm:f>'GF Balance Trends By Program'!D2310:K2310</xm:f>
              <xm:sqref>L2310</xm:sqref>
            </x14:sparkline>
            <x14:sparkline>
              <xm:f>'GF Balance Trends By Program'!D2311:K2311</xm:f>
              <xm:sqref>L2311</xm:sqref>
            </x14:sparkline>
            <x14:sparkline>
              <xm:f>'GF Balance Trends By Program'!D2312:K2312</xm:f>
              <xm:sqref>L2312</xm:sqref>
            </x14:sparkline>
            <x14:sparkline>
              <xm:f>'GF Balance Trends By Program'!D2313:K2313</xm:f>
              <xm:sqref>L2313</xm:sqref>
            </x14:sparkline>
            <x14:sparkline>
              <xm:f>'GF Balance Trends By Program'!D2314:K2314</xm:f>
              <xm:sqref>L2314</xm:sqref>
            </x14:sparkline>
            <x14:sparkline>
              <xm:f>'GF Balance Trends By Program'!D2315:K2315</xm:f>
              <xm:sqref>L2315</xm:sqref>
            </x14:sparkline>
            <x14:sparkline>
              <xm:f>'GF Balance Trends By Program'!D2316:K2316</xm:f>
              <xm:sqref>L2316</xm:sqref>
            </x14:sparkline>
            <x14:sparkline>
              <xm:f>'GF Balance Trends By Program'!D2317:K2317</xm:f>
              <xm:sqref>L2317</xm:sqref>
            </x14:sparkline>
            <x14:sparkline>
              <xm:f>'GF Balance Trends By Program'!D2318:K2318</xm:f>
              <xm:sqref>L2318</xm:sqref>
            </x14:sparkline>
            <x14:sparkline>
              <xm:f>'GF Balance Trends By Program'!D2319:K2319</xm:f>
              <xm:sqref>L2319</xm:sqref>
            </x14:sparkline>
            <x14:sparkline>
              <xm:f>'GF Balance Trends By Program'!D2320:K2320</xm:f>
              <xm:sqref>L2320</xm:sqref>
            </x14:sparkline>
            <x14:sparkline>
              <xm:f>'GF Balance Trends By Program'!D2321:K2321</xm:f>
              <xm:sqref>L2321</xm:sqref>
            </x14:sparkline>
            <x14:sparkline>
              <xm:f>'GF Balance Trends By Program'!D2322:K2322</xm:f>
              <xm:sqref>L2322</xm:sqref>
            </x14:sparkline>
            <x14:sparkline>
              <xm:f>'GF Balance Trends By Program'!D2323:K2323</xm:f>
              <xm:sqref>L2323</xm:sqref>
            </x14:sparkline>
            <x14:sparkline>
              <xm:f>'GF Balance Trends By Program'!D2324:K2324</xm:f>
              <xm:sqref>L2324</xm:sqref>
            </x14:sparkline>
            <x14:sparkline>
              <xm:f>'GF Balance Trends By Program'!D2325:K2325</xm:f>
              <xm:sqref>L2325</xm:sqref>
            </x14:sparkline>
            <x14:sparkline>
              <xm:f>'GF Balance Trends By Program'!D2326:K2326</xm:f>
              <xm:sqref>L2326</xm:sqref>
            </x14:sparkline>
            <x14:sparkline>
              <xm:f>'GF Balance Trends By Program'!D2327:K2327</xm:f>
              <xm:sqref>L2327</xm:sqref>
            </x14:sparkline>
            <x14:sparkline>
              <xm:f>'GF Balance Trends By Program'!D2328:K2328</xm:f>
              <xm:sqref>L2328</xm:sqref>
            </x14:sparkline>
            <x14:sparkline>
              <xm:f>'GF Balance Trends By Program'!D2329:K2329</xm:f>
              <xm:sqref>L2329</xm:sqref>
            </x14:sparkline>
            <x14:sparkline>
              <xm:f>'GF Balance Trends By Program'!D2330:K2330</xm:f>
              <xm:sqref>L2330</xm:sqref>
            </x14:sparkline>
            <x14:sparkline>
              <xm:f>'GF Balance Trends By Program'!D2331:K2331</xm:f>
              <xm:sqref>L2331</xm:sqref>
            </x14:sparkline>
            <x14:sparkline>
              <xm:f>'GF Balance Trends By Program'!D2332:K2332</xm:f>
              <xm:sqref>L2332</xm:sqref>
            </x14:sparkline>
            <x14:sparkline>
              <xm:f>'GF Balance Trends By Program'!D2333:K2333</xm:f>
              <xm:sqref>L2333</xm:sqref>
            </x14:sparkline>
            <x14:sparkline>
              <xm:f>'GF Balance Trends By Program'!D2334:K2334</xm:f>
              <xm:sqref>L2334</xm:sqref>
            </x14:sparkline>
            <x14:sparkline>
              <xm:f>'GF Balance Trends By Program'!D2335:K2335</xm:f>
              <xm:sqref>L2335</xm:sqref>
            </x14:sparkline>
            <x14:sparkline>
              <xm:f>'GF Balance Trends By Program'!D2336:K2336</xm:f>
              <xm:sqref>L2336</xm:sqref>
            </x14:sparkline>
            <x14:sparkline>
              <xm:f>'GF Balance Trends By Program'!D2337:K2337</xm:f>
              <xm:sqref>L2337</xm:sqref>
            </x14:sparkline>
            <x14:sparkline>
              <xm:f>'GF Balance Trends By Program'!D2338:K2338</xm:f>
              <xm:sqref>L2338</xm:sqref>
            </x14:sparkline>
            <x14:sparkline>
              <xm:f>'GF Balance Trends By Program'!D2339:K2339</xm:f>
              <xm:sqref>L2339</xm:sqref>
            </x14:sparkline>
            <x14:sparkline>
              <xm:f>'GF Balance Trends By Program'!D2340:K2340</xm:f>
              <xm:sqref>L2340</xm:sqref>
            </x14:sparkline>
            <x14:sparkline>
              <xm:f>'GF Balance Trends By Program'!D2341:K2341</xm:f>
              <xm:sqref>L2341</xm:sqref>
            </x14:sparkline>
            <x14:sparkline>
              <xm:f>'GF Balance Trends By Program'!D2342:K2342</xm:f>
              <xm:sqref>L2342</xm:sqref>
            </x14:sparkline>
            <x14:sparkline>
              <xm:f>'GF Balance Trends By Program'!D2343:K2343</xm:f>
              <xm:sqref>L2343</xm:sqref>
            </x14:sparkline>
            <x14:sparkline>
              <xm:f>'GF Balance Trends By Program'!D2344:K2344</xm:f>
              <xm:sqref>L2344</xm:sqref>
            </x14:sparkline>
            <x14:sparkline>
              <xm:f>'GF Balance Trends By Program'!D2345:K2345</xm:f>
              <xm:sqref>L2345</xm:sqref>
            </x14:sparkline>
            <x14:sparkline>
              <xm:f>'GF Balance Trends By Program'!D2346:K2346</xm:f>
              <xm:sqref>L2346</xm:sqref>
            </x14:sparkline>
            <x14:sparkline>
              <xm:f>'GF Balance Trends By Program'!D2347:K2347</xm:f>
              <xm:sqref>L2347</xm:sqref>
            </x14:sparkline>
            <x14:sparkline>
              <xm:f>'GF Balance Trends By Program'!D2348:K2348</xm:f>
              <xm:sqref>L2348</xm:sqref>
            </x14:sparkline>
            <x14:sparkline>
              <xm:f>'GF Balance Trends By Program'!D2349:K2349</xm:f>
              <xm:sqref>L2349</xm:sqref>
            </x14:sparkline>
            <x14:sparkline>
              <xm:f>'GF Balance Trends By Program'!D2350:K2350</xm:f>
              <xm:sqref>L2350</xm:sqref>
            </x14:sparkline>
            <x14:sparkline>
              <xm:f>'GF Balance Trends By Program'!D2351:K2351</xm:f>
              <xm:sqref>L2351</xm:sqref>
            </x14:sparkline>
            <x14:sparkline>
              <xm:f>'GF Balance Trends By Program'!D2352:K2352</xm:f>
              <xm:sqref>L2352</xm:sqref>
            </x14:sparkline>
            <x14:sparkline>
              <xm:f>'GF Balance Trends By Program'!D2353:K2353</xm:f>
              <xm:sqref>L2353</xm:sqref>
            </x14:sparkline>
            <x14:sparkline>
              <xm:f>'GF Balance Trends By Program'!D2354:K2354</xm:f>
              <xm:sqref>L2354</xm:sqref>
            </x14:sparkline>
            <x14:sparkline>
              <xm:f>'GF Balance Trends By Program'!D2355:K2355</xm:f>
              <xm:sqref>L2355</xm:sqref>
            </x14:sparkline>
            <x14:sparkline>
              <xm:f>'GF Balance Trends By Program'!D2356:K2356</xm:f>
              <xm:sqref>L2356</xm:sqref>
            </x14:sparkline>
            <x14:sparkline>
              <xm:f>'GF Balance Trends By Program'!D2357:K2357</xm:f>
              <xm:sqref>L2357</xm:sqref>
            </x14:sparkline>
            <x14:sparkline>
              <xm:f>'GF Balance Trends By Program'!D2358:K2358</xm:f>
              <xm:sqref>L2358</xm:sqref>
            </x14:sparkline>
            <x14:sparkline>
              <xm:f>'GF Balance Trends By Program'!D2359:K2359</xm:f>
              <xm:sqref>L2359</xm:sqref>
            </x14:sparkline>
            <x14:sparkline>
              <xm:f>'GF Balance Trends By Program'!D2360:K2360</xm:f>
              <xm:sqref>L2360</xm:sqref>
            </x14:sparkline>
            <x14:sparkline>
              <xm:f>'GF Balance Trends By Program'!D2361:K2361</xm:f>
              <xm:sqref>L2361</xm:sqref>
            </x14:sparkline>
            <x14:sparkline>
              <xm:f>'GF Balance Trends By Program'!D2362:K2362</xm:f>
              <xm:sqref>L2362</xm:sqref>
            </x14:sparkline>
            <x14:sparkline>
              <xm:f>'GF Balance Trends By Program'!D2363:K2363</xm:f>
              <xm:sqref>L2363</xm:sqref>
            </x14:sparkline>
            <x14:sparkline>
              <xm:f>'GF Balance Trends By Program'!D2364:K2364</xm:f>
              <xm:sqref>L2364</xm:sqref>
            </x14:sparkline>
            <x14:sparkline>
              <xm:f>'GF Balance Trends By Program'!D2365:K2365</xm:f>
              <xm:sqref>L2365</xm:sqref>
            </x14:sparkline>
            <x14:sparkline>
              <xm:f>'GF Balance Trends By Program'!D2366:K2366</xm:f>
              <xm:sqref>L2366</xm:sqref>
            </x14:sparkline>
            <x14:sparkline>
              <xm:f>'GF Balance Trends By Program'!D2367:K2367</xm:f>
              <xm:sqref>L2367</xm:sqref>
            </x14:sparkline>
            <x14:sparkline>
              <xm:f>'GF Balance Trends By Program'!D2368:K2368</xm:f>
              <xm:sqref>L2368</xm:sqref>
            </x14:sparkline>
            <x14:sparkline>
              <xm:f>'GF Balance Trends By Program'!D2369:K2369</xm:f>
              <xm:sqref>L2369</xm:sqref>
            </x14:sparkline>
            <x14:sparkline>
              <xm:f>'GF Balance Trends By Program'!D2370:K2370</xm:f>
              <xm:sqref>L2370</xm:sqref>
            </x14:sparkline>
            <x14:sparkline>
              <xm:f>'GF Balance Trends By Program'!D2371:K2371</xm:f>
              <xm:sqref>L2371</xm:sqref>
            </x14:sparkline>
            <x14:sparkline>
              <xm:f>'GF Balance Trends By Program'!D2372:K2372</xm:f>
              <xm:sqref>L2372</xm:sqref>
            </x14:sparkline>
            <x14:sparkline>
              <xm:f>'GF Balance Trends By Program'!D2373:K2373</xm:f>
              <xm:sqref>L2373</xm:sqref>
            </x14:sparkline>
            <x14:sparkline>
              <xm:f>'GF Balance Trends By Program'!D2374:K2374</xm:f>
              <xm:sqref>L2374</xm:sqref>
            </x14:sparkline>
            <x14:sparkline>
              <xm:f>'GF Balance Trends By Program'!D2375:K2375</xm:f>
              <xm:sqref>L2375</xm:sqref>
            </x14:sparkline>
            <x14:sparkline>
              <xm:f>'GF Balance Trends By Program'!D2376:K2376</xm:f>
              <xm:sqref>L2376</xm:sqref>
            </x14:sparkline>
            <x14:sparkline>
              <xm:f>'GF Balance Trends By Program'!D2377:K2377</xm:f>
              <xm:sqref>L2377</xm:sqref>
            </x14:sparkline>
            <x14:sparkline>
              <xm:f>'GF Balance Trends By Program'!D2378:K2378</xm:f>
              <xm:sqref>L2378</xm:sqref>
            </x14:sparkline>
            <x14:sparkline>
              <xm:f>'GF Balance Trends By Program'!D2379:K2379</xm:f>
              <xm:sqref>L2379</xm:sqref>
            </x14:sparkline>
            <x14:sparkline>
              <xm:f>'GF Balance Trends By Program'!D2380:K2380</xm:f>
              <xm:sqref>L2380</xm:sqref>
            </x14:sparkline>
            <x14:sparkline>
              <xm:f>'GF Balance Trends By Program'!D2381:K2381</xm:f>
              <xm:sqref>L2381</xm:sqref>
            </x14:sparkline>
            <x14:sparkline>
              <xm:f>'GF Balance Trends By Program'!D2382:K2382</xm:f>
              <xm:sqref>L2382</xm:sqref>
            </x14:sparkline>
            <x14:sparkline>
              <xm:f>'GF Balance Trends By Program'!D2383:K2383</xm:f>
              <xm:sqref>L2383</xm:sqref>
            </x14:sparkline>
            <x14:sparkline>
              <xm:f>'GF Balance Trends By Program'!D2384:K2384</xm:f>
              <xm:sqref>L2384</xm:sqref>
            </x14:sparkline>
            <x14:sparkline>
              <xm:f>'GF Balance Trends By Program'!D2385:K2385</xm:f>
              <xm:sqref>L2385</xm:sqref>
            </x14:sparkline>
            <x14:sparkline>
              <xm:f>'GF Balance Trends By Program'!D2386:K2386</xm:f>
              <xm:sqref>L2386</xm:sqref>
            </x14:sparkline>
            <x14:sparkline>
              <xm:f>'GF Balance Trends By Program'!D2387:K2387</xm:f>
              <xm:sqref>L2387</xm:sqref>
            </x14:sparkline>
            <x14:sparkline>
              <xm:f>'GF Balance Trends By Program'!D2388:K2388</xm:f>
              <xm:sqref>L2388</xm:sqref>
            </x14:sparkline>
            <x14:sparkline>
              <xm:f>'GF Balance Trends By Program'!D2389:K2389</xm:f>
              <xm:sqref>L2389</xm:sqref>
            </x14:sparkline>
            <x14:sparkline>
              <xm:f>'GF Balance Trends By Program'!D2390:K2390</xm:f>
              <xm:sqref>L2390</xm:sqref>
            </x14:sparkline>
            <x14:sparkline>
              <xm:f>'GF Balance Trends By Program'!D2391:K2391</xm:f>
              <xm:sqref>L2391</xm:sqref>
            </x14:sparkline>
            <x14:sparkline>
              <xm:f>'GF Balance Trends By Program'!D2392:K2392</xm:f>
              <xm:sqref>L2392</xm:sqref>
            </x14:sparkline>
            <x14:sparkline>
              <xm:f>'GF Balance Trends By Program'!D2393:K2393</xm:f>
              <xm:sqref>L2393</xm:sqref>
            </x14:sparkline>
            <x14:sparkline>
              <xm:f>'GF Balance Trends By Program'!D2394:K2394</xm:f>
              <xm:sqref>L2394</xm:sqref>
            </x14:sparkline>
            <x14:sparkline>
              <xm:f>'GF Balance Trends By Program'!D2395:K2395</xm:f>
              <xm:sqref>L2395</xm:sqref>
            </x14:sparkline>
            <x14:sparkline>
              <xm:f>'GF Balance Trends By Program'!D2396:K2396</xm:f>
              <xm:sqref>L2396</xm:sqref>
            </x14:sparkline>
            <x14:sparkline>
              <xm:f>'GF Balance Trends By Program'!D2397:K2397</xm:f>
              <xm:sqref>L2397</xm:sqref>
            </x14:sparkline>
            <x14:sparkline>
              <xm:f>'GF Balance Trends By Program'!D2398:K2398</xm:f>
              <xm:sqref>L2398</xm:sqref>
            </x14:sparkline>
            <x14:sparkline>
              <xm:f>'GF Balance Trends By Program'!D2399:K2399</xm:f>
              <xm:sqref>L2399</xm:sqref>
            </x14:sparkline>
            <x14:sparkline>
              <xm:f>'GF Balance Trends By Program'!D2400:K2400</xm:f>
              <xm:sqref>L2400</xm:sqref>
            </x14:sparkline>
            <x14:sparkline>
              <xm:f>'GF Balance Trends By Program'!D2401:K2401</xm:f>
              <xm:sqref>L2401</xm:sqref>
            </x14:sparkline>
            <x14:sparkline>
              <xm:f>'GF Balance Trends By Program'!D2402:K2402</xm:f>
              <xm:sqref>L2402</xm:sqref>
            </x14:sparkline>
            <x14:sparkline>
              <xm:f>'GF Balance Trends By Program'!D2403:K2403</xm:f>
              <xm:sqref>L2403</xm:sqref>
            </x14:sparkline>
            <x14:sparkline>
              <xm:f>'GF Balance Trends By Program'!D2404:K2404</xm:f>
              <xm:sqref>L2404</xm:sqref>
            </x14:sparkline>
            <x14:sparkline>
              <xm:f>'GF Balance Trends By Program'!D2405:K2405</xm:f>
              <xm:sqref>L2405</xm:sqref>
            </x14:sparkline>
            <x14:sparkline>
              <xm:f>'GF Balance Trends By Program'!D2406:K2406</xm:f>
              <xm:sqref>L2406</xm:sqref>
            </x14:sparkline>
            <x14:sparkline>
              <xm:f>'GF Balance Trends By Program'!D2407:K2407</xm:f>
              <xm:sqref>L2407</xm:sqref>
            </x14:sparkline>
            <x14:sparkline>
              <xm:f>'GF Balance Trends By Program'!D2408:K2408</xm:f>
              <xm:sqref>L2408</xm:sqref>
            </x14:sparkline>
            <x14:sparkline>
              <xm:f>'GF Balance Trends By Program'!D2409:K2409</xm:f>
              <xm:sqref>L2409</xm:sqref>
            </x14:sparkline>
            <x14:sparkline>
              <xm:f>'GF Balance Trends By Program'!D2410:K2410</xm:f>
              <xm:sqref>L2410</xm:sqref>
            </x14:sparkline>
            <x14:sparkline>
              <xm:f>'GF Balance Trends By Program'!D2411:K2411</xm:f>
              <xm:sqref>L2411</xm:sqref>
            </x14:sparkline>
            <x14:sparkline>
              <xm:f>'GF Balance Trends By Program'!D2412:K2412</xm:f>
              <xm:sqref>L2412</xm:sqref>
            </x14:sparkline>
            <x14:sparkline>
              <xm:f>'GF Balance Trends By Program'!D2413:K2413</xm:f>
              <xm:sqref>L2413</xm:sqref>
            </x14:sparkline>
            <x14:sparkline>
              <xm:f>'GF Balance Trends By Program'!D2414:K2414</xm:f>
              <xm:sqref>L2414</xm:sqref>
            </x14:sparkline>
            <x14:sparkline>
              <xm:f>'GF Balance Trends By Program'!D2415:K2415</xm:f>
              <xm:sqref>L2415</xm:sqref>
            </x14:sparkline>
            <x14:sparkline>
              <xm:f>'GF Balance Trends By Program'!D2416:K2416</xm:f>
              <xm:sqref>L2416</xm:sqref>
            </x14:sparkline>
            <x14:sparkline>
              <xm:f>'GF Balance Trends By Program'!D2417:K2417</xm:f>
              <xm:sqref>L2417</xm:sqref>
            </x14:sparkline>
            <x14:sparkline>
              <xm:f>'GF Balance Trends By Program'!D2418:K2418</xm:f>
              <xm:sqref>L2418</xm:sqref>
            </x14:sparkline>
            <x14:sparkline>
              <xm:f>'GF Balance Trends By Program'!D2419:K2419</xm:f>
              <xm:sqref>L2419</xm:sqref>
            </x14:sparkline>
            <x14:sparkline>
              <xm:f>'GF Balance Trends By Program'!D2420:K2420</xm:f>
              <xm:sqref>L2420</xm:sqref>
            </x14:sparkline>
            <x14:sparkline>
              <xm:f>'GF Balance Trends By Program'!D2421:K2421</xm:f>
              <xm:sqref>L2421</xm:sqref>
            </x14:sparkline>
            <x14:sparkline>
              <xm:f>'GF Balance Trends By Program'!D2422:K2422</xm:f>
              <xm:sqref>L2422</xm:sqref>
            </x14:sparkline>
            <x14:sparkline>
              <xm:f>'GF Balance Trends By Program'!D2423:K2423</xm:f>
              <xm:sqref>L2423</xm:sqref>
            </x14:sparkline>
            <x14:sparkline>
              <xm:f>'GF Balance Trends By Program'!D2424:K2424</xm:f>
              <xm:sqref>L2424</xm:sqref>
            </x14:sparkline>
            <x14:sparkline>
              <xm:f>'GF Balance Trends By Program'!D2425:K2425</xm:f>
              <xm:sqref>L2425</xm:sqref>
            </x14:sparkline>
            <x14:sparkline>
              <xm:f>'GF Balance Trends By Program'!D2426:K2426</xm:f>
              <xm:sqref>L2426</xm:sqref>
            </x14:sparkline>
            <x14:sparkline>
              <xm:f>'GF Balance Trends By Program'!D2427:K2427</xm:f>
              <xm:sqref>L2427</xm:sqref>
            </x14:sparkline>
            <x14:sparkline>
              <xm:f>'GF Balance Trends By Program'!D2428:K2428</xm:f>
              <xm:sqref>L2428</xm:sqref>
            </x14:sparkline>
            <x14:sparkline>
              <xm:f>'GF Balance Trends By Program'!D2429:K2429</xm:f>
              <xm:sqref>L2429</xm:sqref>
            </x14:sparkline>
            <x14:sparkline>
              <xm:f>'GF Balance Trends By Program'!D2430:K2430</xm:f>
              <xm:sqref>L2430</xm:sqref>
            </x14:sparkline>
            <x14:sparkline>
              <xm:f>'GF Balance Trends By Program'!D2431:K2431</xm:f>
              <xm:sqref>L2431</xm:sqref>
            </x14:sparkline>
            <x14:sparkline>
              <xm:f>'GF Balance Trends By Program'!D2432:K2432</xm:f>
              <xm:sqref>L2432</xm:sqref>
            </x14:sparkline>
            <x14:sparkline>
              <xm:f>'GF Balance Trends By Program'!D2433:K2433</xm:f>
              <xm:sqref>L2433</xm:sqref>
            </x14:sparkline>
            <x14:sparkline>
              <xm:f>'GF Balance Trends By Program'!D2434:K2434</xm:f>
              <xm:sqref>L2434</xm:sqref>
            </x14:sparkline>
            <x14:sparkline>
              <xm:f>'GF Balance Trends By Program'!D2435:K2435</xm:f>
              <xm:sqref>L2435</xm:sqref>
            </x14:sparkline>
            <x14:sparkline>
              <xm:f>'GF Balance Trends By Program'!D2436:K2436</xm:f>
              <xm:sqref>L2436</xm:sqref>
            </x14:sparkline>
            <x14:sparkline>
              <xm:f>'GF Balance Trends By Program'!D2437:K2437</xm:f>
              <xm:sqref>L2437</xm:sqref>
            </x14:sparkline>
            <x14:sparkline>
              <xm:f>'GF Balance Trends By Program'!D2438:K2438</xm:f>
              <xm:sqref>L2438</xm:sqref>
            </x14:sparkline>
            <x14:sparkline>
              <xm:f>'GF Balance Trends By Program'!D2439:K2439</xm:f>
              <xm:sqref>L2439</xm:sqref>
            </x14:sparkline>
            <x14:sparkline>
              <xm:f>'GF Balance Trends By Program'!D2440:K2440</xm:f>
              <xm:sqref>L2440</xm:sqref>
            </x14:sparkline>
            <x14:sparkline>
              <xm:f>'GF Balance Trends By Program'!D2441:K2441</xm:f>
              <xm:sqref>L2441</xm:sqref>
            </x14:sparkline>
            <x14:sparkline>
              <xm:f>'GF Balance Trends By Program'!D2442:K2442</xm:f>
              <xm:sqref>L2442</xm:sqref>
            </x14:sparkline>
            <x14:sparkline>
              <xm:f>'GF Balance Trends By Program'!D2443:K2443</xm:f>
              <xm:sqref>L2443</xm:sqref>
            </x14:sparkline>
            <x14:sparkline>
              <xm:f>'GF Balance Trends By Program'!D2444:K2444</xm:f>
              <xm:sqref>L2444</xm:sqref>
            </x14:sparkline>
            <x14:sparkline>
              <xm:f>'GF Balance Trends By Program'!D2445:K2445</xm:f>
              <xm:sqref>L2445</xm:sqref>
            </x14:sparkline>
            <x14:sparkline>
              <xm:f>'GF Balance Trends By Program'!D2446:K2446</xm:f>
              <xm:sqref>L2446</xm:sqref>
            </x14:sparkline>
            <x14:sparkline>
              <xm:f>'GF Balance Trends By Program'!D2447:K2447</xm:f>
              <xm:sqref>L2447</xm:sqref>
            </x14:sparkline>
            <x14:sparkline>
              <xm:f>'GF Balance Trends By Program'!D2448:K2448</xm:f>
              <xm:sqref>L2448</xm:sqref>
            </x14:sparkline>
            <x14:sparkline>
              <xm:f>'GF Balance Trends By Program'!D2449:K2449</xm:f>
              <xm:sqref>L2449</xm:sqref>
            </x14:sparkline>
            <x14:sparkline>
              <xm:f>'GF Balance Trends By Program'!D2450:K2450</xm:f>
              <xm:sqref>L2450</xm:sqref>
            </x14:sparkline>
            <x14:sparkline>
              <xm:f>'GF Balance Trends By Program'!D2451:K2451</xm:f>
              <xm:sqref>L2451</xm:sqref>
            </x14:sparkline>
            <x14:sparkline>
              <xm:f>'GF Balance Trends By Program'!D2452:K2452</xm:f>
              <xm:sqref>L2452</xm:sqref>
            </x14:sparkline>
            <x14:sparkline>
              <xm:f>'GF Balance Trends By Program'!D2453:K2453</xm:f>
              <xm:sqref>L2453</xm:sqref>
            </x14:sparkline>
            <x14:sparkline>
              <xm:f>'GF Balance Trends By Program'!D2454:K2454</xm:f>
              <xm:sqref>L2454</xm:sqref>
            </x14:sparkline>
            <x14:sparkline>
              <xm:f>'GF Balance Trends By Program'!D2455:K2455</xm:f>
              <xm:sqref>L2455</xm:sqref>
            </x14:sparkline>
            <x14:sparkline>
              <xm:f>'GF Balance Trends By Program'!D2456:K2456</xm:f>
              <xm:sqref>L2456</xm:sqref>
            </x14:sparkline>
            <x14:sparkline>
              <xm:f>'GF Balance Trends By Program'!D2457:K2457</xm:f>
              <xm:sqref>L2457</xm:sqref>
            </x14:sparkline>
            <x14:sparkline>
              <xm:f>'GF Balance Trends By Program'!D2458:K2458</xm:f>
              <xm:sqref>L2458</xm:sqref>
            </x14:sparkline>
            <x14:sparkline>
              <xm:f>'GF Balance Trends By Program'!D2459:K2459</xm:f>
              <xm:sqref>L2459</xm:sqref>
            </x14:sparkline>
            <x14:sparkline>
              <xm:f>'GF Balance Trends By Program'!D2460:K2460</xm:f>
              <xm:sqref>L2460</xm:sqref>
            </x14:sparkline>
            <x14:sparkline>
              <xm:f>'GF Balance Trends By Program'!D2461:K2461</xm:f>
              <xm:sqref>L2461</xm:sqref>
            </x14:sparkline>
            <x14:sparkline>
              <xm:f>'GF Balance Trends By Program'!D2462:K2462</xm:f>
              <xm:sqref>L2462</xm:sqref>
            </x14:sparkline>
            <x14:sparkline>
              <xm:f>'GF Balance Trends By Program'!D2463:K2463</xm:f>
              <xm:sqref>L2463</xm:sqref>
            </x14:sparkline>
            <x14:sparkline>
              <xm:f>'GF Balance Trends By Program'!D2464:K2464</xm:f>
              <xm:sqref>L2464</xm:sqref>
            </x14:sparkline>
            <x14:sparkline>
              <xm:f>'GF Balance Trends By Program'!D2465:K2465</xm:f>
              <xm:sqref>L2465</xm:sqref>
            </x14:sparkline>
            <x14:sparkline>
              <xm:f>'GF Balance Trends By Program'!D2466:K2466</xm:f>
              <xm:sqref>L2466</xm:sqref>
            </x14:sparkline>
            <x14:sparkline>
              <xm:f>'GF Balance Trends By Program'!D2467:K2467</xm:f>
              <xm:sqref>L2467</xm:sqref>
            </x14:sparkline>
            <x14:sparkline>
              <xm:f>'GF Balance Trends By Program'!D2468:K2468</xm:f>
              <xm:sqref>L2468</xm:sqref>
            </x14:sparkline>
            <x14:sparkline>
              <xm:f>'GF Balance Trends By Program'!D2469:K2469</xm:f>
              <xm:sqref>L2469</xm:sqref>
            </x14:sparkline>
            <x14:sparkline>
              <xm:f>'GF Balance Trends By Program'!D2470:K2470</xm:f>
              <xm:sqref>L2470</xm:sqref>
            </x14:sparkline>
            <x14:sparkline>
              <xm:f>'GF Balance Trends By Program'!D2471:K2471</xm:f>
              <xm:sqref>L2471</xm:sqref>
            </x14:sparkline>
            <x14:sparkline>
              <xm:f>'GF Balance Trends By Program'!D2472:K2472</xm:f>
              <xm:sqref>L2472</xm:sqref>
            </x14:sparkline>
            <x14:sparkline>
              <xm:f>'GF Balance Trends By Program'!D2473:K2473</xm:f>
              <xm:sqref>L2473</xm:sqref>
            </x14:sparkline>
            <x14:sparkline>
              <xm:f>'GF Balance Trends By Program'!D2474:K2474</xm:f>
              <xm:sqref>L2474</xm:sqref>
            </x14:sparkline>
            <x14:sparkline>
              <xm:f>'GF Balance Trends By Program'!D2475:K2475</xm:f>
              <xm:sqref>L2475</xm:sqref>
            </x14:sparkline>
            <x14:sparkline>
              <xm:f>'GF Balance Trends By Program'!D2476:K2476</xm:f>
              <xm:sqref>L2476</xm:sqref>
            </x14:sparkline>
            <x14:sparkline>
              <xm:f>'GF Balance Trends By Program'!D2477:K2477</xm:f>
              <xm:sqref>L2477</xm:sqref>
            </x14:sparkline>
            <x14:sparkline>
              <xm:f>'GF Balance Trends By Program'!D2478:K2478</xm:f>
              <xm:sqref>L2478</xm:sqref>
            </x14:sparkline>
            <x14:sparkline>
              <xm:f>'GF Balance Trends By Program'!D2479:K2479</xm:f>
              <xm:sqref>L2479</xm:sqref>
            </x14:sparkline>
            <x14:sparkline>
              <xm:f>'GF Balance Trends By Program'!D2480:K2480</xm:f>
              <xm:sqref>L2480</xm:sqref>
            </x14:sparkline>
            <x14:sparkline>
              <xm:f>'GF Balance Trends By Program'!D2481:K2481</xm:f>
              <xm:sqref>L2481</xm:sqref>
            </x14:sparkline>
            <x14:sparkline>
              <xm:f>'GF Balance Trends By Program'!D2482:K2482</xm:f>
              <xm:sqref>L2482</xm:sqref>
            </x14:sparkline>
            <x14:sparkline>
              <xm:f>'GF Balance Trends By Program'!D2483:K2483</xm:f>
              <xm:sqref>L2483</xm:sqref>
            </x14:sparkline>
            <x14:sparkline>
              <xm:f>'GF Balance Trends By Program'!D2484:K2484</xm:f>
              <xm:sqref>L2484</xm:sqref>
            </x14:sparkline>
            <x14:sparkline>
              <xm:f>'GF Balance Trends By Program'!D2485:K2485</xm:f>
              <xm:sqref>L2485</xm:sqref>
            </x14:sparkline>
            <x14:sparkline>
              <xm:f>'GF Balance Trends By Program'!D2486:K2486</xm:f>
              <xm:sqref>L2486</xm:sqref>
            </x14:sparkline>
            <x14:sparkline>
              <xm:f>'GF Balance Trends By Program'!D2487:K2487</xm:f>
              <xm:sqref>L2487</xm:sqref>
            </x14:sparkline>
            <x14:sparkline>
              <xm:f>'GF Balance Trends By Program'!D2488:K2488</xm:f>
              <xm:sqref>L2488</xm:sqref>
            </x14:sparkline>
            <x14:sparkline>
              <xm:f>'GF Balance Trends By Program'!D2489:K2489</xm:f>
              <xm:sqref>L2489</xm:sqref>
            </x14:sparkline>
            <x14:sparkline>
              <xm:f>'GF Balance Trends By Program'!D2490:K2490</xm:f>
              <xm:sqref>L2490</xm:sqref>
            </x14:sparkline>
            <x14:sparkline>
              <xm:f>'GF Balance Trends By Program'!D2491:K2491</xm:f>
              <xm:sqref>L2491</xm:sqref>
            </x14:sparkline>
            <x14:sparkline>
              <xm:f>'GF Balance Trends By Program'!D2492:K2492</xm:f>
              <xm:sqref>L2492</xm:sqref>
            </x14:sparkline>
            <x14:sparkline>
              <xm:f>'GF Balance Trends By Program'!D2493:K2493</xm:f>
              <xm:sqref>L2493</xm:sqref>
            </x14:sparkline>
            <x14:sparkline>
              <xm:f>'GF Balance Trends By Program'!D2494:K2494</xm:f>
              <xm:sqref>L2494</xm:sqref>
            </x14:sparkline>
            <x14:sparkline>
              <xm:f>'GF Balance Trends By Program'!D2495:K2495</xm:f>
              <xm:sqref>L2495</xm:sqref>
            </x14:sparkline>
            <x14:sparkline>
              <xm:f>'GF Balance Trends By Program'!D2496:K2496</xm:f>
              <xm:sqref>L2496</xm:sqref>
            </x14:sparkline>
            <x14:sparkline>
              <xm:f>'GF Balance Trends By Program'!D2497:K2497</xm:f>
              <xm:sqref>L2497</xm:sqref>
            </x14:sparkline>
            <x14:sparkline>
              <xm:f>'GF Balance Trends By Program'!D2498:K2498</xm:f>
              <xm:sqref>L2498</xm:sqref>
            </x14:sparkline>
            <x14:sparkline>
              <xm:f>'GF Balance Trends By Program'!D2499:K2499</xm:f>
              <xm:sqref>L2499</xm:sqref>
            </x14:sparkline>
            <x14:sparkline>
              <xm:f>'GF Balance Trends By Program'!D2500:K2500</xm:f>
              <xm:sqref>L2500</xm:sqref>
            </x14:sparkline>
            <x14:sparkline>
              <xm:f>'GF Balance Trends By Program'!D2501:K2501</xm:f>
              <xm:sqref>L2501</xm:sqref>
            </x14:sparkline>
            <x14:sparkline>
              <xm:f>'GF Balance Trends By Program'!D2502:K2502</xm:f>
              <xm:sqref>L2502</xm:sqref>
            </x14:sparkline>
            <x14:sparkline>
              <xm:f>'GF Balance Trends By Program'!D2503:K2503</xm:f>
              <xm:sqref>L2503</xm:sqref>
            </x14:sparkline>
            <x14:sparkline>
              <xm:f>'GF Balance Trends By Program'!D2504:K2504</xm:f>
              <xm:sqref>L2504</xm:sqref>
            </x14:sparkline>
            <x14:sparkline>
              <xm:f>'GF Balance Trends By Program'!D2505:K2505</xm:f>
              <xm:sqref>L2505</xm:sqref>
            </x14:sparkline>
            <x14:sparkline>
              <xm:f>'GF Balance Trends By Program'!D2506:K2506</xm:f>
              <xm:sqref>L2506</xm:sqref>
            </x14:sparkline>
            <x14:sparkline>
              <xm:f>'GF Balance Trends By Program'!D2507:K2507</xm:f>
              <xm:sqref>L2507</xm:sqref>
            </x14:sparkline>
            <x14:sparkline>
              <xm:f>'GF Balance Trends By Program'!D2508:K2508</xm:f>
              <xm:sqref>L2508</xm:sqref>
            </x14:sparkline>
            <x14:sparkline>
              <xm:f>'GF Balance Trends By Program'!D2509:K2509</xm:f>
              <xm:sqref>L2509</xm:sqref>
            </x14:sparkline>
            <x14:sparkline>
              <xm:f>'GF Balance Trends By Program'!D2510:K2510</xm:f>
              <xm:sqref>L2510</xm:sqref>
            </x14:sparkline>
            <x14:sparkline>
              <xm:f>'GF Balance Trends By Program'!D2511:K2511</xm:f>
              <xm:sqref>L2511</xm:sqref>
            </x14:sparkline>
            <x14:sparkline>
              <xm:f>'GF Balance Trends By Program'!D2512:K2512</xm:f>
              <xm:sqref>L2512</xm:sqref>
            </x14:sparkline>
            <x14:sparkline>
              <xm:f>'GF Balance Trends By Program'!D2513:K2513</xm:f>
              <xm:sqref>L2513</xm:sqref>
            </x14:sparkline>
            <x14:sparkline>
              <xm:f>'GF Balance Trends By Program'!D2514:K2514</xm:f>
              <xm:sqref>L2514</xm:sqref>
            </x14:sparkline>
            <x14:sparkline>
              <xm:f>'GF Balance Trends By Program'!D2515:K2515</xm:f>
              <xm:sqref>L2515</xm:sqref>
            </x14:sparkline>
            <x14:sparkline>
              <xm:f>'GF Balance Trends By Program'!D2516:K2516</xm:f>
              <xm:sqref>L2516</xm:sqref>
            </x14:sparkline>
            <x14:sparkline>
              <xm:f>'GF Balance Trends By Program'!D2517:K2517</xm:f>
              <xm:sqref>L2517</xm:sqref>
            </x14:sparkline>
            <x14:sparkline>
              <xm:f>'GF Balance Trends By Program'!D2518:K2518</xm:f>
              <xm:sqref>L2518</xm:sqref>
            </x14:sparkline>
            <x14:sparkline>
              <xm:f>'GF Balance Trends By Program'!D2519:K2519</xm:f>
              <xm:sqref>L2519</xm:sqref>
            </x14:sparkline>
            <x14:sparkline>
              <xm:f>'GF Balance Trends By Program'!D2520:K2520</xm:f>
              <xm:sqref>L2520</xm:sqref>
            </x14:sparkline>
            <x14:sparkline>
              <xm:f>'GF Balance Trends By Program'!D2521:K2521</xm:f>
              <xm:sqref>L2521</xm:sqref>
            </x14:sparkline>
            <x14:sparkline>
              <xm:f>'GF Balance Trends By Program'!D2522:K2522</xm:f>
              <xm:sqref>L2522</xm:sqref>
            </x14:sparkline>
            <x14:sparkline>
              <xm:f>'GF Balance Trends By Program'!D2523:K2523</xm:f>
              <xm:sqref>L2523</xm:sqref>
            </x14:sparkline>
            <x14:sparkline>
              <xm:f>'GF Balance Trends By Program'!D2524:K2524</xm:f>
              <xm:sqref>L2524</xm:sqref>
            </x14:sparkline>
            <x14:sparkline>
              <xm:f>'GF Balance Trends By Program'!D2525:K2525</xm:f>
              <xm:sqref>L2525</xm:sqref>
            </x14:sparkline>
            <x14:sparkline>
              <xm:f>'GF Balance Trends By Program'!D2526:K2526</xm:f>
              <xm:sqref>L2526</xm:sqref>
            </x14:sparkline>
            <x14:sparkline>
              <xm:f>'GF Balance Trends By Program'!D2527:K2527</xm:f>
              <xm:sqref>L2527</xm:sqref>
            </x14:sparkline>
            <x14:sparkline>
              <xm:f>'GF Balance Trends By Program'!D2528:K2528</xm:f>
              <xm:sqref>L2528</xm:sqref>
            </x14:sparkline>
            <x14:sparkline>
              <xm:f>'GF Balance Trends By Program'!D2529:K2529</xm:f>
              <xm:sqref>L2529</xm:sqref>
            </x14:sparkline>
            <x14:sparkline>
              <xm:f>'GF Balance Trends By Program'!D2530:K2530</xm:f>
              <xm:sqref>L2530</xm:sqref>
            </x14:sparkline>
            <x14:sparkline>
              <xm:f>'GF Balance Trends By Program'!D2531:K2531</xm:f>
              <xm:sqref>L2531</xm:sqref>
            </x14:sparkline>
            <x14:sparkline>
              <xm:f>'GF Balance Trends By Program'!D2532:K2532</xm:f>
              <xm:sqref>L2532</xm:sqref>
            </x14:sparkline>
            <x14:sparkline>
              <xm:f>'GF Balance Trends By Program'!D2533:K2533</xm:f>
              <xm:sqref>L2533</xm:sqref>
            </x14:sparkline>
            <x14:sparkline>
              <xm:f>'GF Balance Trends By Program'!D2534:K2534</xm:f>
              <xm:sqref>L2534</xm:sqref>
            </x14:sparkline>
            <x14:sparkline>
              <xm:f>'GF Balance Trends By Program'!D2535:K2535</xm:f>
              <xm:sqref>L2535</xm:sqref>
            </x14:sparkline>
            <x14:sparkline>
              <xm:f>'GF Balance Trends By Program'!D2536:K2536</xm:f>
              <xm:sqref>L2536</xm:sqref>
            </x14:sparkline>
            <x14:sparkline>
              <xm:f>'GF Balance Trends By Program'!D2537:K2537</xm:f>
              <xm:sqref>L2537</xm:sqref>
            </x14:sparkline>
            <x14:sparkline>
              <xm:f>'GF Balance Trends By Program'!D2538:K2538</xm:f>
              <xm:sqref>L2538</xm:sqref>
            </x14:sparkline>
            <x14:sparkline>
              <xm:f>'GF Balance Trends By Program'!D2539:K2539</xm:f>
              <xm:sqref>L2539</xm:sqref>
            </x14:sparkline>
            <x14:sparkline>
              <xm:f>'GF Balance Trends By Program'!D2540:K2540</xm:f>
              <xm:sqref>L2540</xm:sqref>
            </x14:sparkline>
            <x14:sparkline>
              <xm:f>'GF Balance Trends By Program'!D2541:K2541</xm:f>
              <xm:sqref>L2541</xm:sqref>
            </x14:sparkline>
            <x14:sparkline>
              <xm:f>'GF Balance Trends By Program'!D2542:K2542</xm:f>
              <xm:sqref>L2542</xm:sqref>
            </x14:sparkline>
            <x14:sparkline>
              <xm:f>'GF Balance Trends By Program'!D2543:K2543</xm:f>
              <xm:sqref>L2543</xm:sqref>
            </x14:sparkline>
            <x14:sparkline>
              <xm:f>'GF Balance Trends By Program'!D2544:K2544</xm:f>
              <xm:sqref>L2544</xm:sqref>
            </x14:sparkline>
            <x14:sparkline>
              <xm:f>'GF Balance Trends By Program'!D2545:K2545</xm:f>
              <xm:sqref>L2545</xm:sqref>
            </x14:sparkline>
            <x14:sparkline>
              <xm:f>'GF Balance Trends By Program'!D2546:K2546</xm:f>
              <xm:sqref>L2546</xm:sqref>
            </x14:sparkline>
            <x14:sparkline>
              <xm:f>'GF Balance Trends By Program'!D2547:K2547</xm:f>
              <xm:sqref>L2547</xm:sqref>
            </x14:sparkline>
            <x14:sparkline>
              <xm:f>'GF Balance Trends By Program'!D2548:K2548</xm:f>
              <xm:sqref>L2548</xm:sqref>
            </x14:sparkline>
            <x14:sparkline>
              <xm:f>'GF Balance Trends By Program'!D2549:K2549</xm:f>
              <xm:sqref>L2549</xm:sqref>
            </x14:sparkline>
            <x14:sparkline>
              <xm:f>'GF Balance Trends By Program'!D2550:K2550</xm:f>
              <xm:sqref>L2550</xm:sqref>
            </x14:sparkline>
            <x14:sparkline>
              <xm:f>'GF Balance Trends By Program'!D2551:K2551</xm:f>
              <xm:sqref>L2551</xm:sqref>
            </x14:sparkline>
            <x14:sparkline>
              <xm:f>'GF Balance Trends By Program'!D2552:K2552</xm:f>
              <xm:sqref>L2552</xm:sqref>
            </x14:sparkline>
            <x14:sparkline>
              <xm:f>'GF Balance Trends By Program'!D2553:K2553</xm:f>
              <xm:sqref>L2553</xm:sqref>
            </x14:sparkline>
            <x14:sparkline>
              <xm:f>'GF Balance Trends By Program'!D2554:K2554</xm:f>
              <xm:sqref>L2554</xm:sqref>
            </x14:sparkline>
            <x14:sparkline>
              <xm:f>'GF Balance Trends By Program'!D2555:K2555</xm:f>
              <xm:sqref>L2555</xm:sqref>
            </x14:sparkline>
            <x14:sparkline>
              <xm:f>'GF Balance Trends By Program'!D2556:K2556</xm:f>
              <xm:sqref>L2556</xm:sqref>
            </x14:sparkline>
            <x14:sparkline>
              <xm:f>'GF Balance Trends By Program'!D2557:K2557</xm:f>
              <xm:sqref>L2557</xm:sqref>
            </x14:sparkline>
            <x14:sparkline>
              <xm:f>'GF Balance Trends By Program'!D2558:K2558</xm:f>
              <xm:sqref>L2558</xm:sqref>
            </x14:sparkline>
            <x14:sparkline>
              <xm:f>'GF Balance Trends By Program'!D2559:K2559</xm:f>
              <xm:sqref>L2559</xm:sqref>
            </x14:sparkline>
            <x14:sparkline>
              <xm:f>'GF Balance Trends By Program'!D2560:K2560</xm:f>
              <xm:sqref>L2560</xm:sqref>
            </x14:sparkline>
            <x14:sparkline>
              <xm:f>'GF Balance Trends By Program'!D2561:K2561</xm:f>
              <xm:sqref>L2561</xm:sqref>
            </x14:sparkline>
            <x14:sparkline>
              <xm:f>'GF Balance Trends By Program'!D2562:K2562</xm:f>
              <xm:sqref>L2562</xm:sqref>
            </x14:sparkline>
            <x14:sparkline>
              <xm:f>'GF Balance Trends By Program'!D2563:K2563</xm:f>
              <xm:sqref>L2563</xm:sqref>
            </x14:sparkline>
            <x14:sparkline>
              <xm:f>'GF Balance Trends By Program'!D2564:K2564</xm:f>
              <xm:sqref>L2564</xm:sqref>
            </x14:sparkline>
            <x14:sparkline>
              <xm:f>'GF Balance Trends By Program'!D2565:K2565</xm:f>
              <xm:sqref>L2565</xm:sqref>
            </x14:sparkline>
            <x14:sparkline>
              <xm:f>'GF Balance Trends By Program'!D2566:K2566</xm:f>
              <xm:sqref>L2566</xm:sqref>
            </x14:sparkline>
            <x14:sparkline>
              <xm:f>'GF Balance Trends By Program'!D2567:K2567</xm:f>
              <xm:sqref>L2567</xm:sqref>
            </x14:sparkline>
            <x14:sparkline>
              <xm:f>'GF Balance Trends By Program'!D2568:K2568</xm:f>
              <xm:sqref>L2568</xm:sqref>
            </x14:sparkline>
            <x14:sparkline>
              <xm:f>'GF Balance Trends By Program'!D2569:K2569</xm:f>
              <xm:sqref>L2569</xm:sqref>
            </x14:sparkline>
            <x14:sparkline>
              <xm:f>'GF Balance Trends By Program'!D2570:K2570</xm:f>
              <xm:sqref>L2570</xm:sqref>
            </x14:sparkline>
            <x14:sparkline>
              <xm:f>'GF Balance Trends By Program'!D2571:K2571</xm:f>
              <xm:sqref>L2571</xm:sqref>
            </x14:sparkline>
            <x14:sparkline>
              <xm:f>'GF Balance Trends By Program'!D2572:K2572</xm:f>
              <xm:sqref>L2572</xm:sqref>
            </x14:sparkline>
            <x14:sparkline>
              <xm:f>'GF Balance Trends By Program'!D2573:K2573</xm:f>
              <xm:sqref>L2573</xm:sqref>
            </x14:sparkline>
            <x14:sparkline>
              <xm:f>'GF Balance Trends By Program'!D2574:K2574</xm:f>
              <xm:sqref>L2574</xm:sqref>
            </x14:sparkline>
            <x14:sparkline>
              <xm:f>'GF Balance Trends By Program'!D2575:K2575</xm:f>
              <xm:sqref>L2575</xm:sqref>
            </x14:sparkline>
            <x14:sparkline>
              <xm:f>'GF Balance Trends By Program'!D2576:K2576</xm:f>
              <xm:sqref>L2576</xm:sqref>
            </x14:sparkline>
            <x14:sparkline>
              <xm:f>'GF Balance Trends By Program'!D2577:K2577</xm:f>
              <xm:sqref>L2577</xm:sqref>
            </x14:sparkline>
            <x14:sparkline>
              <xm:f>'GF Balance Trends By Program'!D2578:K2578</xm:f>
              <xm:sqref>L2578</xm:sqref>
            </x14:sparkline>
            <x14:sparkline>
              <xm:f>'GF Balance Trends By Program'!D2579:K2579</xm:f>
              <xm:sqref>L2579</xm:sqref>
            </x14:sparkline>
            <x14:sparkline>
              <xm:f>'GF Balance Trends By Program'!D2580:K2580</xm:f>
              <xm:sqref>L2580</xm:sqref>
            </x14:sparkline>
            <x14:sparkline>
              <xm:f>'GF Balance Trends By Program'!D2581:K2581</xm:f>
              <xm:sqref>L2581</xm:sqref>
            </x14:sparkline>
            <x14:sparkline>
              <xm:f>'GF Balance Trends By Program'!D2582:K2582</xm:f>
              <xm:sqref>L2582</xm:sqref>
            </x14:sparkline>
            <x14:sparkline>
              <xm:f>'GF Balance Trends By Program'!D2583:K2583</xm:f>
              <xm:sqref>L2583</xm:sqref>
            </x14:sparkline>
            <x14:sparkline>
              <xm:f>'GF Balance Trends By Program'!D2584:K2584</xm:f>
              <xm:sqref>L2584</xm:sqref>
            </x14:sparkline>
            <x14:sparkline>
              <xm:f>'GF Balance Trends By Program'!D2585:K2585</xm:f>
              <xm:sqref>L2585</xm:sqref>
            </x14:sparkline>
            <x14:sparkline>
              <xm:f>'GF Balance Trends By Program'!D2586:K2586</xm:f>
              <xm:sqref>L2586</xm:sqref>
            </x14:sparkline>
            <x14:sparkline>
              <xm:f>'GF Balance Trends By Program'!D2587:K2587</xm:f>
              <xm:sqref>L2587</xm:sqref>
            </x14:sparkline>
            <x14:sparkline>
              <xm:f>'GF Balance Trends By Program'!D2588:K2588</xm:f>
              <xm:sqref>L2588</xm:sqref>
            </x14:sparkline>
            <x14:sparkline>
              <xm:f>'GF Balance Trends By Program'!D2589:K2589</xm:f>
              <xm:sqref>L2589</xm:sqref>
            </x14:sparkline>
            <x14:sparkline>
              <xm:f>'GF Balance Trends By Program'!D2590:K2590</xm:f>
              <xm:sqref>L2590</xm:sqref>
            </x14:sparkline>
            <x14:sparkline>
              <xm:f>'GF Balance Trends By Program'!D2591:K2591</xm:f>
              <xm:sqref>L2591</xm:sqref>
            </x14:sparkline>
            <x14:sparkline>
              <xm:f>'GF Balance Trends By Program'!D2592:K2592</xm:f>
              <xm:sqref>L2592</xm:sqref>
            </x14:sparkline>
            <x14:sparkline>
              <xm:f>'GF Balance Trends By Program'!D2593:K2593</xm:f>
              <xm:sqref>L2593</xm:sqref>
            </x14:sparkline>
            <x14:sparkline>
              <xm:f>'GF Balance Trends By Program'!D2594:K2594</xm:f>
              <xm:sqref>L2594</xm:sqref>
            </x14:sparkline>
            <x14:sparkline>
              <xm:f>'GF Balance Trends By Program'!D2595:K2595</xm:f>
              <xm:sqref>L2595</xm:sqref>
            </x14:sparkline>
            <x14:sparkline>
              <xm:f>'GF Balance Trends By Program'!D2596:K2596</xm:f>
              <xm:sqref>L2596</xm:sqref>
            </x14:sparkline>
            <x14:sparkline>
              <xm:f>'GF Balance Trends By Program'!D2597:K2597</xm:f>
              <xm:sqref>L2597</xm:sqref>
            </x14:sparkline>
            <x14:sparkline>
              <xm:f>'GF Balance Trends By Program'!D2598:K2598</xm:f>
              <xm:sqref>L2598</xm:sqref>
            </x14:sparkline>
            <x14:sparkline>
              <xm:f>'GF Balance Trends By Program'!D2599:K2599</xm:f>
              <xm:sqref>L2599</xm:sqref>
            </x14:sparkline>
            <x14:sparkline>
              <xm:f>'GF Balance Trends By Program'!D2600:K2600</xm:f>
              <xm:sqref>L2600</xm:sqref>
            </x14:sparkline>
            <x14:sparkline>
              <xm:f>'GF Balance Trends By Program'!D2601:K2601</xm:f>
              <xm:sqref>L2601</xm:sqref>
            </x14:sparkline>
            <x14:sparkline>
              <xm:f>'GF Balance Trends By Program'!D2602:K2602</xm:f>
              <xm:sqref>L2602</xm:sqref>
            </x14:sparkline>
            <x14:sparkline>
              <xm:f>'GF Balance Trends By Program'!D2603:K2603</xm:f>
              <xm:sqref>L2603</xm:sqref>
            </x14:sparkline>
            <x14:sparkline>
              <xm:f>'GF Balance Trends By Program'!D2604:K2604</xm:f>
              <xm:sqref>L2604</xm:sqref>
            </x14:sparkline>
            <x14:sparkline>
              <xm:f>'GF Balance Trends By Program'!D2605:K2605</xm:f>
              <xm:sqref>L2605</xm:sqref>
            </x14:sparkline>
            <x14:sparkline>
              <xm:f>'GF Balance Trends By Program'!D2606:K2606</xm:f>
              <xm:sqref>L2606</xm:sqref>
            </x14:sparkline>
            <x14:sparkline>
              <xm:f>'GF Balance Trends By Program'!D2607:K2607</xm:f>
              <xm:sqref>L2607</xm:sqref>
            </x14:sparkline>
            <x14:sparkline>
              <xm:f>'GF Balance Trends By Program'!D2608:K2608</xm:f>
              <xm:sqref>L2608</xm:sqref>
            </x14:sparkline>
            <x14:sparkline>
              <xm:f>'GF Balance Trends By Program'!D2609:K2609</xm:f>
              <xm:sqref>L2609</xm:sqref>
            </x14:sparkline>
            <x14:sparkline>
              <xm:f>'GF Balance Trends By Program'!D2610:K2610</xm:f>
              <xm:sqref>L2610</xm:sqref>
            </x14:sparkline>
            <x14:sparkline>
              <xm:f>'GF Balance Trends By Program'!D2611:K2611</xm:f>
              <xm:sqref>L2611</xm:sqref>
            </x14:sparkline>
            <x14:sparkline>
              <xm:f>'GF Balance Trends By Program'!D2612:K2612</xm:f>
              <xm:sqref>L2612</xm:sqref>
            </x14:sparkline>
            <x14:sparkline>
              <xm:f>'GF Balance Trends By Program'!D2613:K2613</xm:f>
              <xm:sqref>L2613</xm:sqref>
            </x14:sparkline>
            <x14:sparkline>
              <xm:f>'GF Balance Trends By Program'!D2614:K2614</xm:f>
              <xm:sqref>L2614</xm:sqref>
            </x14:sparkline>
            <x14:sparkline>
              <xm:f>'GF Balance Trends By Program'!D2615:K2615</xm:f>
              <xm:sqref>L2615</xm:sqref>
            </x14:sparkline>
            <x14:sparkline>
              <xm:f>'GF Balance Trends By Program'!D2616:K2616</xm:f>
              <xm:sqref>L2616</xm:sqref>
            </x14:sparkline>
            <x14:sparkline>
              <xm:f>'GF Balance Trends By Program'!D2617:K2617</xm:f>
              <xm:sqref>L2617</xm:sqref>
            </x14:sparkline>
            <x14:sparkline>
              <xm:f>'GF Balance Trends By Program'!D2618:K2618</xm:f>
              <xm:sqref>L2618</xm:sqref>
            </x14:sparkline>
            <x14:sparkline>
              <xm:f>'GF Balance Trends By Program'!D2619:K2619</xm:f>
              <xm:sqref>L2619</xm:sqref>
            </x14:sparkline>
            <x14:sparkline>
              <xm:f>'GF Balance Trends By Program'!D2620:K2620</xm:f>
              <xm:sqref>L2620</xm:sqref>
            </x14:sparkline>
            <x14:sparkline>
              <xm:f>'GF Balance Trends By Program'!D2621:K2621</xm:f>
              <xm:sqref>L2621</xm:sqref>
            </x14:sparkline>
            <x14:sparkline>
              <xm:f>'GF Balance Trends By Program'!D2622:K2622</xm:f>
              <xm:sqref>L2622</xm:sqref>
            </x14:sparkline>
            <x14:sparkline>
              <xm:f>'GF Balance Trends By Program'!D2623:K2623</xm:f>
              <xm:sqref>L2623</xm:sqref>
            </x14:sparkline>
            <x14:sparkline>
              <xm:f>'GF Balance Trends By Program'!D2624:K2624</xm:f>
              <xm:sqref>L2624</xm:sqref>
            </x14:sparkline>
            <x14:sparkline>
              <xm:f>'GF Balance Trends By Program'!D2625:K2625</xm:f>
              <xm:sqref>L2625</xm:sqref>
            </x14:sparkline>
            <x14:sparkline>
              <xm:f>'GF Balance Trends By Program'!D2626:K2626</xm:f>
              <xm:sqref>L2626</xm:sqref>
            </x14:sparkline>
            <x14:sparkline>
              <xm:f>'GF Balance Trends By Program'!D2627:K2627</xm:f>
              <xm:sqref>L2627</xm:sqref>
            </x14:sparkline>
            <x14:sparkline>
              <xm:f>'GF Balance Trends By Program'!D2628:K2628</xm:f>
              <xm:sqref>L2628</xm:sqref>
            </x14:sparkline>
            <x14:sparkline>
              <xm:f>'GF Balance Trends By Program'!D2629:K2629</xm:f>
              <xm:sqref>L2629</xm:sqref>
            </x14:sparkline>
            <x14:sparkline>
              <xm:f>'GF Balance Trends By Program'!D2630:K2630</xm:f>
              <xm:sqref>L2630</xm:sqref>
            </x14:sparkline>
            <x14:sparkline>
              <xm:f>'GF Balance Trends By Program'!D2631:K2631</xm:f>
              <xm:sqref>L2631</xm:sqref>
            </x14:sparkline>
            <x14:sparkline>
              <xm:f>'GF Balance Trends By Program'!D2632:K2632</xm:f>
              <xm:sqref>L2632</xm:sqref>
            </x14:sparkline>
            <x14:sparkline>
              <xm:f>'GF Balance Trends By Program'!D2633:K2633</xm:f>
              <xm:sqref>L2633</xm:sqref>
            </x14:sparkline>
            <x14:sparkline>
              <xm:f>'GF Balance Trends By Program'!D2634:K2634</xm:f>
              <xm:sqref>L2634</xm:sqref>
            </x14:sparkline>
            <x14:sparkline>
              <xm:f>'GF Balance Trends By Program'!D2635:K2635</xm:f>
              <xm:sqref>L2635</xm:sqref>
            </x14:sparkline>
            <x14:sparkline>
              <xm:f>'GF Balance Trends By Program'!D2636:K2636</xm:f>
              <xm:sqref>L2636</xm:sqref>
            </x14:sparkline>
            <x14:sparkline>
              <xm:f>'GF Balance Trends By Program'!D2637:K2637</xm:f>
              <xm:sqref>L2637</xm:sqref>
            </x14:sparkline>
            <x14:sparkline>
              <xm:f>'GF Balance Trends By Program'!D2638:K2638</xm:f>
              <xm:sqref>L2638</xm:sqref>
            </x14:sparkline>
            <x14:sparkline>
              <xm:f>'GF Balance Trends By Program'!D2639:K2639</xm:f>
              <xm:sqref>L2639</xm:sqref>
            </x14:sparkline>
            <x14:sparkline>
              <xm:f>'GF Balance Trends By Program'!D2640:K2640</xm:f>
              <xm:sqref>L2640</xm:sqref>
            </x14:sparkline>
            <x14:sparkline>
              <xm:f>'GF Balance Trends By Program'!D2641:K2641</xm:f>
              <xm:sqref>L2641</xm:sqref>
            </x14:sparkline>
            <x14:sparkline>
              <xm:f>'GF Balance Trends By Program'!D2642:K2642</xm:f>
              <xm:sqref>L2642</xm:sqref>
            </x14:sparkline>
            <x14:sparkline>
              <xm:f>'GF Balance Trends By Program'!D2643:K2643</xm:f>
              <xm:sqref>L2643</xm:sqref>
            </x14:sparkline>
            <x14:sparkline>
              <xm:f>'GF Balance Trends By Program'!D2644:K2644</xm:f>
              <xm:sqref>L2644</xm:sqref>
            </x14:sparkline>
            <x14:sparkline>
              <xm:f>'GF Balance Trends By Program'!D2645:K2645</xm:f>
              <xm:sqref>L2645</xm:sqref>
            </x14:sparkline>
            <x14:sparkline>
              <xm:f>'GF Balance Trends By Program'!D2646:K2646</xm:f>
              <xm:sqref>L2646</xm:sqref>
            </x14:sparkline>
            <x14:sparkline>
              <xm:f>'GF Balance Trends By Program'!D2647:K2647</xm:f>
              <xm:sqref>L2647</xm:sqref>
            </x14:sparkline>
            <x14:sparkline>
              <xm:f>'GF Balance Trends By Program'!D2648:K2648</xm:f>
              <xm:sqref>L2648</xm:sqref>
            </x14:sparkline>
            <x14:sparkline>
              <xm:f>'GF Balance Trends By Program'!D2649:K2649</xm:f>
              <xm:sqref>L2649</xm:sqref>
            </x14:sparkline>
            <x14:sparkline>
              <xm:f>'GF Balance Trends By Program'!D2650:K2650</xm:f>
              <xm:sqref>L2650</xm:sqref>
            </x14:sparkline>
          </x14:sparklines>
        </x14:sparklineGroup>
      </x14:sparklineGroups>
    </ext>
    <ext xmlns:x14="http://schemas.microsoft.com/office/spreadsheetml/2009/9/main" uri="{A8765BA9-456A-4dab-B4F3-ACF838C121DE}">
      <x14:slicerList>
        <x14:slicer r:id="rId4"/>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0B36F9-EF87-4832-8A73-BAD10A3F6940}">
  <dimension ref="A1:U2041"/>
  <sheetViews>
    <sheetView workbookViewId="0">
      <pane ySplit="1" topLeftCell="A2" activePane="bottomLeft" state="frozen"/>
      <selection pane="bottomLeft" activeCell="I20" sqref="I20"/>
    </sheetView>
  </sheetViews>
  <sheetFormatPr defaultRowHeight="15" x14ac:dyDescent="0.25"/>
  <cols>
    <col min="1" max="1" width="34.140625" bestFit="1" customWidth="1"/>
    <col min="2" max="2" width="17.140625" bestFit="1" customWidth="1"/>
    <col min="3" max="3" width="20.140625" bestFit="1" customWidth="1"/>
    <col min="4" max="4" width="12.85546875" bestFit="1" customWidth="1"/>
    <col min="5" max="5" width="81.140625" bestFit="1" customWidth="1"/>
    <col min="6" max="6" width="13.5703125" bestFit="1" customWidth="1"/>
    <col min="7" max="7" width="81.140625" bestFit="1" customWidth="1"/>
    <col min="8" max="8" width="14.5703125" bestFit="1" customWidth="1"/>
    <col min="9" max="9" width="74.7109375" bestFit="1" customWidth="1"/>
    <col min="10" max="10" width="78.85546875" bestFit="1" customWidth="1"/>
    <col min="11" max="11" width="14.7109375" bestFit="1" customWidth="1"/>
    <col min="12" max="12" width="18.28515625" bestFit="1" customWidth="1"/>
    <col min="13" max="13" width="20.28515625" bestFit="1" customWidth="1"/>
    <col min="14" max="21" width="14.5703125" bestFit="1" customWidth="1"/>
    <col min="22" max="22" width="13.85546875" bestFit="1" customWidth="1"/>
  </cols>
  <sheetData>
    <row r="1" spans="1:21" x14ac:dyDescent="0.25">
      <c r="A1" s="2" t="s">
        <v>21</v>
      </c>
      <c r="B1" s="2" t="s">
        <v>22</v>
      </c>
      <c r="C1" s="2" t="s">
        <v>23</v>
      </c>
      <c r="D1" s="2" t="s">
        <v>24</v>
      </c>
      <c r="E1" s="2" t="s">
        <v>25</v>
      </c>
      <c r="F1" s="2" t="s">
        <v>26</v>
      </c>
      <c r="G1" s="2" t="s">
        <v>27</v>
      </c>
      <c r="H1" s="2" t="s">
        <v>28</v>
      </c>
      <c r="I1" s="2" t="s">
        <v>29</v>
      </c>
      <c r="J1" s="2" t="s">
        <v>30</v>
      </c>
      <c r="K1" s="2" t="s">
        <v>31</v>
      </c>
      <c r="L1" s="2" t="s">
        <v>32</v>
      </c>
      <c r="M1" s="2" t="s">
        <v>33</v>
      </c>
      <c r="N1" s="2" t="s">
        <v>34</v>
      </c>
      <c r="O1" s="2" t="s">
        <v>35</v>
      </c>
      <c r="P1" s="2" t="s">
        <v>36</v>
      </c>
      <c r="Q1" s="2" t="s">
        <v>37</v>
      </c>
      <c r="R1" s="2" t="s">
        <v>38</v>
      </c>
      <c r="S1" s="2" t="s">
        <v>906</v>
      </c>
      <c r="T1" s="2" t="s">
        <v>917</v>
      </c>
      <c r="U1" s="2" t="s">
        <v>924</v>
      </c>
    </row>
    <row r="2" spans="1:21" x14ac:dyDescent="0.25">
      <c r="A2" t="s">
        <v>39</v>
      </c>
      <c r="B2">
        <v>1</v>
      </c>
      <c r="C2">
        <v>101</v>
      </c>
      <c r="D2" t="s">
        <v>40</v>
      </c>
      <c r="E2" t="s">
        <v>41</v>
      </c>
      <c r="F2" t="s">
        <v>42</v>
      </c>
      <c r="G2" t="s">
        <v>43</v>
      </c>
      <c r="H2">
        <v>782</v>
      </c>
      <c r="I2" t="s">
        <v>44</v>
      </c>
      <c r="J2" t="s">
        <v>45</v>
      </c>
      <c r="K2" t="s">
        <v>46</v>
      </c>
      <c r="L2">
        <v>10</v>
      </c>
      <c r="M2" t="s">
        <v>47</v>
      </c>
      <c r="N2" s="3">
        <v>33928269</v>
      </c>
      <c r="O2" s="3">
        <v>38920443.159999996</v>
      </c>
      <c r="P2" s="3">
        <v>40667470.859999999</v>
      </c>
      <c r="Q2" s="3">
        <v>48144867.579999998</v>
      </c>
      <c r="R2" s="3">
        <v>54725543.280000001</v>
      </c>
      <c r="S2" s="1">
        <v>61780935.399999999</v>
      </c>
      <c r="T2" s="1">
        <v>67036282.829999998</v>
      </c>
      <c r="U2" s="1">
        <v>70164819.469999999</v>
      </c>
    </row>
    <row r="3" spans="1:21" x14ac:dyDescent="0.25">
      <c r="A3" t="s">
        <v>39</v>
      </c>
      <c r="B3">
        <v>1</v>
      </c>
      <c r="C3">
        <v>101</v>
      </c>
      <c r="D3" t="s">
        <v>40</v>
      </c>
      <c r="E3" t="s">
        <v>41</v>
      </c>
      <c r="F3" t="s">
        <v>42</v>
      </c>
      <c r="G3" t="s">
        <v>43</v>
      </c>
      <c r="H3">
        <v>782</v>
      </c>
      <c r="I3" t="s">
        <v>44</v>
      </c>
      <c r="J3" t="s">
        <v>45</v>
      </c>
      <c r="K3" t="s">
        <v>46</v>
      </c>
      <c r="L3">
        <v>20</v>
      </c>
      <c r="M3" t="s">
        <v>48</v>
      </c>
      <c r="N3" s="3">
        <v>28010636.84</v>
      </c>
      <c r="O3" s="3">
        <v>31986904.300000001</v>
      </c>
      <c r="P3" s="3">
        <v>27466475.280000001</v>
      </c>
      <c r="Q3" s="3">
        <v>31074395.530000001</v>
      </c>
      <c r="R3" s="3">
        <v>31348941.629999999</v>
      </c>
      <c r="S3" s="1">
        <v>35624230.57</v>
      </c>
      <c r="T3" s="1">
        <v>38201220.109999999</v>
      </c>
      <c r="U3" s="1">
        <v>42192038.210000001</v>
      </c>
    </row>
    <row r="4" spans="1:21" x14ac:dyDescent="0.25">
      <c r="A4" t="s">
        <v>39</v>
      </c>
      <c r="B4">
        <v>1</v>
      </c>
      <c r="C4">
        <v>101</v>
      </c>
      <c r="D4" t="s">
        <v>40</v>
      </c>
      <c r="E4" t="s">
        <v>41</v>
      </c>
      <c r="F4" t="s">
        <v>42</v>
      </c>
      <c r="G4" t="s">
        <v>43</v>
      </c>
      <c r="H4">
        <v>782</v>
      </c>
      <c r="I4" t="s">
        <v>44</v>
      </c>
      <c r="J4" t="s">
        <v>45</v>
      </c>
      <c r="K4" t="s">
        <v>46</v>
      </c>
      <c r="L4">
        <v>30</v>
      </c>
      <c r="M4" t="s">
        <v>49</v>
      </c>
      <c r="N4" s="3">
        <v>5917632.1600000001</v>
      </c>
      <c r="O4" s="3">
        <v>6933538.8600000003</v>
      </c>
      <c r="P4" s="3">
        <v>13200995.58</v>
      </c>
      <c r="Q4" s="3">
        <v>17070472.050000001</v>
      </c>
      <c r="R4" s="3">
        <v>23376601.649999999</v>
      </c>
      <c r="S4" s="1">
        <v>26156704.829999998</v>
      </c>
      <c r="T4" s="1">
        <v>28835062.719999999</v>
      </c>
      <c r="U4" s="1">
        <v>27972781.260000002</v>
      </c>
    </row>
    <row r="5" spans="1:21" x14ac:dyDescent="0.25">
      <c r="A5" t="s">
        <v>39</v>
      </c>
      <c r="B5">
        <v>1</v>
      </c>
      <c r="C5">
        <v>101</v>
      </c>
      <c r="D5" t="s">
        <v>40</v>
      </c>
      <c r="E5" t="s">
        <v>41</v>
      </c>
      <c r="F5" t="s">
        <v>42</v>
      </c>
      <c r="G5" t="s">
        <v>43</v>
      </c>
      <c r="H5">
        <v>782</v>
      </c>
      <c r="I5" t="s">
        <v>44</v>
      </c>
      <c r="J5" t="s">
        <v>45</v>
      </c>
      <c r="K5" t="s">
        <v>46</v>
      </c>
      <c r="L5">
        <v>40</v>
      </c>
      <c r="M5" t="s">
        <v>12</v>
      </c>
      <c r="N5" s="3">
        <v>5917632.1600000001</v>
      </c>
      <c r="O5" s="3">
        <v>6933538.8600000003</v>
      </c>
      <c r="P5" s="3">
        <v>13200995.58</v>
      </c>
      <c r="Q5" s="3">
        <v>17070472.050000001</v>
      </c>
      <c r="R5" s="3">
        <v>23376601.649999999</v>
      </c>
      <c r="S5" s="1">
        <v>26156704.829999998</v>
      </c>
      <c r="T5" s="1">
        <v>28835062.719999999</v>
      </c>
      <c r="U5" s="1">
        <v>27972781.260000002</v>
      </c>
    </row>
    <row r="6" spans="1:21" x14ac:dyDescent="0.25">
      <c r="A6" t="s">
        <v>39</v>
      </c>
      <c r="B6">
        <v>1</v>
      </c>
      <c r="C6">
        <v>101</v>
      </c>
      <c r="D6" t="s">
        <v>40</v>
      </c>
      <c r="E6" t="s">
        <v>41</v>
      </c>
      <c r="F6" t="s">
        <v>42</v>
      </c>
      <c r="G6" t="s">
        <v>43</v>
      </c>
      <c r="H6">
        <v>782</v>
      </c>
      <c r="I6" t="s">
        <v>44</v>
      </c>
      <c r="J6" t="s">
        <v>45</v>
      </c>
      <c r="K6" t="s">
        <v>46</v>
      </c>
      <c r="L6">
        <v>50</v>
      </c>
      <c r="M6" t="s">
        <v>50</v>
      </c>
      <c r="N6" s="3">
        <v>0</v>
      </c>
      <c r="O6" s="3">
        <v>0</v>
      </c>
      <c r="P6" s="3">
        <v>0</v>
      </c>
      <c r="Q6" s="3">
        <v>0</v>
      </c>
      <c r="R6" s="3">
        <v>0</v>
      </c>
      <c r="S6" s="1">
        <v>0</v>
      </c>
      <c r="T6" s="1">
        <v>0</v>
      </c>
      <c r="U6" s="1">
        <v>0</v>
      </c>
    </row>
    <row r="7" spans="1:21" x14ac:dyDescent="0.25">
      <c r="A7" t="s">
        <v>39</v>
      </c>
      <c r="B7">
        <v>1</v>
      </c>
      <c r="C7">
        <v>100</v>
      </c>
      <c r="D7" t="s">
        <v>51</v>
      </c>
      <c r="E7" t="s">
        <v>52</v>
      </c>
      <c r="F7" t="s">
        <v>42</v>
      </c>
      <c r="G7" t="s">
        <v>53</v>
      </c>
      <c r="H7">
        <v>782</v>
      </c>
      <c r="I7" t="s">
        <v>44</v>
      </c>
      <c r="J7" t="s">
        <v>45</v>
      </c>
      <c r="K7" t="s">
        <v>46</v>
      </c>
      <c r="L7">
        <v>10</v>
      </c>
      <c r="M7" t="s">
        <v>47</v>
      </c>
      <c r="N7" s="3">
        <v>26146136</v>
      </c>
      <c r="O7" s="3">
        <v>30448958.239999998</v>
      </c>
      <c r="P7" s="3">
        <v>33838507.18</v>
      </c>
      <c r="Q7" s="3">
        <v>38605685.259999998</v>
      </c>
      <c r="R7" s="3">
        <v>44225598.43</v>
      </c>
      <c r="S7" s="1">
        <v>50063242.890000001</v>
      </c>
      <c r="T7" s="1">
        <v>52955192.649999999</v>
      </c>
      <c r="U7" s="1">
        <v>56540671.340000004</v>
      </c>
    </row>
    <row r="8" spans="1:21" x14ac:dyDescent="0.25">
      <c r="A8" t="s">
        <v>39</v>
      </c>
      <c r="B8">
        <v>1</v>
      </c>
      <c r="C8">
        <v>100</v>
      </c>
      <c r="D8" t="s">
        <v>51</v>
      </c>
      <c r="E8" t="s">
        <v>52</v>
      </c>
      <c r="F8" t="s">
        <v>42</v>
      </c>
      <c r="G8" t="s">
        <v>53</v>
      </c>
      <c r="H8">
        <v>782</v>
      </c>
      <c r="I8" t="s">
        <v>44</v>
      </c>
      <c r="J8" t="s">
        <v>45</v>
      </c>
      <c r="K8" t="s">
        <v>46</v>
      </c>
      <c r="L8">
        <v>20</v>
      </c>
      <c r="M8" t="s">
        <v>48</v>
      </c>
      <c r="N8" s="3">
        <v>15797179.76</v>
      </c>
      <c r="O8" s="3">
        <v>17880837.059999999</v>
      </c>
      <c r="P8" s="3">
        <v>17168220.920000002</v>
      </c>
      <c r="Q8" s="3">
        <v>18446128.699999999</v>
      </c>
      <c r="R8" s="3">
        <v>18884116.539999999</v>
      </c>
      <c r="S8" s="1">
        <v>23784014.239999998</v>
      </c>
      <c r="T8" s="1">
        <v>23206140.309999999</v>
      </c>
      <c r="U8" s="1">
        <v>26554727.91</v>
      </c>
    </row>
    <row r="9" spans="1:21" x14ac:dyDescent="0.25">
      <c r="A9" t="s">
        <v>39</v>
      </c>
      <c r="B9">
        <v>1</v>
      </c>
      <c r="C9">
        <v>100</v>
      </c>
      <c r="D9" t="s">
        <v>51</v>
      </c>
      <c r="E9" t="s">
        <v>52</v>
      </c>
      <c r="F9" t="s">
        <v>42</v>
      </c>
      <c r="G9" t="s">
        <v>53</v>
      </c>
      <c r="H9">
        <v>782</v>
      </c>
      <c r="I9" t="s">
        <v>44</v>
      </c>
      <c r="J9" t="s">
        <v>45</v>
      </c>
      <c r="K9" t="s">
        <v>46</v>
      </c>
      <c r="L9">
        <v>30</v>
      </c>
      <c r="M9" t="s">
        <v>49</v>
      </c>
      <c r="N9" s="3">
        <v>10348956.24</v>
      </c>
      <c r="O9" s="3">
        <v>12568121.18</v>
      </c>
      <c r="P9" s="3">
        <v>16670286.26</v>
      </c>
      <c r="Q9" s="3">
        <v>20159556.559999999</v>
      </c>
      <c r="R9" s="3">
        <v>25341481.890000001</v>
      </c>
      <c r="S9" s="1">
        <v>26279228.649999999</v>
      </c>
      <c r="T9" s="1">
        <v>29749052.34</v>
      </c>
      <c r="U9" s="1">
        <v>29985943.43</v>
      </c>
    </row>
    <row r="10" spans="1:21" x14ac:dyDescent="0.25">
      <c r="A10" t="s">
        <v>39</v>
      </c>
      <c r="B10">
        <v>1</v>
      </c>
      <c r="C10">
        <v>100</v>
      </c>
      <c r="D10" t="s">
        <v>51</v>
      </c>
      <c r="E10" t="s">
        <v>52</v>
      </c>
      <c r="F10" t="s">
        <v>42</v>
      </c>
      <c r="G10" t="s">
        <v>53</v>
      </c>
      <c r="H10">
        <v>782</v>
      </c>
      <c r="I10" t="s">
        <v>44</v>
      </c>
      <c r="J10" t="s">
        <v>45</v>
      </c>
      <c r="K10" t="s">
        <v>46</v>
      </c>
      <c r="L10">
        <v>40</v>
      </c>
      <c r="M10" t="s">
        <v>12</v>
      </c>
      <c r="N10" s="3">
        <v>10348956.24</v>
      </c>
      <c r="O10" s="3">
        <v>12568121.18</v>
      </c>
      <c r="P10" s="3">
        <v>16670286.26</v>
      </c>
      <c r="Q10" s="3">
        <v>20159556.559999999</v>
      </c>
      <c r="R10" s="3">
        <v>25341481.890000001</v>
      </c>
      <c r="S10" s="1">
        <v>26279228.649999999</v>
      </c>
      <c r="T10" s="1">
        <v>29749052.34</v>
      </c>
      <c r="U10" s="1">
        <v>29985943.43</v>
      </c>
    </row>
    <row r="11" spans="1:21" x14ac:dyDescent="0.25">
      <c r="A11" t="s">
        <v>39</v>
      </c>
      <c r="B11">
        <v>1</v>
      </c>
      <c r="C11">
        <v>100</v>
      </c>
      <c r="D11" t="s">
        <v>51</v>
      </c>
      <c r="E11" t="s">
        <v>52</v>
      </c>
      <c r="F11" t="s">
        <v>42</v>
      </c>
      <c r="G11" t="s">
        <v>53</v>
      </c>
      <c r="H11">
        <v>782</v>
      </c>
      <c r="I11" t="s">
        <v>44</v>
      </c>
      <c r="J11" t="s">
        <v>45</v>
      </c>
      <c r="K11" t="s">
        <v>46</v>
      </c>
      <c r="L11">
        <v>50</v>
      </c>
      <c r="M11" t="s">
        <v>50</v>
      </c>
      <c r="N11" s="3">
        <v>0</v>
      </c>
      <c r="O11" s="3">
        <v>0</v>
      </c>
      <c r="P11" s="3">
        <v>0</v>
      </c>
      <c r="Q11" s="3">
        <v>0</v>
      </c>
      <c r="R11" s="3">
        <v>0</v>
      </c>
      <c r="S11" s="1">
        <v>0</v>
      </c>
      <c r="T11" s="1">
        <v>0</v>
      </c>
      <c r="U11" s="1">
        <v>0</v>
      </c>
    </row>
    <row r="12" spans="1:21" x14ac:dyDescent="0.25">
      <c r="A12" t="s">
        <v>39</v>
      </c>
      <c r="B12">
        <v>1</v>
      </c>
      <c r="C12">
        <v>133</v>
      </c>
      <c r="D12" t="s">
        <v>54</v>
      </c>
      <c r="E12" t="s">
        <v>55</v>
      </c>
      <c r="F12" t="s">
        <v>42</v>
      </c>
      <c r="G12" t="s">
        <v>56</v>
      </c>
      <c r="H12">
        <v>783</v>
      </c>
      <c r="I12" t="s">
        <v>57</v>
      </c>
      <c r="J12" t="s">
        <v>58</v>
      </c>
      <c r="K12" t="s">
        <v>46</v>
      </c>
      <c r="L12">
        <v>10</v>
      </c>
      <c r="M12" t="s">
        <v>47</v>
      </c>
      <c r="N12" s="3">
        <v>12323220</v>
      </c>
      <c r="O12" s="3">
        <v>12849994.119999999</v>
      </c>
      <c r="P12" s="3">
        <v>13169913.949999999</v>
      </c>
      <c r="Q12" s="3">
        <v>14795172.109999999</v>
      </c>
      <c r="R12" s="3">
        <v>15645780.890000001</v>
      </c>
      <c r="S12" s="1">
        <v>15496094.27</v>
      </c>
      <c r="T12" s="1">
        <v>16522159.060000001</v>
      </c>
      <c r="U12" s="1">
        <v>17249755.09</v>
      </c>
    </row>
    <row r="13" spans="1:21" x14ac:dyDescent="0.25">
      <c r="A13" t="s">
        <v>39</v>
      </c>
      <c r="B13">
        <v>1</v>
      </c>
      <c r="C13">
        <v>133</v>
      </c>
      <c r="D13" t="s">
        <v>54</v>
      </c>
      <c r="E13" t="s">
        <v>55</v>
      </c>
      <c r="F13" t="s">
        <v>42</v>
      </c>
      <c r="G13" t="s">
        <v>56</v>
      </c>
      <c r="H13">
        <v>783</v>
      </c>
      <c r="I13" t="s">
        <v>57</v>
      </c>
      <c r="J13" t="s">
        <v>58</v>
      </c>
      <c r="K13" t="s">
        <v>46</v>
      </c>
      <c r="L13">
        <v>20</v>
      </c>
      <c r="M13" t="s">
        <v>48</v>
      </c>
      <c r="N13" s="3">
        <v>12115480.880000001</v>
      </c>
      <c r="O13" s="3">
        <v>12220578.17</v>
      </c>
      <c r="P13" s="3">
        <v>11855794.84</v>
      </c>
      <c r="Q13" s="3">
        <v>13426376.220000001</v>
      </c>
      <c r="R13" s="3">
        <v>14449316.619999999</v>
      </c>
      <c r="S13" s="1">
        <v>14752894.210000001</v>
      </c>
      <c r="T13" s="1">
        <v>15288512.970000001</v>
      </c>
      <c r="U13" s="1">
        <v>16326214.57</v>
      </c>
    </row>
    <row r="14" spans="1:21" x14ac:dyDescent="0.25">
      <c r="A14" t="s">
        <v>39</v>
      </c>
      <c r="B14">
        <v>1</v>
      </c>
      <c r="C14">
        <v>133</v>
      </c>
      <c r="D14" t="s">
        <v>54</v>
      </c>
      <c r="E14" t="s">
        <v>55</v>
      </c>
      <c r="F14" t="s">
        <v>42</v>
      </c>
      <c r="G14" t="s">
        <v>56</v>
      </c>
      <c r="H14">
        <v>783</v>
      </c>
      <c r="I14" t="s">
        <v>57</v>
      </c>
      <c r="J14" t="s">
        <v>58</v>
      </c>
      <c r="K14" t="s">
        <v>46</v>
      </c>
      <c r="L14">
        <v>30</v>
      </c>
      <c r="M14" t="s">
        <v>49</v>
      </c>
      <c r="N14" s="3">
        <v>207739.12</v>
      </c>
      <c r="O14" s="3">
        <v>629415.94999999995</v>
      </c>
      <c r="P14" s="3">
        <v>1314119.1100000001</v>
      </c>
      <c r="Q14" s="3">
        <v>1368795.89</v>
      </c>
      <c r="R14" s="3">
        <v>1196464.27</v>
      </c>
      <c r="S14" s="1">
        <v>743200.06</v>
      </c>
      <c r="T14" s="1">
        <v>1233646.0900000001</v>
      </c>
      <c r="U14" s="1">
        <v>923540.52</v>
      </c>
    </row>
    <row r="15" spans="1:21" x14ac:dyDescent="0.25">
      <c r="A15" t="s">
        <v>39</v>
      </c>
      <c r="B15">
        <v>1</v>
      </c>
      <c r="C15">
        <v>133</v>
      </c>
      <c r="D15" t="s">
        <v>54</v>
      </c>
      <c r="E15" t="s">
        <v>55</v>
      </c>
      <c r="F15" t="s">
        <v>42</v>
      </c>
      <c r="G15" t="s">
        <v>56</v>
      </c>
      <c r="H15">
        <v>783</v>
      </c>
      <c r="I15" t="s">
        <v>57</v>
      </c>
      <c r="J15" t="s">
        <v>58</v>
      </c>
      <c r="K15" t="s">
        <v>46</v>
      </c>
      <c r="L15">
        <v>40</v>
      </c>
      <c r="M15" t="s">
        <v>12</v>
      </c>
      <c r="N15" s="3">
        <v>207739.12</v>
      </c>
      <c r="O15" s="3">
        <v>629415.94999999995</v>
      </c>
      <c r="P15" s="3">
        <v>1314119.1100000001</v>
      </c>
      <c r="Q15" s="3">
        <v>1368795.89</v>
      </c>
      <c r="R15" s="3">
        <v>1196464.27</v>
      </c>
      <c r="S15" s="1">
        <v>743200.06</v>
      </c>
      <c r="T15" s="1">
        <v>1233646.0900000001</v>
      </c>
      <c r="U15" s="1">
        <v>923540.52</v>
      </c>
    </row>
    <row r="16" spans="1:21" x14ac:dyDescent="0.25">
      <c r="A16" t="s">
        <v>39</v>
      </c>
      <c r="B16">
        <v>1</v>
      </c>
      <c r="C16">
        <v>133</v>
      </c>
      <c r="D16" t="s">
        <v>54</v>
      </c>
      <c r="E16" t="s">
        <v>55</v>
      </c>
      <c r="F16" t="s">
        <v>42</v>
      </c>
      <c r="G16" t="s">
        <v>56</v>
      </c>
      <c r="H16">
        <v>783</v>
      </c>
      <c r="I16" t="s">
        <v>57</v>
      </c>
      <c r="J16" t="s">
        <v>58</v>
      </c>
      <c r="K16" t="s">
        <v>46</v>
      </c>
      <c r="L16">
        <v>50</v>
      </c>
      <c r="M16" t="s">
        <v>50</v>
      </c>
      <c r="N16" s="3">
        <v>0</v>
      </c>
      <c r="O16" s="3">
        <v>0</v>
      </c>
      <c r="P16" s="3">
        <v>0</v>
      </c>
      <c r="Q16" s="3">
        <v>0</v>
      </c>
      <c r="R16" s="3">
        <v>0</v>
      </c>
      <c r="S16" s="1">
        <v>0</v>
      </c>
      <c r="T16" s="1">
        <v>0</v>
      </c>
      <c r="U16" s="1">
        <v>0</v>
      </c>
    </row>
    <row r="17" spans="1:21" x14ac:dyDescent="0.25">
      <c r="A17" t="s">
        <v>39</v>
      </c>
      <c r="B17">
        <v>1</v>
      </c>
      <c r="C17">
        <v>961</v>
      </c>
      <c r="D17" t="s">
        <v>59</v>
      </c>
      <c r="E17" t="s">
        <v>60</v>
      </c>
      <c r="F17" t="s">
        <v>42</v>
      </c>
      <c r="G17" t="s">
        <v>61</v>
      </c>
      <c r="H17">
        <v>399</v>
      </c>
      <c r="I17" t="s">
        <v>62</v>
      </c>
      <c r="J17" t="s">
        <v>63</v>
      </c>
      <c r="K17" t="s">
        <v>46</v>
      </c>
      <c r="L17">
        <v>10</v>
      </c>
      <c r="M17" t="s">
        <v>47</v>
      </c>
      <c r="N17" s="3">
        <v>13934764</v>
      </c>
      <c r="O17" s="3">
        <v>16006350.9</v>
      </c>
      <c r="P17" s="3">
        <v>16650517.039999999</v>
      </c>
      <c r="Q17" s="3">
        <v>18975497.449999999</v>
      </c>
      <c r="R17" s="3">
        <v>24595110.780000001</v>
      </c>
      <c r="S17" s="1">
        <v>22806786.170000002</v>
      </c>
      <c r="T17" s="1">
        <v>26839925.649999999</v>
      </c>
      <c r="U17" s="1">
        <v>29452854.300000001</v>
      </c>
    </row>
    <row r="18" spans="1:21" x14ac:dyDescent="0.25">
      <c r="A18" t="s">
        <v>39</v>
      </c>
      <c r="B18">
        <v>1</v>
      </c>
      <c r="C18">
        <v>961</v>
      </c>
      <c r="D18" t="s">
        <v>59</v>
      </c>
      <c r="E18" t="s">
        <v>60</v>
      </c>
      <c r="F18" t="s">
        <v>42</v>
      </c>
      <c r="G18" t="s">
        <v>61</v>
      </c>
      <c r="H18">
        <v>399</v>
      </c>
      <c r="I18" t="s">
        <v>62</v>
      </c>
      <c r="J18" t="s">
        <v>63</v>
      </c>
      <c r="K18" t="s">
        <v>46</v>
      </c>
      <c r="L18">
        <v>20</v>
      </c>
      <c r="M18" t="s">
        <v>48</v>
      </c>
      <c r="N18" s="3">
        <v>9518056.4499999993</v>
      </c>
      <c r="O18" s="3">
        <v>9899267.8599999994</v>
      </c>
      <c r="P18" s="3">
        <v>8802767.5899999999</v>
      </c>
      <c r="Q18" s="3">
        <v>10263605.67</v>
      </c>
      <c r="R18" s="3">
        <v>11218975.609999999</v>
      </c>
      <c r="S18" s="1">
        <v>13300687.52</v>
      </c>
      <c r="T18" s="1">
        <v>15006750.35</v>
      </c>
      <c r="U18" s="1">
        <v>17538563.109999999</v>
      </c>
    </row>
    <row r="19" spans="1:21" x14ac:dyDescent="0.25">
      <c r="A19" t="s">
        <v>39</v>
      </c>
      <c r="B19">
        <v>1</v>
      </c>
      <c r="C19">
        <v>961</v>
      </c>
      <c r="D19" t="s">
        <v>59</v>
      </c>
      <c r="E19" t="s">
        <v>60</v>
      </c>
      <c r="F19" t="s">
        <v>42</v>
      </c>
      <c r="G19" t="s">
        <v>61</v>
      </c>
      <c r="H19">
        <v>399</v>
      </c>
      <c r="I19" t="s">
        <v>62</v>
      </c>
      <c r="J19" t="s">
        <v>63</v>
      </c>
      <c r="K19" t="s">
        <v>46</v>
      </c>
      <c r="L19">
        <v>30</v>
      </c>
      <c r="M19" t="s">
        <v>49</v>
      </c>
      <c r="N19" s="3">
        <v>4416707.55</v>
      </c>
      <c r="O19" s="3">
        <v>6107083.04</v>
      </c>
      <c r="P19" s="3">
        <v>7847749.4500000002</v>
      </c>
      <c r="Q19" s="3">
        <v>8711891.7799999993</v>
      </c>
      <c r="R19" s="3">
        <v>13376135.17</v>
      </c>
      <c r="S19" s="1">
        <v>9506098.6500000004</v>
      </c>
      <c r="T19" s="1">
        <v>11833175.300000001</v>
      </c>
      <c r="U19" s="1">
        <v>11914291.189999999</v>
      </c>
    </row>
    <row r="20" spans="1:21" x14ac:dyDescent="0.25">
      <c r="A20" t="s">
        <v>39</v>
      </c>
      <c r="B20">
        <v>1</v>
      </c>
      <c r="C20">
        <v>961</v>
      </c>
      <c r="D20" t="s">
        <v>59</v>
      </c>
      <c r="E20" t="s">
        <v>60</v>
      </c>
      <c r="F20" t="s">
        <v>42</v>
      </c>
      <c r="G20" t="s">
        <v>61</v>
      </c>
      <c r="H20">
        <v>399</v>
      </c>
      <c r="I20" t="s">
        <v>62</v>
      </c>
      <c r="J20" t="s">
        <v>63</v>
      </c>
      <c r="K20" t="s">
        <v>46</v>
      </c>
      <c r="L20">
        <v>40</v>
      </c>
      <c r="M20" t="s">
        <v>12</v>
      </c>
      <c r="N20" s="3">
        <v>4416707.55</v>
      </c>
      <c r="O20" s="3">
        <v>6107083.04</v>
      </c>
      <c r="P20" s="3">
        <v>7847749.4500000002</v>
      </c>
      <c r="Q20" s="3">
        <v>8711891.7799999993</v>
      </c>
      <c r="R20" s="3">
        <v>13376135.17</v>
      </c>
      <c r="S20" s="1">
        <v>9506098.6500000004</v>
      </c>
      <c r="T20" s="1">
        <v>11833175.300000001</v>
      </c>
      <c r="U20" s="1">
        <v>11914291.189999999</v>
      </c>
    </row>
    <row r="21" spans="1:21" x14ac:dyDescent="0.25">
      <c r="A21" t="s">
        <v>39</v>
      </c>
      <c r="B21">
        <v>1</v>
      </c>
      <c r="C21">
        <v>961</v>
      </c>
      <c r="D21" t="s">
        <v>59</v>
      </c>
      <c r="E21" t="s">
        <v>60</v>
      </c>
      <c r="F21" t="s">
        <v>42</v>
      </c>
      <c r="G21" t="s">
        <v>61</v>
      </c>
      <c r="H21">
        <v>399</v>
      </c>
      <c r="I21" t="s">
        <v>62</v>
      </c>
      <c r="J21" t="s">
        <v>63</v>
      </c>
      <c r="K21" t="s">
        <v>46</v>
      </c>
      <c r="L21">
        <v>50</v>
      </c>
      <c r="M21" t="s">
        <v>50</v>
      </c>
      <c r="N21" s="3">
        <v>0</v>
      </c>
      <c r="O21" s="3">
        <v>0</v>
      </c>
      <c r="P21" s="3">
        <v>0</v>
      </c>
      <c r="Q21" s="3">
        <v>0</v>
      </c>
      <c r="R21" s="3">
        <v>0</v>
      </c>
      <c r="S21" s="1">
        <v>0</v>
      </c>
      <c r="T21" s="1">
        <v>0</v>
      </c>
      <c r="U21" s="1">
        <v>0</v>
      </c>
    </row>
    <row r="22" spans="1:21" x14ac:dyDescent="0.25">
      <c r="A22" t="s">
        <v>39</v>
      </c>
      <c r="B22">
        <v>1</v>
      </c>
      <c r="C22">
        <v>109</v>
      </c>
      <c r="D22" t="s">
        <v>64</v>
      </c>
      <c r="E22" t="s">
        <v>65</v>
      </c>
      <c r="F22" t="s">
        <v>42</v>
      </c>
      <c r="G22" t="s">
        <v>66</v>
      </c>
      <c r="H22">
        <v>820</v>
      </c>
      <c r="I22" t="s">
        <v>67</v>
      </c>
      <c r="J22" t="s">
        <v>68</v>
      </c>
      <c r="K22" t="s">
        <v>46</v>
      </c>
      <c r="L22">
        <v>10</v>
      </c>
      <c r="M22" t="s">
        <v>47</v>
      </c>
      <c r="N22" s="3">
        <v>5340206</v>
      </c>
      <c r="O22" s="3">
        <v>5409781.1799999997</v>
      </c>
      <c r="P22" s="3">
        <v>6975933.8399999999</v>
      </c>
      <c r="Q22" s="3">
        <v>7619453.04</v>
      </c>
      <c r="R22" s="3">
        <v>9220360.0099999998</v>
      </c>
      <c r="S22" s="1">
        <v>8798511.5199999996</v>
      </c>
      <c r="T22" s="1">
        <v>8168384.2800000003</v>
      </c>
      <c r="U22" s="1">
        <v>8457934.1099999994</v>
      </c>
    </row>
    <row r="23" spans="1:21" x14ac:dyDescent="0.25">
      <c r="A23" t="s">
        <v>39</v>
      </c>
      <c r="B23">
        <v>1</v>
      </c>
      <c r="C23">
        <v>109</v>
      </c>
      <c r="D23" t="s">
        <v>64</v>
      </c>
      <c r="E23" t="s">
        <v>65</v>
      </c>
      <c r="F23" t="s">
        <v>42</v>
      </c>
      <c r="G23" t="s">
        <v>66</v>
      </c>
      <c r="H23">
        <v>820</v>
      </c>
      <c r="I23" t="s">
        <v>67</v>
      </c>
      <c r="J23" t="s">
        <v>68</v>
      </c>
      <c r="K23" t="s">
        <v>46</v>
      </c>
      <c r="L23">
        <v>20</v>
      </c>
      <c r="M23" t="s">
        <v>48</v>
      </c>
      <c r="N23" s="3">
        <v>5282730.82</v>
      </c>
      <c r="O23" s="3">
        <v>5232571.34</v>
      </c>
      <c r="P23" s="3">
        <v>6320474.7999999998</v>
      </c>
      <c r="Q23" s="3">
        <v>6561932.0300000003</v>
      </c>
      <c r="R23" s="3">
        <v>6709529.4900000002</v>
      </c>
      <c r="S23" s="1">
        <v>7427298.2400000002</v>
      </c>
      <c r="T23" s="1">
        <v>6848245.1699999999</v>
      </c>
      <c r="U23" s="1">
        <v>6713395.8700000001</v>
      </c>
    </row>
    <row r="24" spans="1:21" x14ac:dyDescent="0.25">
      <c r="A24" t="s">
        <v>39</v>
      </c>
      <c r="B24">
        <v>1</v>
      </c>
      <c r="C24">
        <v>109</v>
      </c>
      <c r="D24" t="s">
        <v>64</v>
      </c>
      <c r="E24" t="s">
        <v>65</v>
      </c>
      <c r="F24" t="s">
        <v>42</v>
      </c>
      <c r="G24" t="s">
        <v>66</v>
      </c>
      <c r="H24">
        <v>820</v>
      </c>
      <c r="I24" t="s">
        <v>67</v>
      </c>
      <c r="J24" t="s">
        <v>68</v>
      </c>
      <c r="K24" t="s">
        <v>46</v>
      </c>
      <c r="L24">
        <v>30</v>
      </c>
      <c r="M24" t="s">
        <v>49</v>
      </c>
      <c r="N24" s="3">
        <v>57475.18</v>
      </c>
      <c r="O24" s="3">
        <v>177209.84</v>
      </c>
      <c r="P24" s="3">
        <v>655459.04</v>
      </c>
      <c r="Q24" s="3">
        <v>1057521.01</v>
      </c>
      <c r="R24" s="3">
        <v>2510830.52</v>
      </c>
      <c r="S24" s="1">
        <v>1371213.28</v>
      </c>
      <c r="T24" s="1">
        <v>1320139.1100000001</v>
      </c>
      <c r="U24" s="1">
        <v>1744538.24</v>
      </c>
    </row>
    <row r="25" spans="1:21" x14ac:dyDescent="0.25">
      <c r="A25" t="s">
        <v>39</v>
      </c>
      <c r="B25">
        <v>1</v>
      </c>
      <c r="C25">
        <v>109</v>
      </c>
      <c r="D25" t="s">
        <v>64</v>
      </c>
      <c r="E25" t="s">
        <v>65</v>
      </c>
      <c r="F25" t="s">
        <v>42</v>
      </c>
      <c r="G25" t="s">
        <v>66</v>
      </c>
      <c r="H25">
        <v>820</v>
      </c>
      <c r="I25" t="s">
        <v>67</v>
      </c>
      <c r="J25" t="s">
        <v>68</v>
      </c>
      <c r="K25" t="s">
        <v>46</v>
      </c>
      <c r="L25">
        <v>40</v>
      </c>
      <c r="M25" t="s">
        <v>12</v>
      </c>
      <c r="N25" s="3">
        <v>57475.18</v>
      </c>
      <c r="O25" s="3">
        <v>177209.84</v>
      </c>
      <c r="P25" s="3">
        <v>655459.04</v>
      </c>
      <c r="Q25" s="3">
        <v>1057521.01</v>
      </c>
      <c r="R25" s="3">
        <v>2510830.52</v>
      </c>
      <c r="S25" s="1">
        <v>1371213.28</v>
      </c>
      <c r="T25" s="1">
        <v>1320139.1100000001</v>
      </c>
      <c r="U25" s="1">
        <v>1744538.24</v>
      </c>
    </row>
    <row r="26" spans="1:21" x14ac:dyDescent="0.25">
      <c r="A26" t="s">
        <v>39</v>
      </c>
      <c r="B26">
        <v>1</v>
      </c>
      <c r="C26">
        <v>109</v>
      </c>
      <c r="D26" t="s">
        <v>64</v>
      </c>
      <c r="E26" t="s">
        <v>65</v>
      </c>
      <c r="F26" t="s">
        <v>42</v>
      </c>
      <c r="G26" t="s">
        <v>66</v>
      </c>
      <c r="H26">
        <v>820</v>
      </c>
      <c r="I26" t="s">
        <v>67</v>
      </c>
      <c r="J26" t="s">
        <v>68</v>
      </c>
      <c r="K26" t="s">
        <v>46</v>
      </c>
      <c r="L26">
        <v>50</v>
      </c>
      <c r="M26" t="s">
        <v>50</v>
      </c>
      <c r="N26" s="3">
        <v>0</v>
      </c>
      <c r="O26" s="3">
        <v>0</v>
      </c>
      <c r="P26" s="3">
        <v>0</v>
      </c>
      <c r="Q26" s="3">
        <v>0</v>
      </c>
      <c r="R26" s="3">
        <v>0</v>
      </c>
      <c r="S26" s="1">
        <v>0</v>
      </c>
      <c r="T26" s="1">
        <v>0</v>
      </c>
      <c r="U26" s="1">
        <v>0</v>
      </c>
    </row>
    <row r="27" spans="1:21" x14ac:dyDescent="0.25">
      <c r="A27" t="s">
        <v>39</v>
      </c>
      <c r="B27">
        <v>1</v>
      </c>
      <c r="C27">
        <v>107</v>
      </c>
      <c r="D27" t="s">
        <v>69</v>
      </c>
      <c r="E27" t="s">
        <v>70</v>
      </c>
      <c r="F27" t="s">
        <v>42</v>
      </c>
      <c r="G27" t="s">
        <v>71</v>
      </c>
      <c r="H27">
        <v>146</v>
      </c>
      <c r="I27" t="s">
        <v>72</v>
      </c>
      <c r="J27" t="s">
        <v>73</v>
      </c>
      <c r="K27" t="s">
        <v>46</v>
      </c>
      <c r="L27">
        <v>10</v>
      </c>
      <c r="M27" t="s">
        <v>47</v>
      </c>
      <c r="N27" s="3">
        <v>2834057</v>
      </c>
      <c r="O27" s="3">
        <v>971468.93</v>
      </c>
      <c r="P27" s="3">
        <v>50233.82</v>
      </c>
      <c r="Q27" s="3">
        <v>0</v>
      </c>
      <c r="R27" s="3">
        <v>0</v>
      </c>
      <c r="S27" s="1">
        <v>0</v>
      </c>
      <c r="T27" s="1">
        <v>0</v>
      </c>
      <c r="U27" s="1"/>
    </row>
    <row r="28" spans="1:21" x14ac:dyDescent="0.25">
      <c r="A28" t="s">
        <v>39</v>
      </c>
      <c r="B28">
        <v>1</v>
      </c>
      <c r="C28">
        <v>107</v>
      </c>
      <c r="D28" t="s">
        <v>69</v>
      </c>
      <c r="E28" t="s">
        <v>70</v>
      </c>
      <c r="F28" t="s">
        <v>42</v>
      </c>
      <c r="G28" t="s">
        <v>71</v>
      </c>
      <c r="H28">
        <v>146</v>
      </c>
      <c r="I28" t="s">
        <v>72</v>
      </c>
      <c r="J28" t="s">
        <v>73</v>
      </c>
      <c r="K28" t="s">
        <v>46</v>
      </c>
      <c r="L28">
        <v>20</v>
      </c>
      <c r="M28" t="s">
        <v>48</v>
      </c>
      <c r="N28" s="3">
        <v>365218.07</v>
      </c>
      <c r="O28" s="3">
        <v>171364.35</v>
      </c>
      <c r="P28" s="3">
        <v>50233.82</v>
      </c>
      <c r="Q28" s="3">
        <v>0</v>
      </c>
      <c r="R28" s="3">
        <v>0</v>
      </c>
      <c r="S28" s="1">
        <v>0</v>
      </c>
      <c r="T28" s="1">
        <v>0</v>
      </c>
      <c r="U28" s="1"/>
    </row>
    <row r="29" spans="1:21" x14ac:dyDescent="0.25">
      <c r="A29" t="s">
        <v>39</v>
      </c>
      <c r="B29">
        <v>1</v>
      </c>
      <c r="C29">
        <v>107</v>
      </c>
      <c r="D29" t="s">
        <v>69</v>
      </c>
      <c r="E29" t="s">
        <v>70</v>
      </c>
      <c r="F29" t="s">
        <v>42</v>
      </c>
      <c r="G29" t="s">
        <v>71</v>
      </c>
      <c r="H29">
        <v>146</v>
      </c>
      <c r="I29" t="s">
        <v>72</v>
      </c>
      <c r="J29" t="s">
        <v>73</v>
      </c>
      <c r="K29" t="s">
        <v>46</v>
      </c>
      <c r="L29">
        <v>30</v>
      </c>
      <c r="M29" t="s">
        <v>49</v>
      </c>
      <c r="N29" s="3">
        <v>2468838.9300000002</v>
      </c>
      <c r="O29" s="3">
        <v>800104.58</v>
      </c>
      <c r="P29" s="3">
        <v>0</v>
      </c>
      <c r="Q29" s="3">
        <v>0</v>
      </c>
      <c r="R29" s="3">
        <v>0</v>
      </c>
      <c r="S29" s="1">
        <v>0</v>
      </c>
      <c r="T29" s="1">
        <v>0</v>
      </c>
      <c r="U29" s="1"/>
    </row>
    <row r="30" spans="1:21" x14ac:dyDescent="0.25">
      <c r="A30" t="s">
        <v>39</v>
      </c>
      <c r="B30">
        <v>1</v>
      </c>
      <c r="C30">
        <v>107</v>
      </c>
      <c r="D30" t="s">
        <v>69</v>
      </c>
      <c r="E30" t="s">
        <v>70</v>
      </c>
      <c r="F30" t="s">
        <v>42</v>
      </c>
      <c r="G30" t="s">
        <v>71</v>
      </c>
      <c r="H30">
        <v>146</v>
      </c>
      <c r="I30" t="s">
        <v>72</v>
      </c>
      <c r="J30" t="s">
        <v>73</v>
      </c>
      <c r="K30" t="s">
        <v>46</v>
      </c>
      <c r="L30">
        <v>40</v>
      </c>
      <c r="M30" t="s">
        <v>12</v>
      </c>
      <c r="N30" s="3">
        <v>2468838.9300000002</v>
      </c>
      <c r="O30" s="3">
        <v>800104.58</v>
      </c>
      <c r="P30" s="3">
        <v>0</v>
      </c>
      <c r="Q30" s="3">
        <v>0</v>
      </c>
      <c r="R30" s="3">
        <v>0</v>
      </c>
      <c r="S30" s="1">
        <v>0</v>
      </c>
      <c r="T30" s="1">
        <v>0</v>
      </c>
      <c r="U30" s="1"/>
    </row>
    <row r="31" spans="1:21" x14ac:dyDescent="0.25">
      <c r="A31" t="s">
        <v>39</v>
      </c>
      <c r="B31">
        <v>1</v>
      </c>
      <c r="C31">
        <v>107</v>
      </c>
      <c r="D31" t="s">
        <v>69</v>
      </c>
      <c r="E31" t="s">
        <v>70</v>
      </c>
      <c r="F31" t="s">
        <v>42</v>
      </c>
      <c r="G31" t="s">
        <v>71</v>
      </c>
      <c r="H31">
        <v>146</v>
      </c>
      <c r="I31" t="s">
        <v>72</v>
      </c>
      <c r="J31" t="s">
        <v>73</v>
      </c>
      <c r="K31" t="s">
        <v>46</v>
      </c>
      <c r="L31">
        <v>50</v>
      </c>
      <c r="M31" t="s">
        <v>50</v>
      </c>
      <c r="N31" s="3">
        <v>0</v>
      </c>
      <c r="O31" s="3">
        <v>0</v>
      </c>
      <c r="P31" s="3">
        <v>0</v>
      </c>
      <c r="Q31" s="3">
        <v>0</v>
      </c>
      <c r="R31" s="3">
        <v>0</v>
      </c>
      <c r="S31" s="1">
        <v>0</v>
      </c>
      <c r="T31" s="1">
        <v>0</v>
      </c>
      <c r="U31" s="1"/>
    </row>
    <row r="32" spans="1:21" x14ac:dyDescent="0.25">
      <c r="A32" t="s">
        <v>39</v>
      </c>
      <c r="B32">
        <v>1</v>
      </c>
      <c r="C32">
        <v>107</v>
      </c>
      <c r="D32" t="s">
        <v>69</v>
      </c>
      <c r="E32" t="s">
        <v>70</v>
      </c>
      <c r="F32" t="s">
        <v>42</v>
      </c>
      <c r="G32" t="s">
        <v>71</v>
      </c>
      <c r="H32">
        <v>406</v>
      </c>
      <c r="I32" t="s">
        <v>74</v>
      </c>
      <c r="J32" t="s">
        <v>75</v>
      </c>
      <c r="K32" t="s">
        <v>46</v>
      </c>
      <c r="L32">
        <v>10</v>
      </c>
      <c r="M32" t="s">
        <v>47</v>
      </c>
      <c r="N32" s="3">
        <v>11172</v>
      </c>
      <c r="O32" s="3">
        <v>16976.12</v>
      </c>
      <c r="P32" s="3">
        <v>6331</v>
      </c>
      <c r="Q32" s="3">
        <v>6320</v>
      </c>
      <c r="R32" s="3">
        <v>0</v>
      </c>
      <c r="S32" s="1">
        <v>0</v>
      </c>
      <c r="T32" s="1">
        <v>0</v>
      </c>
      <c r="U32" s="1"/>
    </row>
    <row r="33" spans="1:21" x14ac:dyDescent="0.25">
      <c r="A33" t="s">
        <v>39</v>
      </c>
      <c r="B33">
        <v>1</v>
      </c>
      <c r="C33">
        <v>107</v>
      </c>
      <c r="D33" t="s">
        <v>69</v>
      </c>
      <c r="E33" t="s">
        <v>70</v>
      </c>
      <c r="F33" t="s">
        <v>42</v>
      </c>
      <c r="G33" t="s">
        <v>71</v>
      </c>
      <c r="H33">
        <v>406</v>
      </c>
      <c r="I33" t="s">
        <v>74</v>
      </c>
      <c r="J33" t="s">
        <v>75</v>
      </c>
      <c r="K33" t="s">
        <v>46</v>
      </c>
      <c r="L33">
        <v>20</v>
      </c>
      <c r="M33" t="s">
        <v>48</v>
      </c>
      <c r="N33" s="3">
        <v>545.88</v>
      </c>
      <c r="O33" s="3">
        <v>50</v>
      </c>
      <c r="P33" s="3">
        <v>31</v>
      </c>
      <c r="Q33" s="3">
        <v>98.07</v>
      </c>
      <c r="R33" s="3">
        <v>0</v>
      </c>
      <c r="S33" s="1">
        <v>0</v>
      </c>
      <c r="T33" s="1">
        <v>0</v>
      </c>
      <c r="U33" s="1"/>
    </row>
    <row r="34" spans="1:21" x14ac:dyDescent="0.25">
      <c r="A34" t="s">
        <v>39</v>
      </c>
      <c r="B34">
        <v>1</v>
      </c>
      <c r="C34">
        <v>107</v>
      </c>
      <c r="D34" t="s">
        <v>69</v>
      </c>
      <c r="E34" t="s">
        <v>70</v>
      </c>
      <c r="F34" t="s">
        <v>42</v>
      </c>
      <c r="G34" t="s">
        <v>71</v>
      </c>
      <c r="H34">
        <v>406</v>
      </c>
      <c r="I34" t="s">
        <v>74</v>
      </c>
      <c r="J34" t="s">
        <v>75</v>
      </c>
      <c r="K34" t="s">
        <v>46</v>
      </c>
      <c r="L34">
        <v>30</v>
      </c>
      <c r="M34" t="s">
        <v>49</v>
      </c>
      <c r="N34" s="3">
        <v>10626.12</v>
      </c>
      <c r="O34" s="3">
        <v>16926.12</v>
      </c>
      <c r="P34" s="3">
        <v>6300</v>
      </c>
      <c r="Q34" s="3">
        <v>6221.93</v>
      </c>
      <c r="R34" s="3">
        <v>0</v>
      </c>
      <c r="S34" s="1">
        <v>0</v>
      </c>
      <c r="T34" s="1">
        <v>0</v>
      </c>
      <c r="U34" s="1"/>
    </row>
    <row r="35" spans="1:21" x14ac:dyDescent="0.25">
      <c r="A35" t="s">
        <v>39</v>
      </c>
      <c r="B35">
        <v>1</v>
      </c>
      <c r="C35">
        <v>107</v>
      </c>
      <c r="D35" t="s">
        <v>69</v>
      </c>
      <c r="E35" t="s">
        <v>70</v>
      </c>
      <c r="F35" t="s">
        <v>42</v>
      </c>
      <c r="G35" t="s">
        <v>71</v>
      </c>
      <c r="H35">
        <v>406</v>
      </c>
      <c r="I35" t="s">
        <v>74</v>
      </c>
      <c r="J35" t="s">
        <v>75</v>
      </c>
      <c r="K35" t="s">
        <v>46</v>
      </c>
      <c r="L35">
        <v>40</v>
      </c>
      <c r="M35" t="s">
        <v>12</v>
      </c>
      <c r="N35" s="3">
        <v>10626.12</v>
      </c>
      <c r="O35" s="3">
        <v>16926.12</v>
      </c>
      <c r="P35" s="3">
        <v>6300</v>
      </c>
      <c r="Q35" s="3">
        <v>6221.93</v>
      </c>
      <c r="R35" s="3">
        <v>0</v>
      </c>
      <c r="S35" s="1">
        <v>0</v>
      </c>
      <c r="T35" s="1">
        <v>0</v>
      </c>
      <c r="U35" s="1"/>
    </row>
    <row r="36" spans="1:21" x14ac:dyDescent="0.25">
      <c r="A36" t="s">
        <v>39</v>
      </c>
      <c r="B36">
        <v>1</v>
      </c>
      <c r="C36">
        <v>107</v>
      </c>
      <c r="D36" t="s">
        <v>69</v>
      </c>
      <c r="E36" t="s">
        <v>70</v>
      </c>
      <c r="F36" t="s">
        <v>42</v>
      </c>
      <c r="G36" t="s">
        <v>71</v>
      </c>
      <c r="H36">
        <v>406</v>
      </c>
      <c r="I36" t="s">
        <v>74</v>
      </c>
      <c r="J36" t="s">
        <v>75</v>
      </c>
      <c r="K36" t="s">
        <v>46</v>
      </c>
      <c r="L36">
        <v>50</v>
      </c>
      <c r="M36" t="s">
        <v>50</v>
      </c>
      <c r="N36" s="3">
        <v>0</v>
      </c>
      <c r="O36" s="3">
        <v>0</v>
      </c>
      <c r="P36" s="3">
        <v>0</v>
      </c>
      <c r="Q36" s="3">
        <v>0</v>
      </c>
      <c r="R36" s="3">
        <v>0</v>
      </c>
      <c r="S36" s="1">
        <v>0</v>
      </c>
      <c r="T36" s="1">
        <v>0</v>
      </c>
      <c r="U36" s="1"/>
    </row>
    <row r="37" spans="1:21" x14ac:dyDescent="0.25">
      <c r="A37" t="s">
        <v>39</v>
      </c>
      <c r="B37">
        <v>1</v>
      </c>
      <c r="C37">
        <v>107</v>
      </c>
      <c r="D37" t="s">
        <v>69</v>
      </c>
      <c r="E37" t="s">
        <v>70</v>
      </c>
      <c r="F37" t="s">
        <v>42</v>
      </c>
      <c r="G37" t="s">
        <v>71</v>
      </c>
      <c r="H37">
        <v>450</v>
      </c>
      <c r="I37" t="s">
        <v>76</v>
      </c>
      <c r="J37" t="s">
        <v>77</v>
      </c>
      <c r="K37" t="s">
        <v>46</v>
      </c>
      <c r="L37">
        <v>10</v>
      </c>
      <c r="M37" t="s">
        <v>47</v>
      </c>
      <c r="N37" s="3">
        <v>46254</v>
      </c>
      <c r="O37" s="3">
        <v>68711.7</v>
      </c>
      <c r="P37" s="3">
        <v>25609</v>
      </c>
      <c r="Q37" s="3">
        <v>25590</v>
      </c>
      <c r="R37" s="3">
        <v>0</v>
      </c>
      <c r="S37" s="1">
        <v>0</v>
      </c>
      <c r="T37" s="1">
        <v>0</v>
      </c>
      <c r="U37" s="1"/>
    </row>
    <row r="38" spans="1:21" x14ac:dyDescent="0.25">
      <c r="A38" t="s">
        <v>39</v>
      </c>
      <c r="B38">
        <v>1</v>
      </c>
      <c r="C38">
        <v>107</v>
      </c>
      <c r="D38" t="s">
        <v>69</v>
      </c>
      <c r="E38" t="s">
        <v>70</v>
      </c>
      <c r="F38" t="s">
        <v>42</v>
      </c>
      <c r="G38" t="s">
        <v>71</v>
      </c>
      <c r="H38">
        <v>450</v>
      </c>
      <c r="I38" t="s">
        <v>76</v>
      </c>
      <c r="J38" t="s">
        <v>77</v>
      </c>
      <c r="K38" t="s">
        <v>46</v>
      </c>
      <c r="L38">
        <v>20</v>
      </c>
      <c r="M38" t="s">
        <v>48</v>
      </c>
      <c r="N38" s="3">
        <v>3344.3</v>
      </c>
      <c r="O38" s="3">
        <v>248</v>
      </c>
      <c r="P38" s="3">
        <v>55</v>
      </c>
      <c r="Q38" s="3">
        <v>433.25</v>
      </c>
      <c r="R38" s="3">
        <v>0</v>
      </c>
      <c r="S38" s="1">
        <v>0</v>
      </c>
      <c r="T38" s="1">
        <v>0</v>
      </c>
      <c r="U38" s="1"/>
    </row>
    <row r="39" spans="1:21" x14ac:dyDescent="0.25">
      <c r="A39" t="s">
        <v>39</v>
      </c>
      <c r="B39">
        <v>1</v>
      </c>
      <c r="C39">
        <v>107</v>
      </c>
      <c r="D39" t="s">
        <v>69</v>
      </c>
      <c r="E39" t="s">
        <v>70</v>
      </c>
      <c r="F39" t="s">
        <v>42</v>
      </c>
      <c r="G39" t="s">
        <v>71</v>
      </c>
      <c r="H39">
        <v>450</v>
      </c>
      <c r="I39" t="s">
        <v>76</v>
      </c>
      <c r="J39" t="s">
        <v>77</v>
      </c>
      <c r="K39" t="s">
        <v>46</v>
      </c>
      <c r="L39">
        <v>30</v>
      </c>
      <c r="M39" t="s">
        <v>49</v>
      </c>
      <c r="N39" s="3">
        <v>42909.7</v>
      </c>
      <c r="O39" s="3">
        <v>68463.7</v>
      </c>
      <c r="P39" s="3">
        <v>25554</v>
      </c>
      <c r="Q39" s="3">
        <v>25156.75</v>
      </c>
      <c r="R39" s="3">
        <v>0</v>
      </c>
      <c r="S39" s="1">
        <v>0</v>
      </c>
      <c r="T39" s="1">
        <v>0</v>
      </c>
      <c r="U39" s="1"/>
    </row>
    <row r="40" spans="1:21" x14ac:dyDescent="0.25">
      <c r="A40" t="s">
        <v>39</v>
      </c>
      <c r="B40">
        <v>1</v>
      </c>
      <c r="C40">
        <v>107</v>
      </c>
      <c r="D40" t="s">
        <v>69</v>
      </c>
      <c r="E40" t="s">
        <v>70</v>
      </c>
      <c r="F40" t="s">
        <v>42</v>
      </c>
      <c r="G40" t="s">
        <v>71</v>
      </c>
      <c r="H40">
        <v>450</v>
      </c>
      <c r="I40" t="s">
        <v>76</v>
      </c>
      <c r="J40" t="s">
        <v>77</v>
      </c>
      <c r="K40" t="s">
        <v>46</v>
      </c>
      <c r="L40">
        <v>40</v>
      </c>
      <c r="M40" t="s">
        <v>12</v>
      </c>
      <c r="N40" s="3">
        <v>42909.7</v>
      </c>
      <c r="O40" s="3">
        <v>68463.7</v>
      </c>
      <c r="P40" s="3">
        <v>25554</v>
      </c>
      <c r="Q40" s="3">
        <v>25156.75</v>
      </c>
      <c r="R40" s="3">
        <v>0</v>
      </c>
      <c r="S40" s="1">
        <v>0</v>
      </c>
      <c r="T40" s="1">
        <v>0</v>
      </c>
      <c r="U40" s="1"/>
    </row>
    <row r="41" spans="1:21" x14ac:dyDescent="0.25">
      <c r="A41" t="s">
        <v>39</v>
      </c>
      <c r="B41">
        <v>1</v>
      </c>
      <c r="C41">
        <v>107</v>
      </c>
      <c r="D41" t="s">
        <v>69</v>
      </c>
      <c r="E41" t="s">
        <v>70</v>
      </c>
      <c r="F41" t="s">
        <v>42</v>
      </c>
      <c r="G41" t="s">
        <v>71</v>
      </c>
      <c r="H41">
        <v>450</v>
      </c>
      <c r="I41" t="s">
        <v>76</v>
      </c>
      <c r="J41" t="s">
        <v>77</v>
      </c>
      <c r="K41" t="s">
        <v>46</v>
      </c>
      <c r="L41">
        <v>50</v>
      </c>
      <c r="M41" t="s">
        <v>50</v>
      </c>
      <c r="N41" s="3">
        <v>0</v>
      </c>
      <c r="O41" s="3">
        <v>0</v>
      </c>
      <c r="P41" s="3">
        <v>0</v>
      </c>
      <c r="Q41" s="3">
        <v>0</v>
      </c>
      <c r="R41" s="3">
        <v>0</v>
      </c>
      <c r="S41" s="1">
        <v>0</v>
      </c>
      <c r="T41" s="1">
        <v>0</v>
      </c>
      <c r="U41" s="1"/>
    </row>
    <row r="42" spans="1:21" x14ac:dyDescent="0.25">
      <c r="A42" t="s">
        <v>39</v>
      </c>
      <c r="B42">
        <v>1</v>
      </c>
      <c r="C42">
        <v>107</v>
      </c>
      <c r="D42" t="s">
        <v>69</v>
      </c>
      <c r="E42" t="s">
        <v>70</v>
      </c>
      <c r="F42" t="s">
        <v>42</v>
      </c>
      <c r="G42" t="s">
        <v>71</v>
      </c>
      <c r="H42">
        <v>507</v>
      </c>
      <c r="I42" t="s">
        <v>78</v>
      </c>
      <c r="J42" t="s">
        <v>79</v>
      </c>
      <c r="K42" t="s">
        <v>46</v>
      </c>
      <c r="L42">
        <v>10</v>
      </c>
      <c r="M42" t="s">
        <v>47</v>
      </c>
      <c r="N42" s="3">
        <v>43245</v>
      </c>
      <c r="O42" s="3">
        <v>21629.85</v>
      </c>
      <c r="P42" s="3">
        <v>21630</v>
      </c>
      <c r="Q42" s="3">
        <v>21625</v>
      </c>
      <c r="R42" s="3">
        <v>0</v>
      </c>
      <c r="S42" s="1">
        <v>0</v>
      </c>
      <c r="T42" s="1">
        <v>0</v>
      </c>
      <c r="U42" s="1"/>
    </row>
    <row r="43" spans="1:21" x14ac:dyDescent="0.25">
      <c r="A43" t="s">
        <v>39</v>
      </c>
      <c r="B43">
        <v>1</v>
      </c>
      <c r="C43">
        <v>107</v>
      </c>
      <c r="D43" t="s">
        <v>69</v>
      </c>
      <c r="E43" t="s">
        <v>70</v>
      </c>
      <c r="F43" t="s">
        <v>42</v>
      </c>
      <c r="G43" t="s">
        <v>71</v>
      </c>
      <c r="H43">
        <v>507</v>
      </c>
      <c r="I43" t="s">
        <v>78</v>
      </c>
      <c r="J43" t="s">
        <v>79</v>
      </c>
      <c r="K43" t="s">
        <v>46</v>
      </c>
      <c r="L43">
        <v>20</v>
      </c>
      <c r="M43" t="s">
        <v>48</v>
      </c>
      <c r="N43" s="3">
        <v>13.15</v>
      </c>
      <c r="O43" s="3">
        <v>15.3</v>
      </c>
      <c r="P43" s="3">
        <v>14</v>
      </c>
      <c r="Q43" s="3">
        <v>9</v>
      </c>
      <c r="R43" s="3">
        <v>0</v>
      </c>
      <c r="S43" s="1">
        <v>0</v>
      </c>
      <c r="T43" s="1">
        <v>0</v>
      </c>
      <c r="U43" s="1"/>
    </row>
    <row r="44" spans="1:21" x14ac:dyDescent="0.25">
      <c r="A44" t="s">
        <v>39</v>
      </c>
      <c r="B44">
        <v>1</v>
      </c>
      <c r="C44">
        <v>107</v>
      </c>
      <c r="D44" t="s">
        <v>69</v>
      </c>
      <c r="E44" t="s">
        <v>70</v>
      </c>
      <c r="F44" t="s">
        <v>42</v>
      </c>
      <c r="G44" t="s">
        <v>71</v>
      </c>
      <c r="H44">
        <v>507</v>
      </c>
      <c r="I44" t="s">
        <v>78</v>
      </c>
      <c r="J44" t="s">
        <v>79</v>
      </c>
      <c r="K44" t="s">
        <v>46</v>
      </c>
      <c r="L44">
        <v>30</v>
      </c>
      <c r="M44" t="s">
        <v>49</v>
      </c>
      <c r="N44" s="3">
        <v>43231.85</v>
      </c>
      <c r="O44" s="3">
        <v>21614.55</v>
      </c>
      <c r="P44" s="3">
        <v>21616</v>
      </c>
      <c r="Q44" s="3">
        <v>21616</v>
      </c>
      <c r="R44" s="3">
        <v>0</v>
      </c>
      <c r="S44" s="1">
        <v>0</v>
      </c>
      <c r="T44" s="1">
        <v>0</v>
      </c>
      <c r="U44" s="1"/>
    </row>
    <row r="45" spans="1:21" x14ac:dyDescent="0.25">
      <c r="A45" t="s">
        <v>39</v>
      </c>
      <c r="B45">
        <v>1</v>
      </c>
      <c r="C45">
        <v>107</v>
      </c>
      <c r="D45" t="s">
        <v>69</v>
      </c>
      <c r="E45" t="s">
        <v>70</v>
      </c>
      <c r="F45" t="s">
        <v>42</v>
      </c>
      <c r="G45" t="s">
        <v>71</v>
      </c>
      <c r="H45">
        <v>507</v>
      </c>
      <c r="I45" t="s">
        <v>78</v>
      </c>
      <c r="J45" t="s">
        <v>79</v>
      </c>
      <c r="K45" t="s">
        <v>46</v>
      </c>
      <c r="L45">
        <v>40</v>
      </c>
      <c r="M45" t="s">
        <v>12</v>
      </c>
      <c r="N45" s="3">
        <v>43231.85</v>
      </c>
      <c r="O45" s="3">
        <v>21614.55</v>
      </c>
      <c r="P45" s="3">
        <v>21616</v>
      </c>
      <c r="Q45" s="3">
        <v>21616</v>
      </c>
      <c r="R45" s="3">
        <v>0</v>
      </c>
      <c r="S45" s="1">
        <v>0</v>
      </c>
      <c r="T45" s="1">
        <v>0</v>
      </c>
      <c r="U45" s="1"/>
    </row>
    <row r="46" spans="1:21" x14ac:dyDescent="0.25">
      <c r="A46" t="s">
        <v>39</v>
      </c>
      <c r="B46">
        <v>1</v>
      </c>
      <c r="C46">
        <v>107</v>
      </c>
      <c r="D46" t="s">
        <v>69</v>
      </c>
      <c r="E46" t="s">
        <v>70</v>
      </c>
      <c r="F46" t="s">
        <v>42</v>
      </c>
      <c r="G46" t="s">
        <v>71</v>
      </c>
      <c r="H46">
        <v>507</v>
      </c>
      <c r="I46" t="s">
        <v>78</v>
      </c>
      <c r="J46" t="s">
        <v>79</v>
      </c>
      <c r="K46" t="s">
        <v>46</v>
      </c>
      <c r="L46">
        <v>50</v>
      </c>
      <c r="M46" t="s">
        <v>50</v>
      </c>
      <c r="N46" s="3">
        <v>0</v>
      </c>
      <c r="O46" s="3">
        <v>0</v>
      </c>
      <c r="P46" s="3">
        <v>0</v>
      </c>
      <c r="Q46" s="3">
        <v>0</v>
      </c>
      <c r="R46" s="3">
        <v>0</v>
      </c>
      <c r="S46" s="1">
        <v>0</v>
      </c>
      <c r="T46" s="1">
        <v>0</v>
      </c>
      <c r="U46" s="1"/>
    </row>
    <row r="47" spans="1:21" x14ac:dyDescent="0.25">
      <c r="A47" t="s">
        <v>39</v>
      </c>
      <c r="B47">
        <v>1</v>
      </c>
      <c r="C47">
        <v>107</v>
      </c>
      <c r="D47" t="s">
        <v>69</v>
      </c>
      <c r="E47" t="s">
        <v>70</v>
      </c>
      <c r="F47" t="s">
        <v>42</v>
      </c>
      <c r="G47" t="s">
        <v>71</v>
      </c>
      <c r="H47">
        <v>516</v>
      </c>
      <c r="I47" t="s">
        <v>80</v>
      </c>
      <c r="J47" t="s">
        <v>81</v>
      </c>
      <c r="K47" t="s">
        <v>46</v>
      </c>
      <c r="L47">
        <v>10</v>
      </c>
      <c r="M47" t="s">
        <v>47</v>
      </c>
      <c r="N47" s="3">
        <v>16668</v>
      </c>
      <c r="O47" s="3">
        <v>10308.219999999999</v>
      </c>
      <c r="P47" s="3">
        <v>10224</v>
      </c>
      <c r="Q47" s="3">
        <v>10201</v>
      </c>
      <c r="R47" s="3">
        <v>0</v>
      </c>
      <c r="S47" s="1">
        <v>0</v>
      </c>
      <c r="T47" s="1">
        <v>0</v>
      </c>
      <c r="U47" s="1"/>
    </row>
    <row r="48" spans="1:21" x14ac:dyDescent="0.25">
      <c r="A48" t="s">
        <v>39</v>
      </c>
      <c r="B48">
        <v>1</v>
      </c>
      <c r="C48">
        <v>107</v>
      </c>
      <c r="D48" t="s">
        <v>69</v>
      </c>
      <c r="E48" t="s">
        <v>70</v>
      </c>
      <c r="F48" t="s">
        <v>42</v>
      </c>
      <c r="G48" t="s">
        <v>71</v>
      </c>
      <c r="H48">
        <v>516</v>
      </c>
      <c r="I48" t="s">
        <v>80</v>
      </c>
      <c r="J48" t="s">
        <v>81</v>
      </c>
      <c r="K48" t="s">
        <v>46</v>
      </c>
      <c r="L48">
        <v>20</v>
      </c>
      <c r="M48" t="s">
        <v>48</v>
      </c>
      <c r="N48" s="3">
        <v>1412.78</v>
      </c>
      <c r="O48" s="3">
        <v>1186.3</v>
      </c>
      <c r="P48" s="3">
        <v>64</v>
      </c>
      <c r="Q48" s="3">
        <v>41</v>
      </c>
      <c r="R48" s="3">
        <v>0</v>
      </c>
      <c r="S48" s="1">
        <v>0</v>
      </c>
      <c r="T48" s="1">
        <v>0</v>
      </c>
      <c r="U48" s="1"/>
    </row>
    <row r="49" spans="1:21" x14ac:dyDescent="0.25">
      <c r="A49" t="s">
        <v>39</v>
      </c>
      <c r="B49">
        <v>1</v>
      </c>
      <c r="C49">
        <v>107</v>
      </c>
      <c r="D49" t="s">
        <v>69</v>
      </c>
      <c r="E49" t="s">
        <v>70</v>
      </c>
      <c r="F49" t="s">
        <v>42</v>
      </c>
      <c r="G49" t="s">
        <v>71</v>
      </c>
      <c r="H49">
        <v>516</v>
      </c>
      <c r="I49" t="s">
        <v>80</v>
      </c>
      <c r="J49" t="s">
        <v>81</v>
      </c>
      <c r="K49" t="s">
        <v>46</v>
      </c>
      <c r="L49">
        <v>30</v>
      </c>
      <c r="M49" t="s">
        <v>49</v>
      </c>
      <c r="N49" s="3">
        <v>15255.22</v>
      </c>
      <c r="O49" s="3">
        <v>9121.92</v>
      </c>
      <c r="P49" s="3">
        <v>10160</v>
      </c>
      <c r="Q49" s="3">
        <v>10160</v>
      </c>
      <c r="R49" s="3">
        <v>0</v>
      </c>
      <c r="S49" s="1">
        <v>0</v>
      </c>
      <c r="T49" s="1">
        <v>0</v>
      </c>
      <c r="U49" s="1"/>
    </row>
    <row r="50" spans="1:21" x14ac:dyDescent="0.25">
      <c r="A50" t="s">
        <v>39</v>
      </c>
      <c r="B50">
        <v>1</v>
      </c>
      <c r="C50">
        <v>107</v>
      </c>
      <c r="D50" t="s">
        <v>69</v>
      </c>
      <c r="E50" t="s">
        <v>70</v>
      </c>
      <c r="F50" t="s">
        <v>42</v>
      </c>
      <c r="G50" t="s">
        <v>71</v>
      </c>
      <c r="H50">
        <v>516</v>
      </c>
      <c r="I50" t="s">
        <v>80</v>
      </c>
      <c r="J50" t="s">
        <v>81</v>
      </c>
      <c r="K50" t="s">
        <v>46</v>
      </c>
      <c r="L50">
        <v>40</v>
      </c>
      <c r="M50" t="s">
        <v>12</v>
      </c>
      <c r="N50" s="3">
        <v>15255.22</v>
      </c>
      <c r="O50" s="3">
        <v>9121.92</v>
      </c>
      <c r="P50" s="3">
        <v>10160</v>
      </c>
      <c r="Q50" s="3">
        <v>10160</v>
      </c>
      <c r="R50" s="3">
        <v>0</v>
      </c>
      <c r="S50" s="1">
        <v>0</v>
      </c>
      <c r="T50" s="1">
        <v>0</v>
      </c>
      <c r="U50" s="1"/>
    </row>
    <row r="51" spans="1:21" x14ac:dyDescent="0.25">
      <c r="A51" t="s">
        <v>39</v>
      </c>
      <c r="B51">
        <v>1</v>
      </c>
      <c r="C51">
        <v>107</v>
      </c>
      <c r="D51" t="s">
        <v>69</v>
      </c>
      <c r="E51" t="s">
        <v>70</v>
      </c>
      <c r="F51" t="s">
        <v>42</v>
      </c>
      <c r="G51" t="s">
        <v>71</v>
      </c>
      <c r="H51">
        <v>516</v>
      </c>
      <c r="I51" t="s">
        <v>80</v>
      </c>
      <c r="J51" t="s">
        <v>81</v>
      </c>
      <c r="K51" t="s">
        <v>46</v>
      </c>
      <c r="L51">
        <v>50</v>
      </c>
      <c r="M51" t="s">
        <v>50</v>
      </c>
      <c r="N51" s="3">
        <v>0</v>
      </c>
      <c r="O51" s="3">
        <v>0</v>
      </c>
      <c r="P51" s="3">
        <v>0</v>
      </c>
      <c r="Q51" s="3">
        <v>0</v>
      </c>
      <c r="R51" s="3">
        <v>0</v>
      </c>
      <c r="S51" s="1">
        <v>0</v>
      </c>
      <c r="T51" s="1">
        <v>0</v>
      </c>
      <c r="U51" s="1"/>
    </row>
    <row r="52" spans="1:21" x14ac:dyDescent="0.25">
      <c r="A52" t="s">
        <v>39</v>
      </c>
      <c r="B52">
        <v>1</v>
      </c>
      <c r="C52">
        <v>107</v>
      </c>
      <c r="D52" t="s">
        <v>69</v>
      </c>
      <c r="E52" t="s">
        <v>70</v>
      </c>
      <c r="F52" t="s">
        <v>42</v>
      </c>
      <c r="G52" t="s">
        <v>71</v>
      </c>
      <c r="H52">
        <v>534</v>
      </c>
      <c r="I52" t="s">
        <v>82</v>
      </c>
      <c r="J52" t="s">
        <v>83</v>
      </c>
      <c r="K52" t="s">
        <v>46</v>
      </c>
      <c r="L52">
        <v>10</v>
      </c>
      <c r="M52" t="s">
        <v>47</v>
      </c>
      <c r="N52" s="3">
        <v>144069</v>
      </c>
      <c r="O52" s="3">
        <v>154982.71</v>
      </c>
      <c r="P52" s="3">
        <v>155978.18</v>
      </c>
      <c r="Q52" s="3">
        <v>187892.18</v>
      </c>
      <c r="R52" s="3">
        <v>0</v>
      </c>
      <c r="S52" s="1">
        <v>0</v>
      </c>
      <c r="T52" s="1">
        <v>0</v>
      </c>
      <c r="U52" s="1"/>
    </row>
    <row r="53" spans="1:21" x14ac:dyDescent="0.25">
      <c r="A53" t="s">
        <v>39</v>
      </c>
      <c r="B53">
        <v>1</v>
      </c>
      <c r="C53">
        <v>107</v>
      </c>
      <c r="D53" t="s">
        <v>69</v>
      </c>
      <c r="E53" t="s">
        <v>70</v>
      </c>
      <c r="F53" t="s">
        <v>42</v>
      </c>
      <c r="G53" t="s">
        <v>71</v>
      </c>
      <c r="H53">
        <v>534</v>
      </c>
      <c r="I53" t="s">
        <v>82</v>
      </c>
      <c r="J53" t="s">
        <v>83</v>
      </c>
      <c r="K53" t="s">
        <v>46</v>
      </c>
      <c r="L53">
        <v>20</v>
      </c>
      <c r="M53" t="s">
        <v>48</v>
      </c>
      <c r="N53" s="3">
        <v>4048.29</v>
      </c>
      <c r="O53" s="3">
        <v>2320.88</v>
      </c>
      <c r="P53" s="3">
        <v>185</v>
      </c>
      <c r="Q53" s="3">
        <v>3070.12</v>
      </c>
      <c r="R53" s="3">
        <v>0</v>
      </c>
      <c r="S53" s="1">
        <v>0</v>
      </c>
      <c r="T53" s="1">
        <v>0</v>
      </c>
      <c r="U53" s="1"/>
    </row>
    <row r="54" spans="1:21" x14ac:dyDescent="0.25">
      <c r="A54" t="s">
        <v>39</v>
      </c>
      <c r="B54">
        <v>1</v>
      </c>
      <c r="C54">
        <v>107</v>
      </c>
      <c r="D54" t="s">
        <v>69</v>
      </c>
      <c r="E54" t="s">
        <v>70</v>
      </c>
      <c r="F54" t="s">
        <v>42</v>
      </c>
      <c r="G54" t="s">
        <v>71</v>
      </c>
      <c r="H54">
        <v>534</v>
      </c>
      <c r="I54" t="s">
        <v>82</v>
      </c>
      <c r="J54" t="s">
        <v>83</v>
      </c>
      <c r="K54" t="s">
        <v>46</v>
      </c>
      <c r="L54">
        <v>30</v>
      </c>
      <c r="M54" t="s">
        <v>49</v>
      </c>
      <c r="N54" s="3">
        <v>140020.71</v>
      </c>
      <c r="O54" s="3">
        <v>152661.82999999999</v>
      </c>
      <c r="P54" s="3">
        <v>155793.18</v>
      </c>
      <c r="Q54" s="3">
        <v>184822.06</v>
      </c>
      <c r="R54" s="3">
        <v>0</v>
      </c>
      <c r="S54" s="1">
        <v>0</v>
      </c>
      <c r="T54" s="1">
        <v>0</v>
      </c>
      <c r="U54" s="1"/>
    </row>
    <row r="55" spans="1:21" x14ac:dyDescent="0.25">
      <c r="A55" t="s">
        <v>39</v>
      </c>
      <c r="B55">
        <v>1</v>
      </c>
      <c r="C55">
        <v>107</v>
      </c>
      <c r="D55" t="s">
        <v>69</v>
      </c>
      <c r="E55" t="s">
        <v>70</v>
      </c>
      <c r="F55" t="s">
        <v>42</v>
      </c>
      <c r="G55" t="s">
        <v>71</v>
      </c>
      <c r="H55">
        <v>534</v>
      </c>
      <c r="I55" t="s">
        <v>82</v>
      </c>
      <c r="J55" t="s">
        <v>83</v>
      </c>
      <c r="K55" t="s">
        <v>46</v>
      </c>
      <c r="L55">
        <v>40</v>
      </c>
      <c r="M55" t="s">
        <v>12</v>
      </c>
      <c r="N55" s="3">
        <v>140020.71</v>
      </c>
      <c r="O55" s="3">
        <v>152661.82999999999</v>
      </c>
      <c r="P55" s="3">
        <v>155793.18</v>
      </c>
      <c r="Q55" s="3">
        <v>184822.06</v>
      </c>
      <c r="R55" s="3">
        <v>0</v>
      </c>
      <c r="S55" s="1">
        <v>0</v>
      </c>
      <c r="T55" s="1">
        <v>0</v>
      </c>
      <c r="U55" s="1"/>
    </row>
    <row r="56" spans="1:21" x14ac:dyDescent="0.25">
      <c r="A56" t="s">
        <v>39</v>
      </c>
      <c r="B56">
        <v>1</v>
      </c>
      <c r="C56">
        <v>107</v>
      </c>
      <c r="D56" t="s">
        <v>69</v>
      </c>
      <c r="E56" t="s">
        <v>70</v>
      </c>
      <c r="F56" t="s">
        <v>42</v>
      </c>
      <c r="G56" t="s">
        <v>71</v>
      </c>
      <c r="H56">
        <v>534</v>
      </c>
      <c r="I56" t="s">
        <v>82</v>
      </c>
      <c r="J56" t="s">
        <v>83</v>
      </c>
      <c r="K56" t="s">
        <v>46</v>
      </c>
      <c r="L56">
        <v>50</v>
      </c>
      <c r="M56" t="s">
        <v>50</v>
      </c>
      <c r="N56" s="3">
        <v>0</v>
      </c>
      <c r="O56" s="3">
        <v>0</v>
      </c>
      <c r="P56" s="3">
        <v>0</v>
      </c>
      <c r="Q56" s="3">
        <v>0</v>
      </c>
      <c r="R56" s="3">
        <v>0</v>
      </c>
      <c r="S56" s="1">
        <v>0</v>
      </c>
      <c r="T56" s="1">
        <v>0</v>
      </c>
      <c r="U56" s="1"/>
    </row>
    <row r="57" spans="1:21" x14ac:dyDescent="0.25">
      <c r="A57" t="s">
        <v>39</v>
      </c>
      <c r="B57">
        <v>1</v>
      </c>
      <c r="C57">
        <v>107</v>
      </c>
      <c r="D57" t="s">
        <v>69</v>
      </c>
      <c r="E57" t="s">
        <v>70</v>
      </c>
      <c r="F57" t="s">
        <v>42</v>
      </c>
      <c r="G57" t="s">
        <v>71</v>
      </c>
      <c r="H57">
        <v>550</v>
      </c>
      <c r="I57" t="s">
        <v>84</v>
      </c>
      <c r="J57" t="s">
        <v>85</v>
      </c>
      <c r="K57" t="s">
        <v>46</v>
      </c>
      <c r="L57">
        <v>10</v>
      </c>
      <c r="M57" t="s">
        <v>47</v>
      </c>
      <c r="N57" s="3">
        <v>27563</v>
      </c>
      <c r="O57" s="3">
        <v>6051.5</v>
      </c>
      <c r="P57" s="3">
        <v>11946.42</v>
      </c>
      <c r="Q57" s="3">
        <v>17939.419999999998</v>
      </c>
      <c r="R57" s="3">
        <v>0</v>
      </c>
      <c r="S57" s="1">
        <v>0</v>
      </c>
      <c r="T57" s="1">
        <v>0</v>
      </c>
      <c r="U57" s="1"/>
    </row>
    <row r="58" spans="1:21" x14ac:dyDescent="0.25">
      <c r="A58" t="s">
        <v>39</v>
      </c>
      <c r="B58">
        <v>1</v>
      </c>
      <c r="C58">
        <v>107</v>
      </c>
      <c r="D58" t="s">
        <v>69</v>
      </c>
      <c r="E58" t="s">
        <v>70</v>
      </c>
      <c r="F58" t="s">
        <v>42</v>
      </c>
      <c r="G58" t="s">
        <v>71</v>
      </c>
      <c r="H58">
        <v>550</v>
      </c>
      <c r="I58" t="s">
        <v>84</v>
      </c>
      <c r="J58" t="s">
        <v>85</v>
      </c>
      <c r="K58" t="s">
        <v>46</v>
      </c>
      <c r="L58">
        <v>20</v>
      </c>
      <c r="M58" t="s">
        <v>48</v>
      </c>
      <c r="N58" s="3">
        <v>109.5</v>
      </c>
      <c r="O58" s="3">
        <v>125.08</v>
      </c>
      <c r="P58" s="3">
        <v>20</v>
      </c>
      <c r="Q58" s="3">
        <v>13</v>
      </c>
      <c r="R58" s="3">
        <v>0</v>
      </c>
      <c r="S58" s="1">
        <v>0</v>
      </c>
      <c r="T58" s="1">
        <v>0</v>
      </c>
      <c r="U58" s="1"/>
    </row>
    <row r="59" spans="1:21" x14ac:dyDescent="0.25">
      <c r="A59" t="s">
        <v>39</v>
      </c>
      <c r="B59">
        <v>1</v>
      </c>
      <c r="C59">
        <v>107</v>
      </c>
      <c r="D59" t="s">
        <v>69</v>
      </c>
      <c r="E59" t="s">
        <v>70</v>
      </c>
      <c r="F59" t="s">
        <v>42</v>
      </c>
      <c r="G59" t="s">
        <v>71</v>
      </c>
      <c r="H59">
        <v>550</v>
      </c>
      <c r="I59" t="s">
        <v>84</v>
      </c>
      <c r="J59" t="s">
        <v>85</v>
      </c>
      <c r="K59" t="s">
        <v>46</v>
      </c>
      <c r="L59">
        <v>30</v>
      </c>
      <c r="M59" t="s">
        <v>49</v>
      </c>
      <c r="N59" s="3">
        <v>27453.5</v>
      </c>
      <c r="O59" s="3">
        <v>5926.42</v>
      </c>
      <c r="P59" s="3">
        <v>11926.42</v>
      </c>
      <c r="Q59" s="3">
        <v>17926.419999999998</v>
      </c>
      <c r="R59" s="3">
        <v>0</v>
      </c>
      <c r="S59" s="1">
        <v>0</v>
      </c>
      <c r="T59" s="1">
        <v>0</v>
      </c>
      <c r="U59" s="1"/>
    </row>
    <row r="60" spans="1:21" x14ac:dyDescent="0.25">
      <c r="A60" t="s">
        <v>39</v>
      </c>
      <c r="B60">
        <v>1</v>
      </c>
      <c r="C60">
        <v>107</v>
      </c>
      <c r="D60" t="s">
        <v>69</v>
      </c>
      <c r="E60" t="s">
        <v>70</v>
      </c>
      <c r="F60" t="s">
        <v>42</v>
      </c>
      <c r="G60" t="s">
        <v>71</v>
      </c>
      <c r="H60">
        <v>550</v>
      </c>
      <c r="I60" t="s">
        <v>84</v>
      </c>
      <c r="J60" t="s">
        <v>85</v>
      </c>
      <c r="K60" t="s">
        <v>46</v>
      </c>
      <c r="L60">
        <v>40</v>
      </c>
      <c r="M60" t="s">
        <v>12</v>
      </c>
      <c r="N60" s="3">
        <v>27453.5</v>
      </c>
      <c r="O60" s="3">
        <v>5926.42</v>
      </c>
      <c r="P60" s="3">
        <v>11926.42</v>
      </c>
      <c r="Q60" s="3">
        <v>17926.419999999998</v>
      </c>
      <c r="R60" s="3">
        <v>0</v>
      </c>
      <c r="S60" s="1">
        <v>0</v>
      </c>
      <c r="T60" s="1">
        <v>0</v>
      </c>
      <c r="U60" s="1"/>
    </row>
    <row r="61" spans="1:21" x14ac:dyDescent="0.25">
      <c r="A61" t="s">
        <v>39</v>
      </c>
      <c r="B61">
        <v>1</v>
      </c>
      <c r="C61">
        <v>107</v>
      </c>
      <c r="D61" t="s">
        <v>69</v>
      </c>
      <c r="E61" t="s">
        <v>70</v>
      </c>
      <c r="F61" t="s">
        <v>42</v>
      </c>
      <c r="G61" t="s">
        <v>71</v>
      </c>
      <c r="H61">
        <v>550</v>
      </c>
      <c r="I61" t="s">
        <v>84</v>
      </c>
      <c r="J61" t="s">
        <v>85</v>
      </c>
      <c r="K61" t="s">
        <v>46</v>
      </c>
      <c r="L61">
        <v>50</v>
      </c>
      <c r="M61" t="s">
        <v>50</v>
      </c>
      <c r="N61" s="3">
        <v>0</v>
      </c>
      <c r="O61" s="3">
        <v>0</v>
      </c>
      <c r="P61" s="3">
        <v>0</v>
      </c>
      <c r="Q61" s="3">
        <v>0</v>
      </c>
      <c r="R61" s="3">
        <v>0</v>
      </c>
      <c r="S61" s="1">
        <v>0</v>
      </c>
      <c r="T61" s="1">
        <v>0</v>
      </c>
      <c r="U61" s="1"/>
    </row>
    <row r="62" spans="1:21" x14ac:dyDescent="0.25">
      <c r="A62" t="s">
        <v>39</v>
      </c>
      <c r="B62">
        <v>1</v>
      </c>
      <c r="C62">
        <v>107</v>
      </c>
      <c r="D62" t="s">
        <v>69</v>
      </c>
      <c r="E62" t="s">
        <v>70</v>
      </c>
      <c r="F62" t="s">
        <v>42</v>
      </c>
      <c r="G62" t="s">
        <v>71</v>
      </c>
      <c r="H62">
        <v>602</v>
      </c>
      <c r="I62" t="s">
        <v>86</v>
      </c>
      <c r="J62" t="s">
        <v>87</v>
      </c>
      <c r="K62" t="s">
        <v>46</v>
      </c>
      <c r="L62">
        <v>10</v>
      </c>
      <c r="M62" t="s">
        <v>47</v>
      </c>
      <c r="N62" s="3">
        <v>56294</v>
      </c>
      <c r="O62" s="3">
        <v>28266.92</v>
      </c>
      <c r="P62" s="3">
        <v>28305</v>
      </c>
      <c r="Q62" s="3">
        <v>28268</v>
      </c>
      <c r="R62" s="3">
        <v>0</v>
      </c>
      <c r="S62" s="1">
        <v>0</v>
      </c>
      <c r="T62" s="1">
        <v>0</v>
      </c>
      <c r="U62" s="1"/>
    </row>
    <row r="63" spans="1:21" x14ac:dyDescent="0.25">
      <c r="A63" t="s">
        <v>39</v>
      </c>
      <c r="B63">
        <v>1</v>
      </c>
      <c r="C63">
        <v>107</v>
      </c>
      <c r="D63" t="s">
        <v>69</v>
      </c>
      <c r="E63" t="s">
        <v>70</v>
      </c>
      <c r="F63" t="s">
        <v>42</v>
      </c>
      <c r="G63" t="s">
        <v>71</v>
      </c>
      <c r="H63">
        <v>602</v>
      </c>
      <c r="I63" t="s">
        <v>86</v>
      </c>
      <c r="J63" t="s">
        <v>87</v>
      </c>
      <c r="K63" t="s">
        <v>46</v>
      </c>
      <c r="L63">
        <v>20</v>
      </c>
      <c r="M63" t="s">
        <v>48</v>
      </c>
      <c r="N63" s="3">
        <v>3061.08</v>
      </c>
      <c r="O63" s="3">
        <v>67</v>
      </c>
      <c r="P63" s="3">
        <v>105</v>
      </c>
      <c r="Q63" s="3">
        <v>68</v>
      </c>
      <c r="R63" s="3">
        <v>0</v>
      </c>
      <c r="S63" s="1">
        <v>0</v>
      </c>
      <c r="T63" s="1">
        <v>0</v>
      </c>
      <c r="U63" s="1"/>
    </row>
    <row r="64" spans="1:21" x14ac:dyDescent="0.25">
      <c r="A64" t="s">
        <v>39</v>
      </c>
      <c r="B64">
        <v>1</v>
      </c>
      <c r="C64">
        <v>107</v>
      </c>
      <c r="D64" t="s">
        <v>69</v>
      </c>
      <c r="E64" t="s">
        <v>70</v>
      </c>
      <c r="F64" t="s">
        <v>42</v>
      </c>
      <c r="G64" t="s">
        <v>71</v>
      </c>
      <c r="H64">
        <v>602</v>
      </c>
      <c r="I64" t="s">
        <v>86</v>
      </c>
      <c r="J64" t="s">
        <v>87</v>
      </c>
      <c r="K64" t="s">
        <v>46</v>
      </c>
      <c r="L64">
        <v>30</v>
      </c>
      <c r="M64" t="s">
        <v>49</v>
      </c>
      <c r="N64" s="3">
        <v>53232.92</v>
      </c>
      <c r="O64" s="3">
        <v>28199.919999999998</v>
      </c>
      <c r="P64" s="3">
        <v>28200</v>
      </c>
      <c r="Q64" s="3">
        <v>28200</v>
      </c>
      <c r="R64" s="3">
        <v>0</v>
      </c>
      <c r="S64" s="1">
        <v>0</v>
      </c>
      <c r="T64" s="1">
        <v>0</v>
      </c>
      <c r="U64" s="1"/>
    </row>
    <row r="65" spans="1:21" x14ac:dyDescent="0.25">
      <c r="A65" t="s">
        <v>39</v>
      </c>
      <c r="B65">
        <v>1</v>
      </c>
      <c r="C65">
        <v>107</v>
      </c>
      <c r="D65" t="s">
        <v>69</v>
      </c>
      <c r="E65" t="s">
        <v>70</v>
      </c>
      <c r="F65" t="s">
        <v>42</v>
      </c>
      <c r="G65" t="s">
        <v>71</v>
      </c>
      <c r="H65">
        <v>602</v>
      </c>
      <c r="I65" t="s">
        <v>86</v>
      </c>
      <c r="J65" t="s">
        <v>87</v>
      </c>
      <c r="K65" t="s">
        <v>46</v>
      </c>
      <c r="L65">
        <v>40</v>
      </c>
      <c r="M65" t="s">
        <v>12</v>
      </c>
      <c r="N65" s="3">
        <v>53232.92</v>
      </c>
      <c r="O65" s="3">
        <v>28199.919999999998</v>
      </c>
      <c r="P65" s="3">
        <v>28200</v>
      </c>
      <c r="Q65" s="3">
        <v>28200</v>
      </c>
      <c r="R65" s="3">
        <v>0</v>
      </c>
      <c r="S65" s="1">
        <v>0</v>
      </c>
      <c r="T65" s="1">
        <v>0</v>
      </c>
      <c r="U65" s="1"/>
    </row>
    <row r="66" spans="1:21" x14ac:dyDescent="0.25">
      <c r="A66" t="s">
        <v>39</v>
      </c>
      <c r="B66">
        <v>1</v>
      </c>
      <c r="C66">
        <v>107</v>
      </c>
      <c r="D66" t="s">
        <v>69</v>
      </c>
      <c r="E66" t="s">
        <v>70</v>
      </c>
      <c r="F66" t="s">
        <v>42</v>
      </c>
      <c r="G66" t="s">
        <v>71</v>
      </c>
      <c r="H66">
        <v>602</v>
      </c>
      <c r="I66" t="s">
        <v>86</v>
      </c>
      <c r="J66" t="s">
        <v>87</v>
      </c>
      <c r="K66" t="s">
        <v>46</v>
      </c>
      <c r="L66">
        <v>50</v>
      </c>
      <c r="M66" t="s">
        <v>50</v>
      </c>
      <c r="N66" s="3">
        <v>0</v>
      </c>
      <c r="O66" s="3">
        <v>0</v>
      </c>
      <c r="P66" s="3">
        <v>0</v>
      </c>
      <c r="Q66" s="3">
        <v>0</v>
      </c>
      <c r="R66" s="3">
        <v>0</v>
      </c>
      <c r="S66" s="1">
        <v>0</v>
      </c>
      <c r="T66" s="1">
        <v>0</v>
      </c>
      <c r="U66" s="1"/>
    </row>
    <row r="67" spans="1:21" x14ac:dyDescent="0.25">
      <c r="A67" t="s">
        <v>39</v>
      </c>
      <c r="B67">
        <v>1</v>
      </c>
      <c r="C67">
        <v>107</v>
      </c>
      <c r="D67" t="s">
        <v>69</v>
      </c>
      <c r="E67" t="s">
        <v>70</v>
      </c>
      <c r="F67" t="s">
        <v>42</v>
      </c>
      <c r="G67" t="s">
        <v>71</v>
      </c>
      <c r="H67">
        <v>701</v>
      </c>
      <c r="I67" t="s">
        <v>88</v>
      </c>
      <c r="J67" t="s">
        <v>89</v>
      </c>
      <c r="K67" t="s">
        <v>46</v>
      </c>
      <c r="L67">
        <v>10</v>
      </c>
      <c r="M67" t="s">
        <v>47</v>
      </c>
      <c r="N67" s="3">
        <v>51483</v>
      </c>
      <c r="O67" s="3">
        <v>35089.94</v>
      </c>
      <c r="P67" s="3">
        <v>45067.94</v>
      </c>
      <c r="Q67" s="3">
        <v>55042.94</v>
      </c>
      <c r="R67" s="3">
        <v>0</v>
      </c>
      <c r="S67" s="1">
        <v>0</v>
      </c>
      <c r="T67" s="1">
        <v>0</v>
      </c>
      <c r="U67" s="1"/>
    </row>
    <row r="68" spans="1:21" x14ac:dyDescent="0.25">
      <c r="A68" t="s">
        <v>39</v>
      </c>
      <c r="B68">
        <v>1</v>
      </c>
      <c r="C68">
        <v>107</v>
      </c>
      <c r="D68" t="s">
        <v>69</v>
      </c>
      <c r="E68" t="s">
        <v>70</v>
      </c>
      <c r="F68" t="s">
        <v>42</v>
      </c>
      <c r="G68" t="s">
        <v>71</v>
      </c>
      <c r="H68">
        <v>701</v>
      </c>
      <c r="I68" t="s">
        <v>88</v>
      </c>
      <c r="J68" t="s">
        <v>89</v>
      </c>
      <c r="K68" t="s">
        <v>46</v>
      </c>
      <c r="L68">
        <v>20</v>
      </c>
      <c r="M68" t="s">
        <v>48</v>
      </c>
      <c r="N68" s="3">
        <v>1347.06</v>
      </c>
      <c r="O68" s="3">
        <v>90</v>
      </c>
      <c r="P68" s="3">
        <v>68</v>
      </c>
      <c r="Q68" s="3">
        <v>43</v>
      </c>
      <c r="R68" s="3">
        <v>0</v>
      </c>
      <c r="S68" s="1">
        <v>0</v>
      </c>
      <c r="T68" s="1">
        <v>0</v>
      </c>
      <c r="U68" s="1"/>
    </row>
    <row r="69" spans="1:21" x14ac:dyDescent="0.25">
      <c r="A69" t="s">
        <v>39</v>
      </c>
      <c r="B69">
        <v>1</v>
      </c>
      <c r="C69">
        <v>107</v>
      </c>
      <c r="D69" t="s">
        <v>69</v>
      </c>
      <c r="E69" t="s">
        <v>70</v>
      </c>
      <c r="F69" t="s">
        <v>42</v>
      </c>
      <c r="G69" t="s">
        <v>71</v>
      </c>
      <c r="H69">
        <v>701</v>
      </c>
      <c r="I69" t="s">
        <v>88</v>
      </c>
      <c r="J69" t="s">
        <v>89</v>
      </c>
      <c r="K69" t="s">
        <v>46</v>
      </c>
      <c r="L69">
        <v>30</v>
      </c>
      <c r="M69" t="s">
        <v>49</v>
      </c>
      <c r="N69" s="3">
        <v>50135.94</v>
      </c>
      <c r="O69" s="3">
        <v>34999.94</v>
      </c>
      <c r="P69" s="3">
        <v>44999.94</v>
      </c>
      <c r="Q69" s="3">
        <v>54999.94</v>
      </c>
      <c r="R69" s="3">
        <v>0</v>
      </c>
      <c r="S69" s="1">
        <v>0</v>
      </c>
      <c r="T69" s="1">
        <v>0</v>
      </c>
      <c r="U69" s="1"/>
    </row>
    <row r="70" spans="1:21" x14ac:dyDescent="0.25">
      <c r="A70" t="s">
        <v>39</v>
      </c>
      <c r="B70">
        <v>1</v>
      </c>
      <c r="C70">
        <v>107</v>
      </c>
      <c r="D70" t="s">
        <v>69</v>
      </c>
      <c r="E70" t="s">
        <v>70</v>
      </c>
      <c r="F70" t="s">
        <v>42</v>
      </c>
      <c r="G70" t="s">
        <v>71</v>
      </c>
      <c r="H70">
        <v>701</v>
      </c>
      <c r="I70" t="s">
        <v>88</v>
      </c>
      <c r="J70" t="s">
        <v>89</v>
      </c>
      <c r="K70" t="s">
        <v>46</v>
      </c>
      <c r="L70">
        <v>40</v>
      </c>
      <c r="M70" t="s">
        <v>12</v>
      </c>
      <c r="N70" s="3">
        <v>50135.94</v>
      </c>
      <c r="O70" s="3">
        <v>34999.94</v>
      </c>
      <c r="P70" s="3">
        <v>44999.94</v>
      </c>
      <c r="Q70" s="3">
        <v>54999.94</v>
      </c>
      <c r="R70" s="3">
        <v>0</v>
      </c>
      <c r="S70" s="1">
        <v>0</v>
      </c>
      <c r="T70" s="1">
        <v>0</v>
      </c>
      <c r="U70" s="1"/>
    </row>
    <row r="71" spans="1:21" x14ac:dyDescent="0.25">
      <c r="A71" t="s">
        <v>39</v>
      </c>
      <c r="B71">
        <v>1</v>
      </c>
      <c r="C71">
        <v>107</v>
      </c>
      <c r="D71" t="s">
        <v>69</v>
      </c>
      <c r="E71" t="s">
        <v>70</v>
      </c>
      <c r="F71" t="s">
        <v>42</v>
      </c>
      <c r="G71" t="s">
        <v>71</v>
      </c>
      <c r="H71">
        <v>701</v>
      </c>
      <c r="I71" t="s">
        <v>88</v>
      </c>
      <c r="J71" t="s">
        <v>89</v>
      </c>
      <c r="K71" t="s">
        <v>46</v>
      </c>
      <c r="L71">
        <v>50</v>
      </c>
      <c r="M71" t="s">
        <v>50</v>
      </c>
      <c r="N71" s="3">
        <v>0</v>
      </c>
      <c r="O71" s="3">
        <v>0</v>
      </c>
      <c r="P71" s="3">
        <v>0</v>
      </c>
      <c r="Q71" s="3">
        <v>0</v>
      </c>
      <c r="R71" s="3">
        <v>0</v>
      </c>
      <c r="S71" s="1">
        <v>0</v>
      </c>
      <c r="T71" s="1">
        <v>0</v>
      </c>
      <c r="U71" s="1"/>
    </row>
    <row r="72" spans="1:21" x14ac:dyDescent="0.25">
      <c r="A72" t="s">
        <v>39</v>
      </c>
      <c r="B72">
        <v>1</v>
      </c>
      <c r="C72">
        <v>107</v>
      </c>
      <c r="D72" t="s">
        <v>69</v>
      </c>
      <c r="E72" t="s">
        <v>70</v>
      </c>
      <c r="F72" t="s">
        <v>42</v>
      </c>
      <c r="G72" t="s">
        <v>71</v>
      </c>
      <c r="H72">
        <v>748</v>
      </c>
      <c r="I72" t="s">
        <v>94</v>
      </c>
      <c r="J72" t="s">
        <v>95</v>
      </c>
      <c r="K72" t="s">
        <v>46</v>
      </c>
      <c r="L72">
        <v>10</v>
      </c>
      <c r="M72" t="s">
        <v>47</v>
      </c>
      <c r="N72" s="3">
        <v>433740</v>
      </c>
      <c r="O72" s="3">
        <v>486296.22</v>
      </c>
      <c r="P72" s="3">
        <v>424075.39</v>
      </c>
      <c r="Q72" s="3">
        <v>499014.69</v>
      </c>
      <c r="R72" s="3">
        <v>577297.51</v>
      </c>
      <c r="S72" s="1">
        <v>804172.36</v>
      </c>
      <c r="T72" s="1">
        <v>25250.98</v>
      </c>
      <c r="U72" s="1"/>
    </row>
    <row r="73" spans="1:21" x14ac:dyDescent="0.25">
      <c r="A73" t="s">
        <v>39</v>
      </c>
      <c r="B73">
        <v>1</v>
      </c>
      <c r="C73">
        <v>107</v>
      </c>
      <c r="D73" t="s">
        <v>69</v>
      </c>
      <c r="E73" t="s">
        <v>70</v>
      </c>
      <c r="F73" t="s">
        <v>42</v>
      </c>
      <c r="G73" t="s">
        <v>71</v>
      </c>
      <c r="H73">
        <v>748</v>
      </c>
      <c r="I73" t="s">
        <v>94</v>
      </c>
      <c r="J73" t="s">
        <v>95</v>
      </c>
      <c r="K73" t="s">
        <v>46</v>
      </c>
      <c r="L73">
        <v>20</v>
      </c>
      <c r="M73" t="s">
        <v>48</v>
      </c>
      <c r="N73" s="3">
        <v>164605.78</v>
      </c>
      <c r="O73" s="3">
        <v>229994.83</v>
      </c>
      <c r="P73" s="3">
        <v>148927.70000000001</v>
      </c>
      <c r="Q73" s="3">
        <v>151007.18</v>
      </c>
      <c r="R73" s="3">
        <v>34185.15</v>
      </c>
      <c r="S73" s="1">
        <v>40058</v>
      </c>
      <c r="T73" s="1">
        <v>25240.98</v>
      </c>
      <c r="U73" s="1"/>
    </row>
    <row r="74" spans="1:21" x14ac:dyDescent="0.25">
      <c r="A74" t="s">
        <v>39</v>
      </c>
      <c r="B74">
        <v>1</v>
      </c>
      <c r="C74">
        <v>107</v>
      </c>
      <c r="D74" t="s">
        <v>69</v>
      </c>
      <c r="E74" t="s">
        <v>70</v>
      </c>
      <c r="F74" t="s">
        <v>42</v>
      </c>
      <c r="G74" t="s">
        <v>71</v>
      </c>
      <c r="H74">
        <v>748</v>
      </c>
      <c r="I74" t="s">
        <v>94</v>
      </c>
      <c r="J74" t="s">
        <v>95</v>
      </c>
      <c r="K74" t="s">
        <v>46</v>
      </c>
      <c r="L74">
        <v>30</v>
      </c>
      <c r="M74" t="s">
        <v>49</v>
      </c>
      <c r="N74" s="3">
        <v>269134.21999999997</v>
      </c>
      <c r="O74" s="3">
        <v>256301.39</v>
      </c>
      <c r="P74" s="3">
        <v>275147.69</v>
      </c>
      <c r="Q74" s="3">
        <v>348007.51</v>
      </c>
      <c r="R74" s="3">
        <v>543112.36</v>
      </c>
      <c r="S74" s="1">
        <v>764114.36</v>
      </c>
      <c r="T74" s="1">
        <v>10</v>
      </c>
      <c r="U74" s="1"/>
    </row>
    <row r="75" spans="1:21" x14ac:dyDescent="0.25">
      <c r="A75" t="s">
        <v>39</v>
      </c>
      <c r="B75">
        <v>1</v>
      </c>
      <c r="C75">
        <v>107</v>
      </c>
      <c r="D75" t="s">
        <v>69</v>
      </c>
      <c r="E75" t="s">
        <v>70</v>
      </c>
      <c r="F75" t="s">
        <v>42</v>
      </c>
      <c r="G75" t="s">
        <v>71</v>
      </c>
      <c r="H75">
        <v>748</v>
      </c>
      <c r="I75" t="s">
        <v>94</v>
      </c>
      <c r="J75" t="s">
        <v>95</v>
      </c>
      <c r="K75" t="s">
        <v>46</v>
      </c>
      <c r="L75">
        <v>40</v>
      </c>
      <c r="M75" t="s">
        <v>12</v>
      </c>
      <c r="N75" s="3">
        <v>269134.21999999997</v>
      </c>
      <c r="O75" s="3">
        <v>256301.39</v>
      </c>
      <c r="P75" s="3">
        <v>275147.69</v>
      </c>
      <c r="Q75" s="3">
        <v>348007.51</v>
      </c>
      <c r="R75" s="3">
        <v>543112.36</v>
      </c>
      <c r="S75" s="1">
        <v>764114.36</v>
      </c>
      <c r="T75" s="1">
        <v>10</v>
      </c>
      <c r="U75" s="1"/>
    </row>
    <row r="76" spans="1:21" x14ac:dyDescent="0.25">
      <c r="A76" t="s">
        <v>39</v>
      </c>
      <c r="B76">
        <v>1</v>
      </c>
      <c r="C76">
        <v>107</v>
      </c>
      <c r="D76" t="s">
        <v>69</v>
      </c>
      <c r="E76" t="s">
        <v>70</v>
      </c>
      <c r="F76" t="s">
        <v>42</v>
      </c>
      <c r="G76" t="s">
        <v>71</v>
      </c>
      <c r="H76">
        <v>748</v>
      </c>
      <c r="I76" t="s">
        <v>94</v>
      </c>
      <c r="J76" t="s">
        <v>95</v>
      </c>
      <c r="K76" t="s">
        <v>46</v>
      </c>
      <c r="L76">
        <v>50</v>
      </c>
      <c r="M76" t="s">
        <v>50</v>
      </c>
      <c r="N76" s="3">
        <v>0</v>
      </c>
      <c r="O76" s="3">
        <v>0</v>
      </c>
      <c r="P76" s="3">
        <v>0</v>
      </c>
      <c r="Q76" s="3">
        <v>0</v>
      </c>
      <c r="R76" s="3">
        <v>0</v>
      </c>
      <c r="S76" s="1">
        <v>0</v>
      </c>
      <c r="T76" s="1">
        <v>0</v>
      </c>
      <c r="U76" s="1"/>
    </row>
    <row r="77" spans="1:21" x14ac:dyDescent="0.25">
      <c r="A77" t="s">
        <v>39</v>
      </c>
      <c r="B77">
        <v>1</v>
      </c>
      <c r="C77">
        <v>107</v>
      </c>
      <c r="D77" t="s">
        <v>69</v>
      </c>
      <c r="E77" t="s">
        <v>70</v>
      </c>
      <c r="F77" t="s">
        <v>42</v>
      </c>
      <c r="G77" t="s">
        <v>71</v>
      </c>
      <c r="H77">
        <v>784</v>
      </c>
      <c r="I77" t="s">
        <v>90</v>
      </c>
      <c r="J77" t="s">
        <v>91</v>
      </c>
      <c r="K77" t="s">
        <v>46</v>
      </c>
      <c r="L77">
        <v>10</v>
      </c>
      <c r="M77" t="s">
        <v>47</v>
      </c>
      <c r="N77" s="3">
        <v>8823728</v>
      </c>
      <c r="O77" s="3">
        <v>9179681.9399999995</v>
      </c>
      <c r="P77" s="3">
        <v>9554392.1500000004</v>
      </c>
      <c r="Q77" s="3">
        <v>12737232.439999999</v>
      </c>
      <c r="R77" s="3">
        <v>13475538.949999999</v>
      </c>
      <c r="S77" s="1">
        <v>12072816.859999999</v>
      </c>
      <c r="T77" s="1">
        <v>13568899.57</v>
      </c>
      <c r="U77" s="1">
        <v>15822461.52</v>
      </c>
    </row>
    <row r="78" spans="1:21" x14ac:dyDescent="0.25">
      <c r="A78" t="s">
        <v>39</v>
      </c>
      <c r="B78">
        <v>1</v>
      </c>
      <c r="C78">
        <v>107</v>
      </c>
      <c r="D78" t="s">
        <v>69</v>
      </c>
      <c r="E78" t="s">
        <v>70</v>
      </c>
      <c r="F78" t="s">
        <v>42</v>
      </c>
      <c r="G78" t="s">
        <v>71</v>
      </c>
      <c r="H78">
        <v>784</v>
      </c>
      <c r="I78" t="s">
        <v>90</v>
      </c>
      <c r="J78" t="s">
        <v>91</v>
      </c>
      <c r="K78" t="s">
        <v>46</v>
      </c>
      <c r="L78">
        <v>20</v>
      </c>
      <c r="M78" t="s">
        <v>48</v>
      </c>
      <c r="N78" s="3">
        <v>5900338.0599999996</v>
      </c>
      <c r="O78" s="3">
        <v>6004640.2800000003</v>
      </c>
      <c r="P78" s="3">
        <v>6183397.2199999997</v>
      </c>
      <c r="Q78" s="3">
        <v>8283265.4900000002</v>
      </c>
      <c r="R78" s="3">
        <v>7012692.0899999999</v>
      </c>
      <c r="S78" s="1">
        <v>7838696.29</v>
      </c>
      <c r="T78" s="1">
        <v>8135144.0499999998</v>
      </c>
      <c r="U78" s="1">
        <v>9188813.6699999999</v>
      </c>
    </row>
    <row r="79" spans="1:21" x14ac:dyDescent="0.25">
      <c r="A79" t="s">
        <v>39</v>
      </c>
      <c r="B79">
        <v>1</v>
      </c>
      <c r="C79">
        <v>107</v>
      </c>
      <c r="D79" t="s">
        <v>69</v>
      </c>
      <c r="E79" t="s">
        <v>70</v>
      </c>
      <c r="F79" t="s">
        <v>42</v>
      </c>
      <c r="G79" t="s">
        <v>71</v>
      </c>
      <c r="H79">
        <v>784</v>
      </c>
      <c r="I79" t="s">
        <v>90</v>
      </c>
      <c r="J79" t="s">
        <v>91</v>
      </c>
      <c r="K79" t="s">
        <v>46</v>
      </c>
      <c r="L79">
        <v>30</v>
      </c>
      <c r="M79" t="s">
        <v>49</v>
      </c>
      <c r="N79" s="3">
        <v>2923389.94</v>
      </c>
      <c r="O79" s="3">
        <v>3175041.66</v>
      </c>
      <c r="P79" s="3">
        <v>3370994.93</v>
      </c>
      <c r="Q79" s="3">
        <v>4453966.95</v>
      </c>
      <c r="R79" s="3">
        <v>6462846.8600000003</v>
      </c>
      <c r="S79" s="1">
        <v>4234120.57</v>
      </c>
      <c r="T79" s="1">
        <v>5433755.5199999996</v>
      </c>
      <c r="U79" s="1">
        <v>6633647.8499999996</v>
      </c>
    </row>
    <row r="80" spans="1:21" x14ac:dyDescent="0.25">
      <c r="A80" t="s">
        <v>39</v>
      </c>
      <c r="B80">
        <v>1</v>
      </c>
      <c r="C80">
        <v>107</v>
      </c>
      <c r="D80" t="s">
        <v>69</v>
      </c>
      <c r="E80" t="s">
        <v>70</v>
      </c>
      <c r="F80" t="s">
        <v>42</v>
      </c>
      <c r="G80" t="s">
        <v>71</v>
      </c>
      <c r="H80">
        <v>784</v>
      </c>
      <c r="I80" t="s">
        <v>90</v>
      </c>
      <c r="J80" t="s">
        <v>91</v>
      </c>
      <c r="K80" t="s">
        <v>46</v>
      </c>
      <c r="L80">
        <v>40</v>
      </c>
      <c r="M80" t="s">
        <v>12</v>
      </c>
      <c r="N80" s="3">
        <v>2923389.94</v>
      </c>
      <c r="O80" s="3">
        <v>3175041.66</v>
      </c>
      <c r="P80" s="3">
        <v>3370994.93</v>
      </c>
      <c r="Q80" s="3">
        <v>4453966.95</v>
      </c>
      <c r="R80" s="3">
        <v>6462846.8600000003</v>
      </c>
      <c r="S80" s="1">
        <v>4234120.57</v>
      </c>
      <c r="T80" s="1">
        <v>5433755.5199999996</v>
      </c>
      <c r="U80" s="1">
        <v>6633647.8499999996</v>
      </c>
    </row>
    <row r="81" spans="1:21" x14ac:dyDescent="0.25">
      <c r="A81" t="s">
        <v>39</v>
      </c>
      <c r="B81">
        <v>1</v>
      </c>
      <c r="C81">
        <v>107</v>
      </c>
      <c r="D81" t="s">
        <v>69</v>
      </c>
      <c r="E81" t="s">
        <v>70</v>
      </c>
      <c r="F81" t="s">
        <v>42</v>
      </c>
      <c r="G81" t="s">
        <v>71</v>
      </c>
      <c r="H81">
        <v>784</v>
      </c>
      <c r="I81" t="s">
        <v>90</v>
      </c>
      <c r="J81" t="s">
        <v>91</v>
      </c>
      <c r="K81" t="s">
        <v>46</v>
      </c>
      <c r="L81">
        <v>50</v>
      </c>
      <c r="M81" t="s">
        <v>50</v>
      </c>
      <c r="N81" s="3">
        <v>0</v>
      </c>
      <c r="O81" s="3">
        <v>0</v>
      </c>
      <c r="P81" s="3">
        <v>0</v>
      </c>
      <c r="Q81" s="3">
        <v>0</v>
      </c>
      <c r="R81" s="3">
        <v>0</v>
      </c>
      <c r="S81" s="1">
        <v>0</v>
      </c>
      <c r="T81" s="1">
        <v>0</v>
      </c>
      <c r="U81" s="1">
        <v>0</v>
      </c>
    </row>
    <row r="82" spans="1:21" x14ac:dyDescent="0.25">
      <c r="A82" t="s">
        <v>39</v>
      </c>
      <c r="B82">
        <v>1</v>
      </c>
      <c r="C82">
        <v>107</v>
      </c>
      <c r="D82" t="s">
        <v>69</v>
      </c>
      <c r="E82" t="s">
        <v>70</v>
      </c>
      <c r="F82" t="s">
        <v>42</v>
      </c>
      <c r="G82" t="s">
        <v>71</v>
      </c>
      <c r="H82">
        <v>788</v>
      </c>
      <c r="I82" t="s">
        <v>92</v>
      </c>
      <c r="J82" t="s">
        <v>93</v>
      </c>
      <c r="K82" t="s">
        <v>46</v>
      </c>
      <c r="L82">
        <v>10</v>
      </c>
      <c r="M82" t="s">
        <v>47</v>
      </c>
      <c r="N82" s="3">
        <v>0</v>
      </c>
      <c r="O82" s="3">
        <v>0</v>
      </c>
      <c r="P82" s="3">
        <v>34340</v>
      </c>
      <c r="Q82" s="3">
        <v>68680</v>
      </c>
      <c r="R82" s="3">
        <v>0</v>
      </c>
      <c r="S82" s="1">
        <v>0</v>
      </c>
      <c r="T82" s="1">
        <v>0</v>
      </c>
      <c r="U82" s="1"/>
    </row>
    <row r="83" spans="1:21" x14ac:dyDescent="0.25">
      <c r="A83" t="s">
        <v>39</v>
      </c>
      <c r="B83">
        <v>1</v>
      </c>
      <c r="C83">
        <v>107</v>
      </c>
      <c r="D83" t="s">
        <v>69</v>
      </c>
      <c r="E83" t="s">
        <v>70</v>
      </c>
      <c r="F83" t="s">
        <v>42</v>
      </c>
      <c r="G83" t="s">
        <v>71</v>
      </c>
      <c r="H83">
        <v>788</v>
      </c>
      <c r="I83" t="s">
        <v>92</v>
      </c>
      <c r="J83" t="s">
        <v>93</v>
      </c>
      <c r="K83" t="s">
        <v>46</v>
      </c>
      <c r="L83">
        <v>20</v>
      </c>
      <c r="M83" t="s">
        <v>48</v>
      </c>
      <c r="N83" s="3">
        <v>0</v>
      </c>
      <c r="O83" s="3">
        <v>0</v>
      </c>
      <c r="P83" s="3">
        <v>0</v>
      </c>
      <c r="Q83" s="3">
        <v>0</v>
      </c>
      <c r="R83" s="3">
        <v>0</v>
      </c>
      <c r="S83" s="1">
        <v>0</v>
      </c>
      <c r="T83" s="1">
        <v>0</v>
      </c>
      <c r="U83" s="1"/>
    </row>
    <row r="84" spans="1:21" x14ac:dyDescent="0.25">
      <c r="A84" t="s">
        <v>39</v>
      </c>
      <c r="B84">
        <v>1</v>
      </c>
      <c r="C84">
        <v>107</v>
      </c>
      <c r="D84" t="s">
        <v>69</v>
      </c>
      <c r="E84" t="s">
        <v>70</v>
      </c>
      <c r="F84" t="s">
        <v>42</v>
      </c>
      <c r="G84" t="s">
        <v>71</v>
      </c>
      <c r="H84">
        <v>788</v>
      </c>
      <c r="I84" t="s">
        <v>92</v>
      </c>
      <c r="J84" t="s">
        <v>93</v>
      </c>
      <c r="K84" t="s">
        <v>46</v>
      </c>
      <c r="L84">
        <v>30</v>
      </c>
      <c r="M84" t="s">
        <v>49</v>
      </c>
      <c r="N84" s="3">
        <v>0</v>
      </c>
      <c r="O84" s="3">
        <v>0</v>
      </c>
      <c r="P84" s="3">
        <v>34340</v>
      </c>
      <c r="Q84" s="3">
        <v>68680</v>
      </c>
      <c r="R84" s="3">
        <v>0</v>
      </c>
      <c r="S84" s="1">
        <v>0</v>
      </c>
      <c r="T84" s="1">
        <v>0</v>
      </c>
      <c r="U84" s="1"/>
    </row>
    <row r="85" spans="1:21" x14ac:dyDescent="0.25">
      <c r="A85" t="s">
        <v>39</v>
      </c>
      <c r="B85">
        <v>1</v>
      </c>
      <c r="C85">
        <v>107</v>
      </c>
      <c r="D85" t="s">
        <v>69</v>
      </c>
      <c r="E85" t="s">
        <v>70</v>
      </c>
      <c r="F85" t="s">
        <v>42</v>
      </c>
      <c r="G85" t="s">
        <v>71</v>
      </c>
      <c r="H85">
        <v>788</v>
      </c>
      <c r="I85" t="s">
        <v>92</v>
      </c>
      <c r="J85" t="s">
        <v>93</v>
      </c>
      <c r="K85" t="s">
        <v>46</v>
      </c>
      <c r="L85">
        <v>40</v>
      </c>
      <c r="M85" t="s">
        <v>12</v>
      </c>
      <c r="N85" s="3">
        <v>0</v>
      </c>
      <c r="O85" s="3">
        <v>0</v>
      </c>
      <c r="P85" s="3">
        <v>34340</v>
      </c>
      <c r="Q85" s="3">
        <v>68680</v>
      </c>
      <c r="R85" s="3">
        <v>0</v>
      </c>
      <c r="S85" s="1">
        <v>0</v>
      </c>
      <c r="T85" s="1">
        <v>0</v>
      </c>
      <c r="U85" s="1"/>
    </row>
    <row r="86" spans="1:21" x14ac:dyDescent="0.25">
      <c r="A86" t="s">
        <v>39</v>
      </c>
      <c r="B86">
        <v>1</v>
      </c>
      <c r="C86">
        <v>107</v>
      </c>
      <c r="D86" t="s">
        <v>69</v>
      </c>
      <c r="E86" t="s">
        <v>70</v>
      </c>
      <c r="F86" t="s">
        <v>42</v>
      </c>
      <c r="G86" t="s">
        <v>71</v>
      </c>
      <c r="H86">
        <v>788</v>
      </c>
      <c r="I86" t="s">
        <v>92</v>
      </c>
      <c r="J86" t="s">
        <v>93</v>
      </c>
      <c r="K86" t="s">
        <v>46</v>
      </c>
      <c r="L86">
        <v>50</v>
      </c>
      <c r="M86" t="s">
        <v>50</v>
      </c>
      <c r="N86" s="3">
        <v>0</v>
      </c>
      <c r="O86" s="3">
        <v>0</v>
      </c>
      <c r="P86" s="3">
        <v>0</v>
      </c>
      <c r="Q86" s="3">
        <v>0</v>
      </c>
      <c r="R86" s="3">
        <v>0</v>
      </c>
      <c r="S86" s="1">
        <v>0</v>
      </c>
      <c r="T86" s="1">
        <v>0</v>
      </c>
      <c r="U86" s="1"/>
    </row>
    <row r="87" spans="1:21" x14ac:dyDescent="0.25">
      <c r="A87" t="s">
        <v>39</v>
      </c>
      <c r="B87">
        <v>1</v>
      </c>
      <c r="C87">
        <v>845</v>
      </c>
      <c r="D87" t="s">
        <v>96</v>
      </c>
      <c r="E87" t="s">
        <v>97</v>
      </c>
      <c r="F87" t="s">
        <v>42</v>
      </c>
      <c r="G87" t="s">
        <v>98</v>
      </c>
      <c r="H87">
        <v>146</v>
      </c>
      <c r="I87" t="s">
        <v>72</v>
      </c>
      <c r="J87" t="s">
        <v>73</v>
      </c>
      <c r="K87" t="s">
        <v>46</v>
      </c>
      <c r="L87">
        <v>10</v>
      </c>
      <c r="M87" t="s">
        <v>47</v>
      </c>
      <c r="N87" s="3">
        <v>81401</v>
      </c>
      <c r="O87" s="3">
        <v>107529.88</v>
      </c>
      <c r="P87" s="3">
        <v>227721.97</v>
      </c>
      <c r="Q87" s="3">
        <v>248828.97</v>
      </c>
      <c r="R87" s="3">
        <v>241315.09</v>
      </c>
      <c r="S87" s="1">
        <v>341200.67</v>
      </c>
      <c r="T87" s="1">
        <v>422849.64</v>
      </c>
      <c r="U87" s="1">
        <v>517175.69</v>
      </c>
    </row>
    <row r="88" spans="1:21" x14ac:dyDescent="0.25">
      <c r="A88" t="s">
        <v>39</v>
      </c>
      <c r="B88">
        <v>1</v>
      </c>
      <c r="C88">
        <v>845</v>
      </c>
      <c r="D88" t="s">
        <v>96</v>
      </c>
      <c r="E88" t="s">
        <v>97</v>
      </c>
      <c r="F88" t="s">
        <v>42</v>
      </c>
      <c r="G88" t="s">
        <v>98</v>
      </c>
      <c r="H88">
        <v>146</v>
      </c>
      <c r="I88" t="s">
        <v>72</v>
      </c>
      <c r="J88" t="s">
        <v>73</v>
      </c>
      <c r="K88" t="s">
        <v>46</v>
      </c>
      <c r="L88">
        <v>20</v>
      </c>
      <c r="M88" t="s">
        <v>48</v>
      </c>
      <c r="N88" s="3">
        <v>24514.12</v>
      </c>
      <c r="O88" s="3">
        <v>30477.91</v>
      </c>
      <c r="P88" s="3">
        <v>79446</v>
      </c>
      <c r="Q88" s="3">
        <v>107888.88</v>
      </c>
      <c r="R88" s="3">
        <v>493.42</v>
      </c>
      <c r="S88" s="1">
        <v>18758.03</v>
      </c>
      <c r="T88" s="1">
        <v>6099.95</v>
      </c>
      <c r="U88" s="1">
        <v>6906.73</v>
      </c>
    </row>
    <row r="89" spans="1:21" x14ac:dyDescent="0.25">
      <c r="A89" t="s">
        <v>39</v>
      </c>
      <c r="B89">
        <v>1</v>
      </c>
      <c r="C89">
        <v>845</v>
      </c>
      <c r="D89" t="s">
        <v>96</v>
      </c>
      <c r="E89" t="s">
        <v>97</v>
      </c>
      <c r="F89" t="s">
        <v>42</v>
      </c>
      <c r="G89" t="s">
        <v>98</v>
      </c>
      <c r="H89">
        <v>146</v>
      </c>
      <c r="I89" t="s">
        <v>72</v>
      </c>
      <c r="J89" t="s">
        <v>73</v>
      </c>
      <c r="K89" t="s">
        <v>46</v>
      </c>
      <c r="L89">
        <v>30</v>
      </c>
      <c r="M89" t="s">
        <v>49</v>
      </c>
      <c r="N89" s="3">
        <v>56886.879999999997</v>
      </c>
      <c r="O89" s="3">
        <v>77051.97</v>
      </c>
      <c r="P89" s="3">
        <v>148275.97</v>
      </c>
      <c r="Q89" s="3">
        <v>140940.09</v>
      </c>
      <c r="R89" s="3">
        <v>240821.67</v>
      </c>
      <c r="S89" s="1">
        <v>322442.64</v>
      </c>
      <c r="T89" s="1">
        <v>416749.69</v>
      </c>
      <c r="U89" s="1">
        <v>510268.96</v>
      </c>
    </row>
    <row r="90" spans="1:21" x14ac:dyDescent="0.25">
      <c r="A90" t="s">
        <v>39</v>
      </c>
      <c r="B90">
        <v>1</v>
      </c>
      <c r="C90">
        <v>845</v>
      </c>
      <c r="D90" t="s">
        <v>96</v>
      </c>
      <c r="E90" t="s">
        <v>97</v>
      </c>
      <c r="F90" t="s">
        <v>42</v>
      </c>
      <c r="G90" t="s">
        <v>98</v>
      </c>
      <c r="H90">
        <v>146</v>
      </c>
      <c r="I90" t="s">
        <v>72</v>
      </c>
      <c r="J90" t="s">
        <v>73</v>
      </c>
      <c r="K90" t="s">
        <v>46</v>
      </c>
      <c r="L90">
        <v>40</v>
      </c>
      <c r="M90" t="s">
        <v>12</v>
      </c>
      <c r="N90" s="3">
        <v>56886.879999999997</v>
      </c>
      <c r="O90" s="3">
        <v>77051.97</v>
      </c>
      <c r="P90" s="3">
        <v>148275.97</v>
      </c>
      <c r="Q90" s="3">
        <v>140940.09</v>
      </c>
      <c r="R90" s="3">
        <v>240821.67</v>
      </c>
      <c r="S90" s="1">
        <v>322442.64</v>
      </c>
      <c r="T90" s="1">
        <v>416749.69</v>
      </c>
      <c r="U90" s="1">
        <v>510268.96</v>
      </c>
    </row>
    <row r="91" spans="1:21" x14ac:dyDescent="0.25">
      <c r="A91" t="s">
        <v>39</v>
      </c>
      <c r="B91">
        <v>1</v>
      </c>
      <c r="C91">
        <v>845</v>
      </c>
      <c r="D91" t="s">
        <v>96</v>
      </c>
      <c r="E91" t="s">
        <v>97</v>
      </c>
      <c r="F91" t="s">
        <v>42</v>
      </c>
      <c r="G91" t="s">
        <v>98</v>
      </c>
      <c r="H91">
        <v>146</v>
      </c>
      <c r="I91" t="s">
        <v>72</v>
      </c>
      <c r="J91" t="s">
        <v>73</v>
      </c>
      <c r="K91" t="s">
        <v>46</v>
      </c>
      <c r="L91">
        <v>50</v>
      </c>
      <c r="M91" t="s">
        <v>50</v>
      </c>
      <c r="N91" s="3">
        <v>0</v>
      </c>
      <c r="O91" s="3">
        <v>0</v>
      </c>
      <c r="P91" s="3">
        <v>0</v>
      </c>
      <c r="Q91" s="3">
        <v>0</v>
      </c>
      <c r="R91" s="3">
        <v>0</v>
      </c>
      <c r="S91" s="1">
        <v>0</v>
      </c>
      <c r="T91" s="1">
        <v>0</v>
      </c>
      <c r="U91" s="1">
        <v>0</v>
      </c>
    </row>
    <row r="92" spans="1:21" x14ac:dyDescent="0.25">
      <c r="A92" t="s">
        <v>39</v>
      </c>
      <c r="B92">
        <v>1</v>
      </c>
      <c r="C92">
        <v>847</v>
      </c>
      <c r="D92" t="s">
        <v>99</v>
      </c>
      <c r="E92" t="s">
        <v>100</v>
      </c>
      <c r="F92" t="s">
        <v>42</v>
      </c>
      <c r="G92" t="s">
        <v>101</v>
      </c>
      <c r="H92">
        <v>537</v>
      </c>
      <c r="I92" t="s">
        <v>102</v>
      </c>
      <c r="J92" t="s">
        <v>103</v>
      </c>
      <c r="K92" t="s">
        <v>46</v>
      </c>
      <c r="L92">
        <v>10</v>
      </c>
      <c r="M92" t="s">
        <v>47</v>
      </c>
      <c r="N92" s="3">
        <v>344121</v>
      </c>
      <c r="O92" s="3">
        <v>352514.07</v>
      </c>
      <c r="P92" s="3">
        <v>378061</v>
      </c>
      <c r="Q92" s="3">
        <v>310142.59000000003</v>
      </c>
      <c r="R92" s="3">
        <v>384081.47</v>
      </c>
      <c r="S92" s="1">
        <v>524145.27</v>
      </c>
      <c r="T92" s="1">
        <v>863748.83</v>
      </c>
      <c r="U92" s="1">
        <v>1043970.03</v>
      </c>
    </row>
    <row r="93" spans="1:21" x14ac:dyDescent="0.25">
      <c r="A93" t="s">
        <v>39</v>
      </c>
      <c r="B93">
        <v>1</v>
      </c>
      <c r="C93">
        <v>847</v>
      </c>
      <c r="D93" t="s">
        <v>99</v>
      </c>
      <c r="E93" t="s">
        <v>100</v>
      </c>
      <c r="F93" t="s">
        <v>42</v>
      </c>
      <c r="G93" t="s">
        <v>101</v>
      </c>
      <c r="H93">
        <v>537</v>
      </c>
      <c r="I93" t="s">
        <v>102</v>
      </c>
      <c r="J93" t="s">
        <v>103</v>
      </c>
      <c r="K93" t="s">
        <v>46</v>
      </c>
      <c r="L93">
        <v>20</v>
      </c>
      <c r="M93" t="s">
        <v>48</v>
      </c>
      <c r="N93" s="3">
        <v>103070.93</v>
      </c>
      <c r="O93" s="3">
        <v>160872.5</v>
      </c>
      <c r="P93" s="3">
        <v>200573.41</v>
      </c>
      <c r="Q93" s="3">
        <v>167411.12</v>
      </c>
      <c r="R93" s="3">
        <v>113910.2</v>
      </c>
      <c r="S93" s="1">
        <v>120372.44</v>
      </c>
      <c r="T93" s="1">
        <v>284886.8</v>
      </c>
      <c r="U93" s="1">
        <v>471522.11</v>
      </c>
    </row>
    <row r="94" spans="1:21" x14ac:dyDescent="0.25">
      <c r="A94" t="s">
        <v>39</v>
      </c>
      <c r="B94">
        <v>1</v>
      </c>
      <c r="C94">
        <v>847</v>
      </c>
      <c r="D94" t="s">
        <v>99</v>
      </c>
      <c r="E94" t="s">
        <v>100</v>
      </c>
      <c r="F94" t="s">
        <v>42</v>
      </c>
      <c r="G94" t="s">
        <v>101</v>
      </c>
      <c r="H94">
        <v>537</v>
      </c>
      <c r="I94" t="s">
        <v>102</v>
      </c>
      <c r="J94" t="s">
        <v>103</v>
      </c>
      <c r="K94" t="s">
        <v>46</v>
      </c>
      <c r="L94">
        <v>30</v>
      </c>
      <c r="M94" t="s">
        <v>49</v>
      </c>
      <c r="N94" s="3">
        <v>241050.07</v>
      </c>
      <c r="O94" s="3">
        <v>191641.57</v>
      </c>
      <c r="P94" s="3">
        <v>177487.59</v>
      </c>
      <c r="Q94" s="3">
        <v>142731.47</v>
      </c>
      <c r="R94" s="3">
        <v>270171.27</v>
      </c>
      <c r="S94" s="1">
        <v>403772.83</v>
      </c>
      <c r="T94" s="1">
        <v>578862.03</v>
      </c>
      <c r="U94" s="1">
        <v>572447.92000000004</v>
      </c>
    </row>
    <row r="95" spans="1:21" x14ac:dyDescent="0.25">
      <c r="A95" t="s">
        <v>39</v>
      </c>
      <c r="B95">
        <v>1</v>
      </c>
      <c r="C95">
        <v>847</v>
      </c>
      <c r="D95" t="s">
        <v>99</v>
      </c>
      <c r="E95" t="s">
        <v>100</v>
      </c>
      <c r="F95" t="s">
        <v>42</v>
      </c>
      <c r="G95" t="s">
        <v>101</v>
      </c>
      <c r="H95">
        <v>537</v>
      </c>
      <c r="I95" t="s">
        <v>102</v>
      </c>
      <c r="J95" t="s">
        <v>103</v>
      </c>
      <c r="K95" t="s">
        <v>46</v>
      </c>
      <c r="L95">
        <v>40</v>
      </c>
      <c r="M95" t="s">
        <v>12</v>
      </c>
      <c r="N95" s="3">
        <v>241050.07</v>
      </c>
      <c r="O95" s="3">
        <v>191641.57</v>
      </c>
      <c r="P95" s="3">
        <v>177487.59</v>
      </c>
      <c r="Q95" s="3">
        <v>142731.47</v>
      </c>
      <c r="R95" s="3">
        <v>270171.27</v>
      </c>
      <c r="S95" s="1">
        <v>403772.83</v>
      </c>
      <c r="T95" s="1">
        <v>578862.03</v>
      </c>
      <c r="U95" s="1">
        <v>572447.92000000004</v>
      </c>
    </row>
    <row r="96" spans="1:21" x14ac:dyDescent="0.25">
      <c r="A96" t="s">
        <v>39</v>
      </c>
      <c r="B96">
        <v>1</v>
      </c>
      <c r="C96">
        <v>847</v>
      </c>
      <c r="D96" t="s">
        <v>99</v>
      </c>
      <c r="E96" t="s">
        <v>100</v>
      </c>
      <c r="F96" t="s">
        <v>42</v>
      </c>
      <c r="G96" t="s">
        <v>101</v>
      </c>
      <c r="H96">
        <v>537</v>
      </c>
      <c r="I96" t="s">
        <v>102</v>
      </c>
      <c r="J96" t="s">
        <v>103</v>
      </c>
      <c r="K96" t="s">
        <v>46</v>
      </c>
      <c r="L96">
        <v>50</v>
      </c>
      <c r="M96" t="s">
        <v>50</v>
      </c>
      <c r="N96" s="3">
        <v>0</v>
      </c>
      <c r="O96" s="3">
        <v>0</v>
      </c>
      <c r="P96" s="3">
        <v>0</v>
      </c>
      <c r="Q96" s="3">
        <v>0</v>
      </c>
      <c r="R96" s="3">
        <v>0</v>
      </c>
      <c r="S96" s="1">
        <v>0</v>
      </c>
      <c r="T96" s="1">
        <v>0</v>
      </c>
      <c r="U96" s="1">
        <v>0</v>
      </c>
    </row>
    <row r="97" spans="1:21" x14ac:dyDescent="0.25">
      <c r="A97" t="s">
        <v>39</v>
      </c>
      <c r="B97">
        <v>1</v>
      </c>
      <c r="C97">
        <v>145</v>
      </c>
      <c r="D97" t="s">
        <v>104</v>
      </c>
      <c r="E97" t="s">
        <v>105</v>
      </c>
      <c r="F97" t="s">
        <v>42</v>
      </c>
      <c r="G97" t="s">
        <v>106</v>
      </c>
      <c r="H97">
        <v>701</v>
      </c>
      <c r="I97" t="s">
        <v>88</v>
      </c>
      <c r="J97" t="s">
        <v>89</v>
      </c>
      <c r="K97" t="s">
        <v>46</v>
      </c>
      <c r="L97">
        <v>10</v>
      </c>
      <c r="M97" t="s">
        <v>47</v>
      </c>
      <c r="N97" s="3">
        <v>99762</v>
      </c>
      <c r="O97" s="3">
        <v>108929.77</v>
      </c>
      <c r="P97" s="3">
        <v>113936.21</v>
      </c>
      <c r="Q97" s="3">
        <v>137820.21</v>
      </c>
      <c r="R97" s="3">
        <v>152192.13</v>
      </c>
      <c r="S97" s="1">
        <v>157630.49</v>
      </c>
      <c r="T97" s="1">
        <v>167569.74</v>
      </c>
      <c r="U97" s="1">
        <v>176639.7</v>
      </c>
    </row>
    <row r="98" spans="1:21" x14ac:dyDescent="0.25">
      <c r="A98" t="s">
        <v>39</v>
      </c>
      <c r="B98">
        <v>1</v>
      </c>
      <c r="C98">
        <v>145</v>
      </c>
      <c r="D98" t="s">
        <v>104</v>
      </c>
      <c r="E98" t="s">
        <v>105</v>
      </c>
      <c r="F98" t="s">
        <v>42</v>
      </c>
      <c r="G98" t="s">
        <v>106</v>
      </c>
      <c r="H98">
        <v>701</v>
      </c>
      <c r="I98" t="s">
        <v>88</v>
      </c>
      <c r="J98" t="s">
        <v>89</v>
      </c>
      <c r="K98" t="s">
        <v>46</v>
      </c>
      <c r="L98">
        <v>20</v>
      </c>
      <c r="M98" t="s">
        <v>48</v>
      </c>
      <c r="N98" s="3">
        <v>78398.23</v>
      </c>
      <c r="O98" s="3">
        <v>82542.559999999998</v>
      </c>
      <c r="P98" s="3">
        <v>63649</v>
      </c>
      <c r="Q98" s="3">
        <v>73148.08</v>
      </c>
      <c r="R98" s="3">
        <v>82083.64</v>
      </c>
      <c r="S98" s="1">
        <v>77595.75</v>
      </c>
      <c r="T98" s="1">
        <v>96078.04</v>
      </c>
      <c r="U98" s="1">
        <v>98688.39</v>
      </c>
    </row>
    <row r="99" spans="1:21" x14ac:dyDescent="0.25">
      <c r="A99" t="s">
        <v>39</v>
      </c>
      <c r="B99">
        <v>1</v>
      </c>
      <c r="C99">
        <v>145</v>
      </c>
      <c r="D99" t="s">
        <v>104</v>
      </c>
      <c r="E99" t="s">
        <v>105</v>
      </c>
      <c r="F99" t="s">
        <v>42</v>
      </c>
      <c r="G99" t="s">
        <v>106</v>
      </c>
      <c r="H99">
        <v>701</v>
      </c>
      <c r="I99" t="s">
        <v>88</v>
      </c>
      <c r="J99" t="s">
        <v>89</v>
      </c>
      <c r="K99" t="s">
        <v>46</v>
      </c>
      <c r="L99">
        <v>30</v>
      </c>
      <c r="M99" t="s">
        <v>49</v>
      </c>
      <c r="N99" s="3">
        <v>21363.77</v>
      </c>
      <c r="O99" s="3">
        <v>26387.21</v>
      </c>
      <c r="P99" s="3">
        <v>50287.21</v>
      </c>
      <c r="Q99" s="3">
        <v>64672.13</v>
      </c>
      <c r="R99" s="3">
        <v>70108.490000000005</v>
      </c>
      <c r="S99" s="1">
        <v>80034.740000000005</v>
      </c>
      <c r="T99" s="1">
        <v>71491.7</v>
      </c>
      <c r="U99" s="1">
        <v>77951.31</v>
      </c>
    </row>
    <row r="100" spans="1:21" x14ac:dyDescent="0.25">
      <c r="A100" t="s">
        <v>39</v>
      </c>
      <c r="B100">
        <v>1</v>
      </c>
      <c r="C100">
        <v>145</v>
      </c>
      <c r="D100" t="s">
        <v>104</v>
      </c>
      <c r="E100" t="s">
        <v>105</v>
      </c>
      <c r="F100" t="s">
        <v>42</v>
      </c>
      <c r="G100" t="s">
        <v>106</v>
      </c>
      <c r="H100">
        <v>701</v>
      </c>
      <c r="I100" t="s">
        <v>88</v>
      </c>
      <c r="J100" t="s">
        <v>89</v>
      </c>
      <c r="K100" t="s">
        <v>46</v>
      </c>
      <c r="L100">
        <v>40</v>
      </c>
      <c r="M100" t="s">
        <v>12</v>
      </c>
      <c r="N100" s="3">
        <v>21363.77</v>
      </c>
      <c r="O100" s="3">
        <v>26387.21</v>
      </c>
      <c r="P100" s="3">
        <v>50287.21</v>
      </c>
      <c r="Q100" s="3">
        <v>64672.13</v>
      </c>
      <c r="R100" s="3">
        <v>70108.490000000005</v>
      </c>
      <c r="S100" s="1">
        <v>80034.740000000005</v>
      </c>
      <c r="T100" s="1">
        <v>71491.7</v>
      </c>
      <c r="U100" s="1">
        <v>77951.31</v>
      </c>
    </row>
    <row r="101" spans="1:21" x14ac:dyDescent="0.25">
      <c r="A101" t="s">
        <v>39</v>
      </c>
      <c r="B101">
        <v>1</v>
      </c>
      <c r="C101">
        <v>145</v>
      </c>
      <c r="D101" t="s">
        <v>104</v>
      </c>
      <c r="E101" t="s">
        <v>105</v>
      </c>
      <c r="F101" t="s">
        <v>42</v>
      </c>
      <c r="G101" t="s">
        <v>106</v>
      </c>
      <c r="H101">
        <v>701</v>
      </c>
      <c r="I101" t="s">
        <v>88</v>
      </c>
      <c r="J101" t="s">
        <v>89</v>
      </c>
      <c r="K101" t="s">
        <v>46</v>
      </c>
      <c r="L101">
        <v>50</v>
      </c>
      <c r="M101" t="s">
        <v>50</v>
      </c>
      <c r="N101" s="3">
        <v>0</v>
      </c>
      <c r="O101" s="3">
        <v>0</v>
      </c>
      <c r="P101" s="3">
        <v>0</v>
      </c>
      <c r="Q101" s="3">
        <v>0</v>
      </c>
      <c r="R101" s="3">
        <v>0</v>
      </c>
      <c r="S101" s="1">
        <v>0</v>
      </c>
      <c r="T101" s="1">
        <v>0</v>
      </c>
      <c r="U101" s="1">
        <v>0</v>
      </c>
    </row>
    <row r="102" spans="1:21" x14ac:dyDescent="0.25">
      <c r="A102" t="s">
        <v>39</v>
      </c>
      <c r="B102">
        <v>1</v>
      </c>
      <c r="C102">
        <v>108</v>
      </c>
      <c r="D102" t="s">
        <v>107</v>
      </c>
      <c r="E102" t="s">
        <v>108</v>
      </c>
      <c r="F102" t="s">
        <v>42</v>
      </c>
      <c r="G102" t="s">
        <v>109</v>
      </c>
      <c r="H102">
        <v>782</v>
      </c>
      <c r="I102" t="s">
        <v>44</v>
      </c>
      <c r="J102" t="s">
        <v>45</v>
      </c>
      <c r="K102" t="s">
        <v>46</v>
      </c>
      <c r="L102">
        <v>10</v>
      </c>
      <c r="M102" t="s">
        <v>47</v>
      </c>
      <c r="N102" s="3">
        <v>427484</v>
      </c>
      <c r="O102" s="3">
        <v>490879.07</v>
      </c>
      <c r="P102" s="3">
        <v>219403.3</v>
      </c>
      <c r="Q102" s="3">
        <v>287579.3</v>
      </c>
      <c r="R102" s="3">
        <v>354083.75</v>
      </c>
      <c r="S102" s="1">
        <v>421768.63</v>
      </c>
      <c r="T102" s="1">
        <v>486331.78</v>
      </c>
      <c r="U102" s="1">
        <v>554397.73</v>
      </c>
    </row>
    <row r="103" spans="1:21" x14ac:dyDescent="0.25">
      <c r="A103" t="s">
        <v>39</v>
      </c>
      <c r="B103">
        <v>1</v>
      </c>
      <c r="C103">
        <v>108</v>
      </c>
      <c r="D103" t="s">
        <v>107</v>
      </c>
      <c r="E103" t="s">
        <v>108</v>
      </c>
      <c r="F103" t="s">
        <v>42</v>
      </c>
      <c r="G103" t="s">
        <v>109</v>
      </c>
      <c r="H103">
        <v>782</v>
      </c>
      <c r="I103" t="s">
        <v>44</v>
      </c>
      <c r="J103" t="s">
        <v>45</v>
      </c>
      <c r="K103" t="s">
        <v>46</v>
      </c>
      <c r="L103">
        <v>20</v>
      </c>
      <c r="M103" t="s">
        <v>48</v>
      </c>
      <c r="N103" s="3">
        <v>6161.93</v>
      </c>
      <c r="O103" s="3">
        <v>6227.77</v>
      </c>
      <c r="P103" s="3">
        <v>1194</v>
      </c>
      <c r="Q103" s="3">
        <v>2825.55</v>
      </c>
      <c r="R103" s="3">
        <v>1648.12</v>
      </c>
      <c r="S103" s="1">
        <v>4785.8500000000004</v>
      </c>
      <c r="T103" s="1">
        <v>1296.05</v>
      </c>
      <c r="U103" s="1">
        <v>1274.47</v>
      </c>
    </row>
    <row r="104" spans="1:21" x14ac:dyDescent="0.25">
      <c r="A104" t="s">
        <v>39</v>
      </c>
      <c r="B104">
        <v>1</v>
      </c>
      <c r="C104">
        <v>108</v>
      </c>
      <c r="D104" t="s">
        <v>107</v>
      </c>
      <c r="E104" t="s">
        <v>108</v>
      </c>
      <c r="F104" t="s">
        <v>42</v>
      </c>
      <c r="G104" t="s">
        <v>109</v>
      </c>
      <c r="H104">
        <v>782</v>
      </c>
      <c r="I104" t="s">
        <v>44</v>
      </c>
      <c r="J104" t="s">
        <v>45</v>
      </c>
      <c r="K104" t="s">
        <v>46</v>
      </c>
      <c r="L104">
        <v>30</v>
      </c>
      <c r="M104" t="s">
        <v>49</v>
      </c>
      <c r="N104" s="3">
        <v>421322.07</v>
      </c>
      <c r="O104" s="3">
        <v>484651.3</v>
      </c>
      <c r="P104" s="3">
        <v>218209.3</v>
      </c>
      <c r="Q104" s="3">
        <v>284753.75</v>
      </c>
      <c r="R104" s="3">
        <v>352435.63</v>
      </c>
      <c r="S104" s="1">
        <v>416982.78</v>
      </c>
      <c r="T104" s="1">
        <v>485035.73</v>
      </c>
      <c r="U104" s="1">
        <v>553123.26</v>
      </c>
    </row>
    <row r="105" spans="1:21" x14ac:dyDescent="0.25">
      <c r="A105" t="s">
        <v>39</v>
      </c>
      <c r="B105">
        <v>1</v>
      </c>
      <c r="C105">
        <v>108</v>
      </c>
      <c r="D105" t="s">
        <v>107</v>
      </c>
      <c r="E105" t="s">
        <v>108</v>
      </c>
      <c r="F105" t="s">
        <v>42</v>
      </c>
      <c r="G105" t="s">
        <v>109</v>
      </c>
      <c r="H105">
        <v>782</v>
      </c>
      <c r="I105" t="s">
        <v>44</v>
      </c>
      <c r="J105" t="s">
        <v>45</v>
      </c>
      <c r="K105" t="s">
        <v>46</v>
      </c>
      <c r="L105">
        <v>40</v>
      </c>
      <c r="M105" t="s">
        <v>12</v>
      </c>
      <c r="N105" s="3">
        <v>421322.07</v>
      </c>
      <c r="O105" s="3">
        <v>484651.3</v>
      </c>
      <c r="P105" s="3">
        <v>218209.3</v>
      </c>
      <c r="Q105" s="3">
        <v>284753.75</v>
      </c>
      <c r="R105" s="3">
        <v>352435.63</v>
      </c>
      <c r="S105" s="1">
        <v>416982.78</v>
      </c>
      <c r="T105" s="1">
        <v>485035.73</v>
      </c>
      <c r="U105" s="1">
        <v>553123.26</v>
      </c>
    </row>
    <row r="106" spans="1:21" x14ac:dyDescent="0.25">
      <c r="A106" t="s">
        <v>39</v>
      </c>
      <c r="B106">
        <v>1</v>
      </c>
      <c r="C106">
        <v>108</v>
      </c>
      <c r="D106" t="s">
        <v>107</v>
      </c>
      <c r="E106" t="s">
        <v>108</v>
      </c>
      <c r="F106" t="s">
        <v>42</v>
      </c>
      <c r="G106" t="s">
        <v>109</v>
      </c>
      <c r="H106">
        <v>782</v>
      </c>
      <c r="I106" t="s">
        <v>44</v>
      </c>
      <c r="J106" t="s">
        <v>45</v>
      </c>
      <c r="K106" t="s">
        <v>46</v>
      </c>
      <c r="L106">
        <v>50</v>
      </c>
      <c r="M106" t="s">
        <v>50</v>
      </c>
      <c r="N106" s="3">
        <v>0</v>
      </c>
      <c r="O106" s="3">
        <v>0</v>
      </c>
      <c r="P106" s="3">
        <v>0</v>
      </c>
      <c r="Q106" s="3">
        <v>0</v>
      </c>
      <c r="R106" s="3">
        <v>0</v>
      </c>
      <c r="S106" s="1">
        <v>0</v>
      </c>
      <c r="T106" s="1">
        <v>0</v>
      </c>
      <c r="U106" s="1">
        <v>0</v>
      </c>
    </row>
    <row r="107" spans="1:21" x14ac:dyDescent="0.25">
      <c r="A107" t="s">
        <v>39</v>
      </c>
      <c r="B107">
        <v>1</v>
      </c>
      <c r="C107">
        <v>834</v>
      </c>
      <c r="D107" t="s">
        <v>110</v>
      </c>
      <c r="E107" t="s">
        <v>111</v>
      </c>
      <c r="F107" t="s">
        <v>42</v>
      </c>
      <c r="G107" t="s">
        <v>112</v>
      </c>
      <c r="H107">
        <v>701</v>
      </c>
      <c r="I107" t="s">
        <v>88</v>
      </c>
      <c r="J107" t="s">
        <v>89</v>
      </c>
      <c r="K107" t="s">
        <v>46</v>
      </c>
      <c r="L107">
        <v>10</v>
      </c>
      <c r="M107" t="s">
        <v>47</v>
      </c>
      <c r="N107" s="3">
        <v>207957</v>
      </c>
      <c r="O107" s="3">
        <v>232355.75</v>
      </c>
      <c r="P107" s="3">
        <v>250901.75</v>
      </c>
      <c r="Q107" s="3">
        <v>261925.26</v>
      </c>
      <c r="R107" s="3">
        <v>273264.40999999997</v>
      </c>
      <c r="S107" s="1">
        <v>312404.24</v>
      </c>
      <c r="T107" s="1">
        <v>349241.96</v>
      </c>
      <c r="U107" s="1">
        <v>565772.16</v>
      </c>
    </row>
    <row r="108" spans="1:21" x14ac:dyDescent="0.25">
      <c r="A108" t="s">
        <v>39</v>
      </c>
      <c r="B108">
        <v>1</v>
      </c>
      <c r="C108">
        <v>834</v>
      </c>
      <c r="D108" t="s">
        <v>110</v>
      </c>
      <c r="E108" t="s">
        <v>111</v>
      </c>
      <c r="F108" t="s">
        <v>42</v>
      </c>
      <c r="G108" t="s">
        <v>112</v>
      </c>
      <c r="H108">
        <v>701</v>
      </c>
      <c r="I108" t="s">
        <v>88</v>
      </c>
      <c r="J108" t="s">
        <v>89</v>
      </c>
      <c r="K108" t="s">
        <v>46</v>
      </c>
      <c r="L108">
        <v>20</v>
      </c>
      <c r="M108" t="s">
        <v>48</v>
      </c>
      <c r="N108" s="3">
        <v>192057.25</v>
      </c>
      <c r="O108" s="3">
        <v>198868</v>
      </c>
      <c r="P108" s="3">
        <v>214539.49</v>
      </c>
      <c r="Q108" s="3">
        <v>242933.85</v>
      </c>
      <c r="R108" s="3">
        <v>272930.17</v>
      </c>
      <c r="S108" s="1">
        <v>311406.28000000003</v>
      </c>
      <c r="T108" s="1">
        <v>338300.8</v>
      </c>
      <c r="U108" s="1">
        <v>526570.42000000004</v>
      </c>
    </row>
    <row r="109" spans="1:21" x14ac:dyDescent="0.25">
      <c r="A109" t="s">
        <v>39</v>
      </c>
      <c r="B109">
        <v>1</v>
      </c>
      <c r="C109">
        <v>834</v>
      </c>
      <c r="D109" t="s">
        <v>110</v>
      </c>
      <c r="E109" t="s">
        <v>111</v>
      </c>
      <c r="F109" t="s">
        <v>42</v>
      </c>
      <c r="G109" t="s">
        <v>112</v>
      </c>
      <c r="H109">
        <v>701</v>
      </c>
      <c r="I109" t="s">
        <v>88</v>
      </c>
      <c r="J109" t="s">
        <v>89</v>
      </c>
      <c r="K109" t="s">
        <v>46</v>
      </c>
      <c r="L109">
        <v>30</v>
      </c>
      <c r="M109" t="s">
        <v>49</v>
      </c>
      <c r="N109" s="3">
        <v>15899.75</v>
      </c>
      <c r="O109" s="3">
        <v>33487.75</v>
      </c>
      <c r="P109" s="3">
        <v>36362.26</v>
      </c>
      <c r="Q109" s="3">
        <v>18991.41</v>
      </c>
      <c r="R109" s="3">
        <v>334.24</v>
      </c>
      <c r="S109" s="1">
        <v>997.96</v>
      </c>
      <c r="T109" s="1">
        <v>10941.16</v>
      </c>
      <c r="U109" s="1">
        <v>39201.74</v>
      </c>
    </row>
    <row r="110" spans="1:21" x14ac:dyDescent="0.25">
      <c r="A110" t="s">
        <v>39</v>
      </c>
      <c r="B110">
        <v>1</v>
      </c>
      <c r="C110">
        <v>834</v>
      </c>
      <c r="D110" t="s">
        <v>110</v>
      </c>
      <c r="E110" t="s">
        <v>111</v>
      </c>
      <c r="F110" t="s">
        <v>42</v>
      </c>
      <c r="G110" t="s">
        <v>112</v>
      </c>
      <c r="H110">
        <v>701</v>
      </c>
      <c r="I110" t="s">
        <v>88</v>
      </c>
      <c r="J110" t="s">
        <v>89</v>
      </c>
      <c r="K110" t="s">
        <v>46</v>
      </c>
      <c r="L110">
        <v>40</v>
      </c>
      <c r="M110" t="s">
        <v>12</v>
      </c>
      <c r="N110" s="3">
        <v>15899.75</v>
      </c>
      <c r="O110" s="3">
        <v>33487.75</v>
      </c>
      <c r="P110" s="3">
        <v>36362.26</v>
      </c>
      <c r="Q110" s="3">
        <v>18991.41</v>
      </c>
      <c r="R110" s="3">
        <v>334.24</v>
      </c>
      <c r="S110" s="1">
        <v>997.96</v>
      </c>
      <c r="T110" s="1">
        <v>10941.16</v>
      </c>
      <c r="U110" s="1">
        <v>39201.74</v>
      </c>
    </row>
    <row r="111" spans="1:21" x14ac:dyDescent="0.25">
      <c r="A111" t="s">
        <v>39</v>
      </c>
      <c r="B111">
        <v>1</v>
      </c>
      <c r="C111">
        <v>834</v>
      </c>
      <c r="D111" t="s">
        <v>110</v>
      </c>
      <c r="E111" t="s">
        <v>111</v>
      </c>
      <c r="F111" t="s">
        <v>42</v>
      </c>
      <c r="G111" t="s">
        <v>112</v>
      </c>
      <c r="H111">
        <v>701</v>
      </c>
      <c r="I111" t="s">
        <v>88</v>
      </c>
      <c r="J111" t="s">
        <v>89</v>
      </c>
      <c r="K111" t="s">
        <v>46</v>
      </c>
      <c r="L111">
        <v>50</v>
      </c>
      <c r="M111" t="s">
        <v>50</v>
      </c>
      <c r="N111" s="3">
        <v>0</v>
      </c>
      <c r="O111" s="3">
        <v>0</v>
      </c>
      <c r="P111" s="3">
        <v>0</v>
      </c>
      <c r="Q111" s="3">
        <v>0</v>
      </c>
      <c r="R111" s="3">
        <v>0</v>
      </c>
      <c r="S111" s="1">
        <v>0</v>
      </c>
      <c r="T111" s="1">
        <v>0</v>
      </c>
      <c r="U111" s="1">
        <v>0</v>
      </c>
    </row>
    <row r="112" spans="1:21" x14ac:dyDescent="0.25">
      <c r="A112" t="s">
        <v>39</v>
      </c>
      <c r="B112">
        <v>1</v>
      </c>
      <c r="C112">
        <v>840</v>
      </c>
      <c r="D112" t="s">
        <v>113</v>
      </c>
      <c r="E112" t="s">
        <v>114</v>
      </c>
      <c r="F112" t="s">
        <v>42</v>
      </c>
      <c r="G112" t="s">
        <v>115</v>
      </c>
      <c r="H112">
        <v>458</v>
      </c>
      <c r="I112" t="s">
        <v>116</v>
      </c>
      <c r="J112" t="s">
        <v>117</v>
      </c>
      <c r="K112" t="s">
        <v>46</v>
      </c>
      <c r="L112">
        <v>10</v>
      </c>
      <c r="M112" t="s">
        <v>47</v>
      </c>
      <c r="N112" s="3">
        <v>35688</v>
      </c>
      <c r="O112" s="3">
        <v>51701.68</v>
      </c>
      <c r="P112" s="3">
        <v>68632.77</v>
      </c>
      <c r="Q112" s="3">
        <v>89409.77</v>
      </c>
      <c r="R112" s="3">
        <v>505725.03</v>
      </c>
      <c r="S112" s="1">
        <v>694388.2</v>
      </c>
      <c r="T112" s="1">
        <v>726306.31</v>
      </c>
      <c r="U112" s="1">
        <v>802749.42</v>
      </c>
    </row>
    <row r="113" spans="1:21" x14ac:dyDescent="0.25">
      <c r="A113" t="s">
        <v>39</v>
      </c>
      <c r="B113">
        <v>1</v>
      </c>
      <c r="C113">
        <v>840</v>
      </c>
      <c r="D113" t="s">
        <v>113</v>
      </c>
      <c r="E113" t="s">
        <v>114</v>
      </c>
      <c r="F113" t="s">
        <v>42</v>
      </c>
      <c r="G113" t="s">
        <v>115</v>
      </c>
      <c r="H113">
        <v>458</v>
      </c>
      <c r="I113" t="s">
        <v>116</v>
      </c>
      <c r="J113" t="s">
        <v>117</v>
      </c>
      <c r="K113" t="s">
        <v>46</v>
      </c>
      <c r="L113">
        <v>20</v>
      </c>
      <c r="M113" t="s">
        <v>48</v>
      </c>
      <c r="N113" s="3">
        <v>5138.32</v>
      </c>
      <c r="O113" s="3">
        <v>4176.91</v>
      </c>
      <c r="P113" s="3">
        <v>282</v>
      </c>
      <c r="Q113" s="3">
        <v>1195.74</v>
      </c>
      <c r="R113" s="3">
        <v>235099.83</v>
      </c>
      <c r="S113" s="1">
        <v>399324.89</v>
      </c>
      <c r="T113" s="1">
        <v>437648.89</v>
      </c>
      <c r="U113" s="1">
        <v>384734.19</v>
      </c>
    </row>
    <row r="114" spans="1:21" x14ac:dyDescent="0.25">
      <c r="A114" t="s">
        <v>39</v>
      </c>
      <c r="B114">
        <v>1</v>
      </c>
      <c r="C114">
        <v>840</v>
      </c>
      <c r="D114" t="s">
        <v>113</v>
      </c>
      <c r="E114" t="s">
        <v>114</v>
      </c>
      <c r="F114" t="s">
        <v>42</v>
      </c>
      <c r="G114" t="s">
        <v>115</v>
      </c>
      <c r="H114">
        <v>458</v>
      </c>
      <c r="I114" t="s">
        <v>116</v>
      </c>
      <c r="J114" t="s">
        <v>117</v>
      </c>
      <c r="K114" t="s">
        <v>46</v>
      </c>
      <c r="L114">
        <v>30</v>
      </c>
      <c r="M114" t="s">
        <v>49</v>
      </c>
      <c r="N114" s="3">
        <v>30549.68</v>
      </c>
      <c r="O114" s="3">
        <v>47524.77</v>
      </c>
      <c r="P114" s="3">
        <v>68350.77</v>
      </c>
      <c r="Q114" s="3">
        <v>88214.03</v>
      </c>
      <c r="R114" s="3">
        <v>270625.2</v>
      </c>
      <c r="S114" s="1">
        <v>295063.31</v>
      </c>
      <c r="T114" s="1">
        <v>288657.42</v>
      </c>
      <c r="U114" s="1">
        <v>418015.23</v>
      </c>
    </row>
    <row r="115" spans="1:21" x14ac:dyDescent="0.25">
      <c r="A115" t="s">
        <v>39</v>
      </c>
      <c r="B115">
        <v>1</v>
      </c>
      <c r="C115">
        <v>840</v>
      </c>
      <c r="D115" t="s">
        <v>113</v>
      </c>
      <c r="E115" t="s">
        <v>114</v>
      </c>
      <c r="F115" t="s">
        <v>42</v>
      </c>
      <c r="G115" t="s">
        <v>115</v>
      </c>
      <c r="H115">
        <v>458</v>
      </c>
      <c r="I115" t="s">
        <v>116</v>
      </c>
      <c r="J115" t="s">
        <v>117</v>
      </c>
      <c r="K115" t="s">
        <v>46</v>
      </c>
      <c r="L115">
        <v>40</v>
      </c>
      <c r="M115" t="s">
        <v>12</v>
      </c>
      <c r="N115" s="3">
        <v>30549.68</v>
      </c>
      <c r="O115" s="3">
        <v>47524.77</v>
      </c>
      <c r="P115" s="3">
        <v>68350.77</v>
      </c>
      <c r="Q115" s="3">
        <v>88214.03</v>
      </c>
      <c r="R115" s="3">
        <v>270625.2</v>
      </c>
      <c r="S115" s="1">
        <v>295063.31</v>
      </c>
      <c r="T115" s="1">
        <v>288657.42</v>
      </c>
      <c r="U115" s="1">
        <v>418015.23</v>
      </c>
    </row>
    <row r="116" spans="1:21" x14ac:dyDescent="0.25">
      <c r="A116" t="s">
        <v>39</v>
      </c>
      <c r="B116">
        <v>1</v>
      </c>
      <c r="C116">
        <v>840</v>
      </c>
      <c r="D116" t="s">
        <v>113</v>
      </c>
      <c r="E116" t="s">
        <v>114</v>
      </c>
      <c r="F116" t="s">
        <v>42</v>
      </c>
      <c r="G116" t="s">
        <v>115</v>
      </c>
      <c r="H116">
        <v>458</v>
      </c>
      <c r="I116" t="s">
        <v>116</v>
      </c>
      <c r="J116" t="s">
        <v>117</v>
      </c>
      <c r="K116" t="s">
        <v>46</v>
      </c>
      <c r="L116">
        <v>50</v>
      </c>
      <c r="M116" t="s">
        <v>50</v>
      </c>
      <c r="N116" s="3">
        <v>0</v>
      </c>
      <c r="O116" s="3">
        <v>0</v>
      </c>
      <c r="P116" s="3">
        <v>0</v>
      </c>
      <c r="Q116" s="3">
        <v>0</v>
      </c>
      <c r="R116" s="3">
        <v>0</v>
      </c>
      <c r="S116" s="1">
        <v>0</v>
      </c>
      <c r="T116" s="1">
        <v>0</v>
      </c>
      <c r="U116" s="1">
        <v>0</v>
      </c>
    </row>
    <row r="117" spans="1:21" x14ac:dyDescent="0.25">
      <c r="A117" t="s">
        <v>39</v>
      </c>
      <c r="B117">
        <v>1</v>
      </c>
      <c r="C117">
        <v>858</v>
      </c>
      <c r="D117" t="s">
        <v>118</v>
      </c>
      <c r="E117" t="s">
        <v>119</v>
      </c>
      <c r="F117" t="s">
        <v>42</v>
      </c>
      <c r="G117" t="s">
        <v>120</v>
      </c>
      <c r="H117">
        <v>146</v>
      </c>
      <c r="I117" t="s">
        <v>72</v>
      </c>
      <c r="J117" t="s">
        <v>73</v>
      </c>
      <c r="K117" t="s">
        <v>46</v>
      </c>
      <c r="L117">
        <v>10</v>
      </c>
      <c r="M117" t="s">
        <v>47</v>
      </c>
      <c r="N117" s="3">
        <v>214399</v>
      </c>
      <c r="O117" s="3">
        <v>238683.32</v>
      </c>
      <c r="P117" s="3">
        <v>258989.73</v>
      </c>
      <c r="Q117" s="3">
        <v>282160.73</v>
      </c>
      <c r="R117" s="3">
        <v>305330.73</v>
      </c>
      <c r="S117" s="1">
        <v>329960.07</v>
      </c>
      <c r="T117" s="1">
        <v>1346883.7</v>
      </c>
      <c r="U117" s="1">
        <v>363459.95</v>
      </c>
    </row>
    <row r="118" spans="1:21" x14ac:dyDescent="0.25">
      <c r="A118" t="s">
        <v>39</v>
      </c>
      <c r="B118">
        <v>1</v>
      </c>
      <c r="C118">
        <v>858</v>
      </c>
      <c r="D118" t="s">
        <v>118</v>
      </c>
      <c r="E118" t="s">
        <v>119</v>
      </c>
      <c r="F118" t="s">
        <v>42</v>
      </c>
      <c r="G118" t="s">
        <v>120</v>
      </c>
      <c r="H118">
        <v>146</v>
      </c>
      <c r="I118" t="s">
        <v>72</v>
      </c>
      <c r="J118" t="s">
        <v>73</v>
      </c>
      <c r="K118" t="s">
        <v>46</v>
      </c>
      <c r="L118">
        <v>20</v>
      </c>
      <c r="M118" t="s">
        <v>48</v>
      </c>
      <c r="N118" s="3">
        <v>1078.68</v>
      </c>
      <c r="O118" s="3">
        <v>5054.59</v>
      </c>
      <c r="P118" s="3">
        <v>2165</v>
      </c>
      <c r="Q118" s="3">
        <v>2140</v>
      </c>
      <c r="R118" s="3">
        <v>682.66</v>
      </c>
      <c r="S118" s="1">
        <v>8395.3700000000008</v>
      </c>
      <c r="T118" s="1">
        <v>8749.75</v>
      </c>
      <c r="U118" s="1">
        <v>9301.1</v>
      </c>
    </row>
    <row r="119" spans="1:21" x14ac:dyDescent="0.25">
      <c r="A119" t="s">
        <v>39</v>
      </c>
      <c r="B119">
        <v>1</v>
      </c>
      <c r="C119">
        <v>858</v>
      </c>
      <c r="D119" t="s">
        <v>118</v>
      </c>
      <c r="E119" t="s">
        <v>119</v>
      </c>
      <c r="F119" t="s">
        <v>42</v>
      </c>
      <c r="G119" t="s">
        <v>120</v>
      </c>
      <c r="H119">
        <v>146</v>
      </c>
      <c r="I119" t="s">
        <v>72</v>
      </c>
      <c r="J119" t="s">
        <v>73</v>
      </c>
      <c r="K119" t="s">
        <v>46</v>
      </c>
      <c r="L119">
        <v>30</v>
      </c>
      <c r="M119" t="s">
        <v>49</v>
      </c>
      <c r="N119" s="3">
        <v>213320.32000000001</v>
      </c>
      <c r="O119" s="3">
        <v>233628.73</v>
      </c>
      <c r="P119" s="3">
        <v>256824.73</v>
      </c>
      <c r="Q119" s="3">
        <v>280020.73</v>
      </c>
      <c r="R119" s="3">
        <v>304648.07</v>
      </c>
      <c r="S119" s="1">
        <v>321564.7</v>
      </c>
      <c r="T119" s="1">
        <v>1338133.95</v>
      </c>
      <c r="U119" s="1">
        <v>354158.85</v>
      </c>
    </row>
    <row r="120" spans="1:21" x14ac:dyDescent="0.25">
      <c r="A120" t="s">
        <v>39</v>
      </c>
      <c r="B120">
        <v>1</v>
      </c>
      <c r="C120">
        <v>858</v>
      </c>
      <c r="D120" t="s">
        <v>118</v>
      </c>
      <c r="E120" t="s">
        <v>119</v>
      </c>
      <c r="F120" t="s">
        <v>42</v>
      </c>
      <c r="G120" t="s">
        <v>120</v>
      </c>
      <c r="H120">
        <v>146</v>
      </c>
      <c r="I120" t="s">
        <v>72</v>
      </c>
      <c r="J120" t="s">
        <v>73</v>
      </c>
      <c r="K120" t="s">
        <v>46</v>
      </c>
      <c r="L120">
        <v>40</v>
      </c>
      <c r="M120" t="s">
        <v>12</v>
      </c>
      <c r="N120" s="3">
        <v>213320.32000000001</v>
      </c>
      <c r="O120" s="3">
        <v>233628.73</v>
      </c>
      <c r="P120" s="3">
        <v>256824.73</v>
      </c>
      <c r="Q120" s="3">
        <v>280020.73</v>
      </c>
      <c r="R120" s="3">
        <v>304648.07</v>
      </c>
      <c r="S120" s="1">
        <v>321564.7</v>
      </c>
      <c r="T120" s="1">
        <v>1338133.95</v>
      </c>
      <c r="U120" s="1">
        <v>354158.85</v>
      </c>
    </row>
    <row r="121" spans="1:21" x14ac:dyDescent="0.25">
      <c r="A121" t="s">
        <v>39</v>
      </c>
      <c r="B121">
        <v>1</v>
      </c>
      <c r="C121">
        <v>858</v>
      </c>
      <c r="D121" t="s">
        <v>118</v>
      </c>
      <c r="E121" t="s">
        <v>119</v>
      </c>
      <c r="F121" t="s">
        <v>42</v>
      </c>
      <c r="G121" t="s">
        <v>120</v>
      </c>
      <c r="H121">
        <v>146</v>
      </c>
      <c r="I121" t="s">
        <v>72</v>
      </c>
      <c r="J121" t="s">
        <v>73</v>
      </c>
      <c r="K121" t="s">
        <v>46</v>
      </c>
      <c r="L121">
        <v>50</v>
      </c>
      <c r="M121" t="s">
        <v>50</v>
      </c>
      <c r="N121" s="3">
        <v>0</v>
      </c>
      <c r="O121" s="3">
        <v>0</v>
      </c>
      <c r="P121" s="3">
        <v>0</v>
      </c>
      <c r="Q121" s="3">
        <v>0</v>
      </c>
      <c r="R121" s="3">
        <v>0</v>
      </c>
      <c r="S121" s="1">
        <v>0</v>
      </c>
      <c r="T121" s="1">
        <v>0</v>
      </c>
      <c r="U121" s="1">
        <v>0</v>
      </c>
    </row>
    <row r="122" spans="1:21" x14ac:dyDescent="0.25">
      <c r="A122" t="s">
        <v>39</v>
      </c>
      <c r="B122">
        <v>1</v>
      </c>
      <c r="C122">
        <v>863</v>
      </c>
      <c r="D122" t="s">
        <v>882</v>
      </c>
      <c r="E122" t="s">
        <v>920</v>
      </c>
      <c r="F122" t="s">
        <v>42</v>
      </c>
      <c r="G122" t="s">
        <v>921</v>
      </c>
      <c r="H122">
        <v>507</v>
      </c>
      <c r="I122" t="s">
        <v>78</v>
      </c>
      <c r="J122" t="s">
        <v>79</v>
      </c>
      <c r="K122" t="s">
        <v>46</v>
      </c>
      <c r="L122">
        <v>10</v>
      </c>
      <c r="M122" t="s">
        <v>47</v>
      </c>
      <c r="N122" s="3">
        <v>39094</v>
      </c>
      <c r="O122" s="3">
        <v>35013</v>
      </c>
      <c r="P122" s="3">
        <v>45011</v>
      </c>
      <c r="Q122" s="3">
        <v>55008</v>
      </c>
      <c r="R122" s="3">
        <v>0</v>
      </c>
      <c r="S122" s="1">
        <v>0</v>
      </c>
      <c r="T122" s="1">
        <v>0</v>
      </c>
      <c r="U122" s="1"/>
    </row>
    <row r="123" spans="1:21" x14ac:dyDescent="0.25">
      <c r="A123" t="s">
        <v>39</v>
      </c>
      <c r="B123">
        <v>1</v>
      </c>
      <c r="C123">
        <v>863</v>
      </c>
      <c r="D123" t="s">
        <v>882</v>
      </c>
      <c r="E123" t="s">
        <v>920</v>
      </c>
      <c r="F123" t="s">
        <v>42</v>
      </c>
      <c r="G123" t="s">
        <v>921</v>
      </c>
      <c r="H123">
        <v>507</v>
      </c>
      <c r="I123" t="s">
        <v>78</v>
      </c>
      <c r="J123" t="s">
        <v>79</v>
      </c>
      <c r="K123" t="s">
        <v>46</v>
      </c>
      <c r="L123">
        <v>20</v>
      </c>
      <c r="M123" t="s">
        <v>48</v>
      </c>
      <c r="N123" s="3">
        <v>10</v>
      </c>
      <c r="O123" s="3">
        <v>13</v>
      </c>
      <c r="P123" s="3">
        <v>11</v>
      </c>
      <c r="Q123" s="3">
        <v>8</v>
      </c>
      <c r="R123" s="3">
        <v>0</v>
      </c>
      <c r="S123" s="1">
        <v>0</v>
      </c>
      <c r="T123" s="1">
        <v>0</v>
      </c>
      <c r="U123" s="1"/>
    </row>
    <row r="124" spans="1:21" x14ac:dyDescent="0.25">
      <c r="A124" t="s">
        <v>39</v>
      </c>
      <c r="B124">
        <v>1</v>
      </c>
      <c r="C124">
        <v>863</v>
      </c>
      <c r="D124" t="s">
        <v>882</v>
      </c>
      <c r="E124" t="s">
        <v>920</v>
      </c>
      <c r="F124" t="s">
        <v>42</v>
      </c>
      <c r="G124" t="s">
        <v>921</v>
      </c>
      <c r="H124">
        <v>507</v>
      </c>
      <c r="I124" t="s">
        <v>78</v>
      </c>
      <c r="J124" t="s">
        <v>79</v>
      </c>
      <c r="K124" t="s">
        <v>46</v>
      </c>
      <c r="L124">
        <v>30</v>
      </c>
      <c r="M124" t="s">
        <v>49</v>
      </c>
      <c r="N124" s="3">
        <v>39084</v>
      </c>
      <c r="O124" s="3">
        <v>35000</v>
      </c>
      <c r="P124" s="3">
        <v>45000</v>
      </c>
      <c r="Q124" s="3">
        <v>55000</v>
      </c>
      <c r="R124" s="3">
        <v>0</v>
      </c>
      <c r="S124" s="1">
        <v>0</v>
      </c>
      <c r="T124" s="1">
        <v>0</v>
      </c>
      <c r="U124" s="1"/>
    </row>
    <row r="125" spans="1:21" x14ac:dyDescent="0.25">
      <c r="A125" t="s">
        <v>39</v>
      </c>
      <c r="B125">
        <v>1</v>
      </c>
      <c r="C125">
        <v>863</v>
      </c>
      <c r="D125" t="s">
        <v>882</v>
      </c>
      <c r="E125" t="s">
        <v>920</v>
      </c>
      <c r="F125" t="s">
        <v>42</v>
      </c>
      <c r="G125" t="s">
        <v>921</v>
      </c>
      <c r="H125">
        <v>507</v>
      </c>
      <c r="I125" t="s">
        <v>78</v>
      </c>
      <c r="J125" t="s">
        <v>79</v>
      </c>
      <c r="K125" t="s">
        <v>46</v>
      </c>
      <c r="L125">
        <v>40</v>
      </c>
      <c r="M125" t="s">
        <v>12</v>
      </c>
      <c r="N125" s="3">
        <v>39084</v>
      </c>
      <c r="O125" s="3">
        <v>35000</v>
      </c>
      <c r="P125" s="3">
        <v>45000</v>
      </c>
      <c r="Q125" s="3">
        <v>55000</v>
      </c>
      <c r="R125" s="3">
        <v>0</v>
      </c>
      <c r="S125" s="1">
        <v>0</v>
      </c>
      <c r="T125" s="1">
        <v>0</v>
      </c>
      <c r="U125" s="1"/>
    </row>
    <row r="126" spans="1:21" x14ac:dyDescent="0.25">
      <c r="A126" t="s">
        <v>39</v>
      </c>
      <c r="B126">
        <v>1</v>
      </c>
      <c r="C126">
        <v>863</v>
      </c>
      <c r="D126" t="s">
        <v>882</v>
      </c>
      <c r="E126" t="s">
        <v>920</v>
      </c>
      <c r="F126" t="s">
        <v>42</v>
      </c>
      <c r="G126" t="s">
        <v>921</v>
      </c>
      <c r="H126">
        <v>507</v>
      </c>
      <c r="I126" t="s">
        <v>78</v>
      </c>
      <c r="J126" t="s">
        <v>79</v>
      </c>
      <c r="K126" t="s">
        <v>46</v>
      </c>
      <c r="L126">
        <v>50</v>
      </c>
      <c r="M126" t="s">
        <v>50</v>
      </c>
      <c r="N126" s="3">
        <v>0</v>
      </c>
      <c r="O126" s="3">
        <v>0</v>
      </c>
      <c r="P126" s="3">
        <v>0</v>
      </c>
      <c r="Q126" s="3">
        <v>0</v>
      </c>
      <c r="R126" s="3">
        <v>0</v>
      </c>
      <c r="S126" s="1">
        <v>0</v>
      </c>
      <c r="T126" s="1">
        <v>0</v>
      </c>
      <c r="U126" s="1"/>
    </row>
    <row r="127" spans="1:21" x14ac:dyDescent="0.25">
      <c r="A127" t="s">
        <v>39</v>
      </c>
      <c r="B127">
        <v>1</v>
      </c>
      <c r="C127">
        <v>863</v>
      </c>
      <c r="D127" t="s">
        <v>882</v>
      </c>
      <c r="E127" t="s">
        <v>920</v>
      </c>
      <c r="F127" t="s">
        <v>42</v>
      </c>
      <c r="G127" t="s">
        <v>921</v>
      </c>
      <c r="H127">
        <v>788</v>
      </c>
      <c r="I127" t="s">
        <v>92</v>
      </c>
      <c r="J127" t="s">
        <v>93</v>
      </c>
      <c r="K127" t="s">
        <v>46</v>
      </c>
      <c r="L127">
        <v>10</v>
      </c>
      <c r="M127" t="s">
        <v>47</v>
      </c>
      <c r="N127" s="3">
        <v>0</v>
      </c>
      <c r="O127" s="3">
        <v>0</v>
      </c>
      <c r="P127" s="3">
        <v>0</v>
      </c>
      <c r="Q127" s="3">
        <v>0</v>
      </c>
      <c r="R127" s="3">
        <v>0</v>
      </c>
      <c r="S127" s="1">
        <v>377195.25</v>
      </c>
      <c r="T127" s="1">
        <v>1066651.71</v>
      </c>
      <c r="U127" s="1">
        <v>1331247.67</v>
      </c>
    </row>
    <row r="128" spans="1:21" x14ac:dyDescent="0.25">
      <c r="A128" t="s">
        <v>39</v>
      </c>
      <c r="B128">
        <v>1</v>
      </c>
      <c r="C128">
        <v>863</v>
      </c>
      <c r="D128" t="s">
        <v>882</v>
      </c>
      <c r="E128" t="s">
        <v>920</v>
      </c>
      <c r="F128" t="s">
        <v>42</v>
      </c>
      <c r="G128" t="s">
        <v>921</v>
      </c>
      <c r="H128">
        <v>788</v>
      </c>
      <c r="I128" t="s">
        <v>92</v>
      </c>
      <c r="J128" t="s">
        <v>93</v>
      </c>
      <c r="K128" t="s">
        <v>46</v>
      </c>
      <c r="L128">
        <v>20</v>
      </c>
      <c r="M128" t="s">
        <v>48</v>
      </c>
      <c r="N128" s="3">
        <v>0</v>
      </c>
      <c r="O128" s="3">
        <v>0</v>
      </c>
      <c r="P128" s="3">
        <v>0</v>
      </c>
      <c r="Q128" s="3">
        <v>0</v>
      </c>
      <c r="R128" s="3">
        <v>0</v>
      </c>
      <c r="S128" s="1">
        <v>1593.54</v>
      </c>
      <c r="T128" s="1">
        <v>431371.04</v>
      </c>
      <c r="U128" s="1">
        <v>706419.68</v>
      </c>
    </row>
    <row r="129" spans="1:21" x14ac:dyDescent="0.25">
      <c r="A129" t="s">
        <v>39</v>
      </c>
      <c r="B129">
        <v>1</v>
      </c>
      <c r="C129">
        <v>863</v>
      </c>
      <c r="D129" t="s">
        <v>882</v>
      </c>
      <c r="E129" t="s">
        <v>920</v>
      </c>
      <c r="F129" t="s">
        <v>42</v>
      </c>
      <c r="G129" t="s">
        <v>921</v>
      </c>
      <c r="H129">
        <v>788</v>
      </c>
      <c r="I129" t="s">
        <v>92</v>
      </c>
      <c r="J129" t="s">
        <v>93</v>
      </c>
      <c r="K129" t="s">
        <v>46</v>
      </c>
      <c r="L129">
        <v>30</v>
      </c>
      <c r="M129" t="s">
        <v>49</v>
      </c>
      <c r="N129" s="3">
        <v>0</v>
      </c>
      <c r="O129" s="3">
        <v>0</v>
      </c>
      <c r="P129" s="3">
        <v>0</v>
      </c>
      <c r="Q129" s="3">
        <v>0</v>
      </c>
      <c r="R129" s="3">
        <v>0</v>
      </c>
      <c r="S129" s="1">
        <v>375601.71</v>
      </c>
      <c r="T129" s="1">
        <v>635280.67000000004</v>
      </c>
      <c r="U129" s="1">
        <v>624827.99</v>
      </c>
    </row>
    <row r="130" spans="1:21" x14ac:dyDescent="0.25">
      <c r="A130" t="s">
        <v>39</v>
      </c>
      <c r="B130">
        <v>1</v>
      </c>
      <c r="C130">
        <v>863</v>
      </c>
      <c r="D130" t="s">
        <v>882</v>
      </c>
      <c r="E130" t="s">
        <v>920</v>
      </c>
      <c r="F130" t="s">
        <v>42</v>
      </c>
      <c r="G130" t="s">
        <v>921</v>
      </c>
      <c r="H130">
        <v>788</v>
      </c>
      <c r="I130" t="s">
        <v>92</v>
      </c>
      <c r="J130" t="s">
        <v>93</v>
      </c>
      <c r="K130" t="s">
        <v>46</v>
      </c>
      <c r="L130">
        <v>40</v>
      </c>
      <c r="M130" t="s">
        <v>12</v>
      </c>
      <c r="N130" s="3">
        <v>0</v>
      </c>
      <c r="O130" s="3">
        <v>0</v>
      </c>
      <c r="P130" s="3">
        <v>0</v>
      </c>
      <c r="Q130" s="3">
        <v>0</v>
      </c>
      <c r="R130" s="3">
        <v>0</v>
      </c>
      <c r="S130" s="1">
        <v>375601.71</v>
      </c>
      <c r="T130" s="1">
        <v>635280.67000000004</v>
      </c>
      <c r="U130" s="1">
        <v>624827.99</v>
      </c>
    </row>
    <row r="131" spans="1:21" x14ac:dyDescent="0.25">
      <c r="A131" t="s">
        <v>39</v>
      </c>
      <c r="B131">
        <v>1</v>
      </c>
      <c r="C131">
        <v>863</v>
      </c>
      <c r="D131" t="s">
        <v>882</v>
      </c>
      <c r="E131" t="s">
        <v>920</v>
      </c>
      <c r="F131" t="s">
        <v>42</v>
      </c>
      <c r="G131" t="s">
        <v>921</v>
      </c>
      <c r="H131">
        <v>788</v>
      </c>
      <c r="I131" t="s">
        <v>92</v>
      </c>
      <c r="J131" t="s">
        <v>93</v>
      </c>
      <c r="K131" t="s">
        <v>46</v>
      </c>
      <c r="L131">
        <v>50</v>
      </c>
      <c r="M131" t="s">
        <v>50</v>
      </c>
      <c r="N131" s="3">
        <v>0</v>
      </c>
      <c r="O131" s="3">
        <v>0</v>
      </c>
      <c r="P131" s="3">
        <v>0</v>
      </c>
      <c r="Q131" s="3">
        <v>0</v>
      </c>
      <c r="R131" s="3">
        <v>0</v>
      </c>
      <c r="S131" s="1">
        <v>0</v>
      </c>
      <c r="T131" s="1">
        <v>0</v>
      </c>
      <c r="U131" s="1">
        <v>0</v>
      </c>
    </row>
    <row r="132" spans="1:21" x14ac:dyDescent="0.25">
      <c r="A132" t="s">
        <v>39</v>
      </c>
      <c r="B132">
        <v>1</v>
      </c>
      <c r="C132">
        <v>876</v>
      </c>
      <c r="D132" t="s">
        <v>121</v>
      </c>
      <c r="E132" t="s">
        <v>122</v>
      </c>
      <c r="F132" t="s">
        <v>42</v>
      </c>
      <c r="G132" t="s">
        <v>123</v>
      </c>
      <c r="H132">
        <v>704</v>
      </c>
      <c r="I132" t="s">
        <v>124</v>
      </c>
      <c r="J132" t="s">
        <v>125</v>
      </c>
      <c r="K132" t="s">
        <v>46</v>
      </c>
      <c r="L132">
        <v>10</v>
      </c>
      <c r="M132" t="s">
        <v>47</v>
      </c>
      <c r="N132" s="3">
        <v>751687</v>
      </c>
      <c r="O132" s="3">
        <v>767723.84</v>
      </c>
      <c r="P132" s="3">
        <v>792018</v>
      </c>
      <c r="Q132" s="3">
        <v>814792.38</v>
      </c>
      <c r="R132" s="3">
        <v>979754.97</v>
      </c>
      <c r="S132" s="1">
        <v>1188409.24</v>
      </c>
      <c r="T132" s="1">
        <v>1565661.18</v>
      </c>
      <c r="U132" s="1">
        <v>1778622.87</v>
      </c>
    </row>
    <row r="133" spans="1:21" x14ac:dyDescent="0.25">
      <c r="A133" t="s">
        <v>39</v>
      </c>
      <c r="B133">
        <v>1</v>
      </c>
      <c r="C133">
        <v>876</v>
      </c>
      <c r="D133" t="s">
        <v>121</v>
      </c>
      <c r="E133" t="s">
        <v>122</v>
      </c>
      <c r="F133" t="s">
        <v>42</v>
      </c>
      <c r="G133" t="s">
        <v>123</v>
      </c>
      <c r="H133">
        <v>704</v>
      </c>
      <c r="I133" t="s">
        <v>124</v>
      </c>
      <c r="J133" t="s">
        <v>125</v>
      </c>
      <c r="K133" t="s">
        <v>46</v>
      </c>
      <c r="L133">
        <v>20</v>
      </c>
      <c r="M133" t="s">
        <v>48</v>
      </c>
      <c r="N133" s="3">
        <v>410512.16</v>
      </c>
      <c r="O133" s="3">
        <v>427645.63</v>
      </c>
      <c r="P133" s="3">
        <v>432987.62</v>
      </c>
      <c r="Q133" s="3">
        <v>487567.41</v>
      </c>
      <c r="R133" s="3">
        <v>523284.73</v>
      </c>
      <c r="S133" s="1">
        <v>537380.06000000006</v>
      </c>
      <c r="T133" s="1">
        <v>719320.31</v>
      </c>
      <c r="U133" s="1">
        <v>1151484.6200000001</v>
      </c>
    </row>
    <row r="134" spans="1:21" x14ac:dyDescent="0.25">
      <c r="A134" t="s">
        <v>39</v>
      </c>
      <c r="B134">
        <v>1</v>
      </c>
      <c r="C134">
        <v>876</v>
      </c>
      <c r="D134" t="s">
        <v>121</v>
      </c>
      <c r="E134" t="s">
        <v>122</v>
      </c>
      <c r="F134" t="s">
        <v>42</v>
      </c>
      <c r="G134" t="s">
        <v>123</v>
      </c>
      <c r="H134">
        <v>704</v>
      </c>
      <c r="I134" t="s">
        <v>124</v>
      </c>
      <c r="J134" t="s">
        <v>125</v>
      </c>
      <c r="K134" t="s">
        <v>46</v>
      </c>
      <c r="L134">
        <v>30</v>
      </c>
      <c r="M134" t="s">
        <v>49</v>
      </c>
      <c r="N134" s="3">
        <v>341174.84</v>
      </c>
      <c r="O134" s="3">
        <v>340078.21</v>
      </c>
      <c r="P134" s="3">
        <v>359030.38</v>
      </c>
      <c r="Q134" s="3">
        <v>327224.96999999997</v>
      </c>
      <c r="R134" s="3">
        <v>456470.24</v>
      </c>
      <c r="S134" s="1">
        <v>651029.18000000005</v>
      </c>
      <c r="T134" s="1">
        <v>846340.87</v>
      </c>
      <c r="U134" s="1">
        <v>627138.25</v>
      </c>
    </row>
    <row r="135" spans="1:21" x14ac:dyDescent="0.25">
      <c r="A135" t="s">
        <v>39</v>
      </c>
      <c r="B135">
        <v>1</v>
      </c>
      <c r="C135">
        <v>876</v>
      </c>
      <c r="D135" t="s">
        <v>121</v>
      </c>
      <c r="E135" t="s">
        <v>122</v>
      </c>
      <c r="F135" t="s">
        <v>42</v>
      </c>
      <c r="G135" t="s">
        <v>123</v>
      </c>
      <c r="H135">
        <v>704</v>
      </c>
      <c r="I135" t="s">
        <v>124</v>
      </c>
      <c r="J135" t="s">
        <v>125</v>
      </c>
      <c r="K135" t="s">
        <v>46</v>
      </c>
      <c r="L135">
        <v>40</v>
      </c>
      <c r="M135" t="s">
        <v>12</v>
      </c>
      <c r="N135" s="3">
        <v>341174.84</v>
      </c>
      <c r="O135" s="3">
        <v>340078.21</v>
      </c>
      <c r="P135" s="3">
        <v>359030.38</v>
      </c>
      <c r="Q135" s="3">
        <v>327224.96999999997</v>
      </c>
      <c r="R135" s="3">
        <v>456470.24</v>
      </c>
      <c r="S135" s="1">
        <v>651029.18000000005</v>
      </c>
      <c r="T135" s="1">
        <v>846340.87</v>
      </c>
      <c r="U135" s="1">
        <v>627138.25</v>
      </c>
    </row>
    <row r="136" spans="1:21" x14ac:dyDescent="0.25">
      <c r="A136" t="s">
        <v>39</v>
      </c>
      <c r="B136">
        <v>1</v>
      </c>
      <c r="C136">
        <v>876</v>
      </c>
      <c r="D136" t="s">
        <v>121</v>
      </c>
      <c r="E136" t="s">
        <v>122</v>
      </c>
      <c r="F136" t="s">
        <v>42</v>
      </c>
      <c r="G136" t="s">
        <v>123</v>
      </c>
      <c r="H136">
        <v>704</v>
      </c>
      <c r="I136" t="s">
        <v>124</v>
      </c>
      <c r="J136" t="s">
        <v>125</v>
      </c>
      <c r="K136" t="s">
        <v>46</v>
      </c>
      <c r="L136">
        <v>50</v>
      </c>
      <c r="M136" t="s">
        <v>50</v>
      </c>
      <c r="N136" s="3">
        <v>0</v>
      </c>
      <c r="O136" s="3">
        <v>0</v>
      </c>
      <c r="P136" s="3">
        <v>0</v>
      </c>
      <c r="Q136" s="3">
        <v>0</v>
      </c>
      <c r="R136" s="3">
        <v>0</v>
      </c>
      <c r="S136" s="1">
        <v>0</v>
      </c>
      <c r="T136" s="1">
        <v>0</v>
      </c>
      <c r="U136" s="1">
        <v>0</v>
      </c>
    </row>
    <row r="137" spans="1:21" x14ac:dyDescent="0.25">
      <c r="A137" t="s">
        <v>39</v>
      </c>
      <c r="B137">
        <v>1</v>
      </c>
      <c r="C137">
        <v>330</v>
      </c>
      <c r="D137" t="s">
        <v>126</v>
      </c>
      <c r="E137" t="s">
        <v>127</v>
      </c>
      <c r="F137" t="s">
        <v>42</v>
      </c>
      <c r="G137" t="s">
        <v>128</v>
      </c>
      <c r="H137">
        <v>534</v>
      </c>
      <c r="I137" t="s">
        <v>82</v>
      </c>
      <c r="J137" t="s">
        <v>83</v>
      </c>
      <c r="K137" t="s">
        <v>46</v>
      </c>
      <c r="L137">
        <v>10</v>
      </c>
      <c r="M137" t="s">
        <v>47</v>
      </c>
      <c r="N137" s="3">
        <v>347645</v>
      </c>
      <c r="O137" s="3">
        <v>348555.98</v>
      </c>
      <c r="P137" s="3">
        <v>318730.32</v>
      </c>
      <c r="Q137" s="3">
        <v>346225.47</v>
      </c>
      <c r="R137" s="3">
        <v>403622.3</v>
      </c>
      <c r="S137" s="1">
        <v>361639.85</v>
      </c>
      <c r="T137" s="1">
        <v>319061.03999999998</v>
      </c>
      <c r="U137" s="1">
        <v>321734.5</v>
      </c>
    </row>
    <row r="138" spans="1:21" x14ac:dyDescent="0.25">
      <c r="A138" t="s">
        <v>39</v>
      </c>
      <c r="B138">
        <v>1</v>
      </c>
      <c r="C138">
        <v>330</v>
      </c>
      <c r="D138" t="s">
        <v>126</v>
      </c>
      <c r="E138" t="s">
        <v>127</v>
      </c>
      <c r="F138" t="s">
        <v>42</v>
      </c>
      <c r="G138" t="s">
        <v>128</v>
      </c>
      <c r="H138">
        <v>534</v>
      </c>
      <c r="I138" t="s">
        <v>82</v>
      </c>
      <c r="J138" t="s">
        <v>83</v>
      </c>
      <c r="K138" t="s">
        <v>46</v>
      </c>
      <c r="L138">
        <v>20</v>
      </c>
      <c r="M138" t="s">
        <v>48</v>
      </c>
      <c r="N138" s="3">
        <v>217406.02</v>
      </c>
      <c r="O138" s="3">
        <v>249816.66</v>
      </c>
      <c r="P138" s="3">
        <v>199445.85</v>
      </c>
      <c r="Q138" s="3">
        <v>227371.17</v>
      </c>
      <c r="R138" s="3">
        <v>285397.45</v>
      </c>
      <c r="S138" s="1">
        <v>296489.81</v>
      </c>
      <c r="T138" s="1">
        <v>315575.53999999998</v>
      </c>
      <c r="U138" s="1">
        <v>309377.32</v>
      </c>
    </row>
    <row r="139" spans="1:21" x14ac:dyDescent="0.25">
      <c r="A139" t="s">
        <v>39</v>
      </c>
      <c r="B139">
        <v>1</v>
      </c>
      <c r="C139">
        <v>330</v>
      </c>
      <c r="D139" t="s">
        <v>126</v>
      </c>
      <c r="E139" t="s">
        <v>127</v>
      </c>
      <c r="F139" t="s">
        <v>42</v>
      </c>
      <c r="G139" t="s">
        <v>128</v>
      </c>
      <c r="H139">
        <v>534</v>
      </c>
      <c r="I139" t="s">
        <v>82</v>
      </c>
      <c r="J139" t="s">
        <v>83</v>
      </c>
      <c r="K139" t="s">
        <v>46</v>
      </c>
      <c r="L139">
        <v>30</v>
      </c>
      <c r="M139" t="s">
        <v>49</v>
      </c>
      <c r="N139" s="3">
        <v>130238.98</v>
      </c>
      <c r="O139" s="3">
        <v>98739.32</v>
      </c>
      <c r="P139" s="3">
        <v>119284.47</v>
      </c>
      <c r="Q139" s="3">
        <v>118854.3</v>
      </c>
      <c r="R139" s="3">
        <v>118224.85</v>
      </c>
      <c r="S139" s="1">
        <v>65150.04</v>
      </c>
      <c r="T139" s="1">
        <v>3485.5</v>
      </c>
      <c r="U139" s="1">
        <v>12357.18</v>
      </c>
    </row>
    <row r="140" spans="1:21" x14ac:dyDescent="0.25">
      <c r="A140" t="s">
        <v>39</v>
      </c>
      <c r="B140">
        <v>1</v>
      </c>
      <c r="C140">
        <v>330</v>
      </c>
      <c r="D140" t="s">
        <v>126</v>
      </c>
      <c r="E140" t="s">
        <v>127</v>
      </c>
      <c r="F140" t="s">
        <v>42</v>
      </c>
      <c r="G140" t="s">
        <v>128</v>
      </c>
      <c r="H140">
        <v>534</v>
      </c>
      <c r="I140" t="s">
        <v>82</v>
      </c>
      <c r="J140" t="s">
        <v>83</v>
      </c>
      <c r="K140" t="s">
        <v>46</v>
      </c>
      <c r="L140">
        <v>40</v>
      </c>
      <c r="M140" t="s">
        <v>12</v>
      </c>
      <c r="N140" s="3">
        <v>130238.98</v>
      </c>
      <c r="O140" s="3">
        <v>98739.32</v>
      </c>
      <c r="P140" s="3">
        <v>119284.47</v>
      </c>
      <c r="Q140" s="3">
        <v>118854.3</v>
      </c>
      <c r="R140" s="3">
        <v>118224.85</v>
      </c>
      <c r="S140" s="1">
        <v>65150.04</v>
      </c>
      <c r="T140" s="1">
        <v>3485.5</v>
      </c>
      <c r="U140" s="1">
        <v>12357.18</v>
      </c>
    </row>
    <row r="141" spans="1:21" x14ac:dyDescent="0.25">
      <c r="A141" t="s">
        <v>39</v>
      </c>
      <c r="B141">
        <v>1</v>
      </c>
      <c r="C141">
        <v>330</v>
      </c>
      <c r="D141" t="s">
        <v>126</v>
      </c>
      <c r="E141" t="s">
        <v>127</v>
      </c>
      <c r="F141" t="s">
        <v>42</v>
      </c>
      <c r="G141" t="s">
        <v>128</v>
      </c>
      <c r="H141">
        <v>534</v>
      </c>
      <c r="I141" t="s">
        <v>82</v>
      </c>
      <c r="J141" t="s">
        <v>83</v>
      </c>
      <c r="K141" t="s">
        <v>46</v>
      </c>
      <c r="L141">
        <v>50</v>
      </c>
      <c r="M141" t="s">
        <v>50</v>
      </c>
      <c r="N141" s="3">
        <v>0</v>
      </c>
      <c r="O141" s="3">
        <v>0</v>
      </c>
      <c r="P141" s="3">
        <v>0</v>
      </c>
      <c r="Q141" s="3">
        <v>0</v>
      </c>
      <c r="R141" s="3">
        <v>0</v>
      </c>
      <c r="S141" s="1">
        <v>0</v>
      </c>
      <c r="T141" s="1">
        <v>0</v>
      </c>
      <c r="U141" s="1">
        <v>0</v>
      </c>
    </row>
    <row r="142" spans="1:21" x14ac:dyDescent="0.25">
      <c r="A142" t="s">
        <v>39</v>
      </c>
      <c r="B142">
        <v>1</v>
      </c>
      <c r="C142">
        <v>879</v>
      </c>
      <c r="D142" t="s">
        <v>129</v>
      </c>
      <c r="E142" t="s">
        <v>130</v>
      </c>
      <c r="F142" t="s">
        <v>42</v>
      </c>
      <c r="G142" t="s">
        <v>131</v>
      </c>
      <c r="H142">
        <v>788</v>
      </c>
      <c r="I142" t="s">
        <v>92</v>
      </c>
      <c r="J142" t="s">
        <v>93</v>
      </c>
      <c r="K142" t="s">
        <v>46</v>
      </c>
      <c r="L142">
        <v>10</v>
      </c>
      <c r="M142" t="s">
        <v>47</v>
      </c>
      <c r="N142" s="3">
        <v>0</v>
      </c>
      <c r="O142" s="3">
        <v>0</v>
      </c>
      <c r="P142" s="3">
        <v>38504</v>
      </c>
      <c r="Q142" s="3">
        <v>38504</v>
      </c>
      <c r="R142" s="3">
        <v>77010</v>
      </c>
      <c r="S142" s="1">
        <v>115516</v>
      </c>
      <c r="T142" s="1">
        <v>152932.54999999999</v>
      </c>
      <c r="U142" s="1">
        <v>191444.55</v>
      </c>
    </row>
    <row r="143" spans="1:21" x14ac:dyDescent="0.25">
      <c r="A143" t="s">
        <v>39</v>
      </c>
      <c r="B143">
        <v>1</v>
      </c>
      <c r="C143">
        <v>879</v>
      </c>
      <c r="D143" t="s">
        <v>129</v>
      </c>
      <c r="E143" t="s">
        <v>130</v>
      </c>
      <c r="F143" t="s">
        <v>42</v>
      </c>
      <c r="G143" t="s">
        <v>131</v>
      </c>
      <c r="H143">
        <v>788</v>
      </c>
      <c r="I143" t="s">
        <v>92</v>
      </c>
      <c r="J143" t="s">
        <v>93</v>
      </c>
      <c r="K143" t="s">
        <v>46</v>
      </c>
      <c r="L143">
        <v>20</v>
      </c>
      <c r="M143" t="s">
        <v>48</v>
      </c>
      <c r="N143" s="3">
        <v>0</v>
      </c>
      <c r="O143" s="3">
        <v>0</v>
      </c>
      <c r="P143" s="3">
        <v>0</v>
      </c>
      <c r="Q143" s="3">
        <v>0</v>
      </c>
      <c r="R143" s="3">
        <v>0</v>
      </c>
      <c r="S143" s="1">
        <v>1093.45</v>
      </c>
      <c r="T143" s="1">
        <v>0</v>
      </c>
      <c r="U143" s="1">
        <v>0</v>
      </c>
    </row>
    <row r="144" spans="1:21" x14ac:dyDescent="0.25">
      <c r="A144" t="s">
        <v>39</v>
      </c>
      <c r="B144">
        <v>1</v>
      </c>
      <c r="C144">
        <v>879</v>
      </c>
      <c r="D144" t="s">
        <v>129</v>
      </c>
      <c r="E144" t="s">
        <v>130</v>
      </c>
      <c r="F144" t="s">
        <v>42</v>
      </c>
      <c r="G144" t="s">
        <v>131</v>
      </c>
      <c r="H144">
        <v>788</v>
      </c>
      <c r="I144" t="s">
        <v>92</v>
      </c>
      <c r="J144" t="s">
        <v>93</v>
      </c>
      <c r="K144" t="s">
        <v>46</v>
      </c>
      <c r="L144">
        <v>30</v>
      </c>
      <c r="M144" t="s">
        <v>49</v>
      </c>
      <c r="N144" s="3">
        <v>0</v>
      </c>
      <c r="O144" s="3">
        <v>0</v>
      </c>
      <c r="P144" s="3">
        <v>38504</v>
      </c>
      <c r="Q144" s="3">
        <v>38504</v>
      </c>
      <c r="R144" s="3">
        <v>77010</v>
      </c>
      <c r="S144" s="1">
        <v>114422.55</v>
      </c>
      <c r="T144" s="1">
        <v>152932.54999999999</v>
      </c>
      <c r="U144" s="1">
        <v>191444.55</v>
      </c>
    </row>
    <row r="145" spans="1:21" x14ac:dyDescent="0.25">
      <c r="A145" t="s">
        <v>39</v>
      </c>
      <c r="B145">
        <v>1</v>
      </c>
      <c r="C145">
        <v>879</v>
      </c>
      <c r="D145" t="s">
        <v>129</v>
      </c>
      <c r="E145" t="s">
        <v>130</v>
      </c>
      <c r="F145" t="s">
        <v>42</v>
      </c>
      <c r="G145" t="s">
        <v>131</v>
      </c>
      <c r="H145">
        <v>788</v>
      </c>
      <c r="I145" t="s">
        <v>92</v>
      </c>
      <c r="J145" t="s">
        <v>93</v>
      </c>
      <c r="K145" t="s">
        <v>46</v>
      </c>
      <c r="L145">
        <v>40</v>
      </c>
      <c r="M145" t="s">
        <v>12</v>
      </c>
      <c r="N145" s="3">
        <v>0</v>
      </c>
      <c r="O145" s="3">
        <v>0</v>
      </c>
      <c r="P145" s="3">
        <v>38504</v>
      </c>
      <c r="Q145" s="3">
        <v>38504</v>
      </c>
      <c r="R145" s="3">
        <v>77010</v>
      </c>
      <c r="S145" s="1">
        <v>114422.55</v>
      </c>
      <c r="T145" s="1">
        <v>152932.54999999999</v>
      </c>
      <c r="U145" s="1">
        <v>191444.55</v>
      </c>
    </row>
    <row r="146" spans="1:21" x14ac:dyDescent="0.25">
      <c r="A146" t="s">
        <v>39</v>
      </c>
      <c r="B146">
        <v>1</v>
      </c>
      <c r="C146">
        <v>879</v>
      </c>
      <c r="D146" t="s">
        <v>129</v>
      </c>
      <c r="E146" t="s">
        <v>130</v>
      </c>
      <c r="F146" t="s">
        <v>42</v>
      </c>
      <c r="G146" t="s">
        <v>131</v>
      </c>
      <c r="H146">
        <v>788</v>
      </c>
      <c r="I146" t="s">
        <v>92</v>
      </c>
      <c r="J146" t="s">
        <v>93</v>
      </c>
      <c r="K146" t="s">
        <v>46</v>
      </c>
      <c r="L146">
        <v>50</v>
      </c>
      <c r="M146" t="s">
        <v>50</v>
      </c>
      <c r="N146" s="3">
        <v>0</v>
      </c>
      <c r="O146" s="3">
        <v>0</v>
      </c>
      <c r="P146" s="3">
        <v>0</v>
      </c>
      <c r="Q146" s="3">
        <v>0</v>
      </c>
      <c r="R146" s="3">
        <v>0</v>
      </c>
      <c r="S146" s="1">
        <v>0</v>
      </c>
      <c r="T146" s="1">
        <v>0</v>
      </c>
      <c r="U146" s="1">
        <v>0</v>
      </c>
    </row>
    <row r="147" spans="1:21" x14ac:dyDescent="0.25">
      <c r="A147" t="s">
        <v>39</v>
      </c>
      <c r="B147">
        <v>1</v>
      </c>
      <c r="C147">
        <v>880</v>
      </c>
      <c r="D147" t="s">
        <v>132</v>
      </c>
      <c r="E147" t="s">
        <v>133</v>
      </c>
      <c r="F147" t="s">
        <v>42</v>
      </c>
      <c r="G147" t="s">
        <v>134</v>
      </c>
      <c r="H147">
        <v>788</v>
      </c>
      <c r="I147" t="s">
        <v>92</v>
      </c>
      <c r="J147" t="s">
        <v>93</v>
      </c>
      <c r="K147" t="s">
        <v>46</v>
      </c>
      <c r="L147">
        <v>10</v>
      </c>
      <c r="M147" t="s">
        <v>47</v>
      </c>
      <c r="N147" s="3">
        <v>0</v>
      </c>
      <c r="O147" s="3">
        <v>0</v>
      </c>
      <c r="P147" s="3">
        <v>141521</v>
      </c>
      <c r="Q147" s="3">
        <v>235685</v>
      </c>
      <c r="R147" s="3">
        <v>289724</v>
      </c>
      <c r="S147" s="1">
        <v>313359.3</v>
      </c>
      <c r="T147" s="1">
        <v>306550.69</v>
      </c>
      <c r="U147" s="1">
        <v>381133.6</v>
      </c>
    </row>
    <row r="148" spans="1:21" x14ac:dyDescent="0.25">
      <c r="A148" t="s">
        <v>39</v>
      </c>
      <c r="B148">
        <v>1</v>
      </c>
      <c r="C148">
        <v>880</v>
      </c>
      <c r="D148" t="s">
        <v>132</v>
      </c>
      <c r="E148" t="s">
        <v>133</v>
      </c>
      <c r="F148" t="s">
        <v>42</v>
      </c>
      <c r="G148" t="s">
        <v>134</v>
      </c>
      <c r="H148">
        <v>788</v>
      </c>
      <c r="I148" t="s">
        <v>92</v>
      </c>
      <c r="J148" t="s">
        <v>93</v>
      </c>
      <c r="K148" t="s">
        <v>46</v>
      </c>
      <c r="L148">
        <v>20</v>
      </c>
      <c r="M148" t="s">
        <v>48</v>
      </c>
      <c r="N148" s="3">
        <v>0</v>
      </c>
      <c r="O148" s="3">
        <v>0</v>
      </c>
      <c r="P148" s="3">
        <v>0</v>
      </c>
      <c r="Q148" s="3">
        <v>40129</v>
      </c>
      <c r="R148" s="3">
        <v>70533.7</v>
      </c>
      <c r="S148" s="1">
        <v>101008.61</v>
      </c>
      <c r="T148" s="1">
        <v>19630.09</v>
      </c>
      <c r="U148" s="1">
        <v>0</v>
      </c>
    </row>
    <row r="149" spans="1:21" x14ac:dyDescent="0.25">
      <c r="A149" t="s">
        <v>39</v>
      </c>
      <c r="B149">
        <v>1</v>
      </c>
      <c r="C149">
        <v>880</v>
      </c>
      <c r="D149" t="s">
        <v>132</v>
      </c>
      <c r="E149" t="s">
        <v>133</v>
      </c>
      <c r="F149" t="s">
        <v>42</v>
      </c>
      <c r="G149" t="s">
        <v>134</v>
      </c>
      <c r="H149">
        <v>788</v>
      </c>
      <c r="I149" t="s">
        <v>92</v>
      </c>
      <c r="J149" t="s">
        <v>93</v>
      </c>
      <c r="K149" t="s">
        <v>46</v>
      </c>
      <c r="L149">
        <v>30</v>
      </c>
      <c r="M149" t="s">
        <v>49</v>
      </c>
      <c r="N149" s="3">
        <v>0</v>
      </c>
      <c r="O149" s="3">
        <v>0</v>
      </c>
      <c r="P149" s="3">
        <v>141521</v>
      </c>
      <c r="Q149" s="3">
        <v>195556</v>
      </c>
      <c r="R149" s="3">
        <v>219190.3</v>
      </c>
      <c r="S149" s="1">
        <v>212350.69</v>
      </c>
      <c r="T149" s="1">
        <v>286920.59999999998</v>
      </c>
      <c r="U149" s="1">
        <v>381133.6</v>
      </c>
    </row>
    <row r="150" spans="1:21" x14ac:dyDescent="0.25">
      <c r="A150" t="s">
        <v>39</v>
      </c>
      <c r="B150">
        <v>1</v>
      </c>
      <c r="C150">
        <v>880</v>
      </c>
      <c r="D150" t="s">
        <v>132</v>
      </c>
      <c r="E150" t="s">
        <v>133</v>
      </c>
      <c r="F150" t="s">
        <v>42</v>
      </c>
      <c r="G150" t="s">
        <v>134</v>
      </c>
      <c r="H150">
        <v>788</v>
      </c>
      <c r="I150" t="s">
        <v>92</v>
      </c>
      <c r="J150" t="s">
        <v>93</v>
      </c>
      <c r="K150" t="s">
        <v>46</v>
      </c>
      <c r="L150">
        <v>40</v>
      </c>
      <c r="M150" t="s">
        <v>12</v>
      </c>
      <c r="N150" s="3">
        <v>0</v>
      </c>
      <c r="O150" s="3">
        <v>0</v>
      </c>
      <c r="P150" s="3">
        <v>141521</v>
      </c>
      <c r="Q150" s="3">
        <v>195556</v>
      </c>
      <c r="R150" s="3">
        <v>219190.3</v>
      </c>
      <c r="S150" s="1">
        <v>212350.69</v>
      </c>
      <c r="T150" s="1">
        <v>286920.59999999998</v>
      </c>
      <c r="U150" s="1">
        <v>381133.6</v>
      </c>
    </row>
    <row r="151" spans="1:21" x14ac:dyDescent="0.25">
      <c r="A151" t="s">
        <v>39</v>
      </c>
      <c r="B151">
        <v>1</v>
      </c>
      <c r="C151">
        <v>880</v>
      </c>
      <c r="D151" t="s">
        <v>132</v>
      </c>
      <c r="E151" t="s">
        <v>133</v>
      </c>
      <c r="F151" t="s">
        <v>42</v>
      </c>
      <c r="G151" t="s">
        <v>134</v>
      </c>
      <c r="H151">
        <v>788</v>
      </c>
      <c r="I151" t="s">
        <v>92</v>
      </c>
      <c r="J151" t="s">
        <v>93</v>
      </c>
      <c r="K151" t="s">
        <v>46</v>
      </c>
      <c r="L151">
        <v>50</v>
      </c>
      <c r="M151" t="s">
        <v>50</v>
      </c>
      <c r="N151" s="3">
        <v>0</v>
      </c>
      <c r="O151" s="3">
        <v>0</v>
      </c>
      <c r="P151" s="3">
        <v>0</v>
      </c>
      <c r="Q151" s="3">
        <v>0</v>
      </c>
      <c r="R151" s="3">
        <v>0</v>
      </c>
      <c r="S151" s="1">
        <v>0</v>
      </c>
      <c r="T151" s="1">
        <v>0</v>
      </c>
      <c r="U151" s="1">
        <v>0</v>
      </c>
    </row>
    <row r="152" spans="1:21" x14ac:dyDescent="0.25">
      <c r="A152" t="s">
        <v>39</v>
      </c>
      <c r="B152">
        <v>1</v>
      </c>
      <c r="C152">
        <v>842</v>
      </c>
      <c r="D152" t="s">
        <v>135</v>
      </c>
      <c r="E152" t="s">
        <v>136</v>
      </c>
      <c r="F152" t="s">
        <v>42</v>
      </c>
      <c r="G152" t="s">
        <v>137</v>
      </c>
      <c r="H152">
        <v>507</v>
      </c>
      <c r="I152" t="s">
        <v>78</v>
      </c>
      <c r="J152" t="s">
        <v>79</v>
      </c>
      <c r="K152" t="s">
        <v>46</v>
      </c>
      <c r="L152">
        <v>10</v>
      </c>
      <c r="M152" t="s">
        <v>47</v>
      </c>
      <c r="N152" s="3">
        <v>332342</v>
      </c>
      <c r="O152" s="3">
        <v>337309</v>
      </c>
      <c r="P152" s="3">
        <v>337990</v>
      </c>
      <c r="Q152" s="3">
        <v>343490</v>
      </c>
      <c r="R152" s="3">
        <v>348573</v>
      </c>
      <c r="S152" s="1">
        <v>356628</v>
      </c>
      <c r="T152" s="1">
        <v>429011.14</v>
      </c>
      <c r="U152" s="1">
        <v>387106.7</v>
      </c>
    </row>
    <row r="153" spans="1:21" x14ac:dyDescent="0.25">
      <c r="A153" t="s">
        <v>39</v>
      </c>
      <c r="B153">
        <v>1</v>
      </c>
      <c r="C153">
        <v>842</v>
      </c>
      <c r="D153" t="s">
        <v>135</v>
      </c>
      <c r="E153" t="s">
        <v>136</v>
      </c>
      <c r="F153" t="s">
        <v>42</v>
      </c>
      <c r="G153" t="s">
        <v>137</v>
      </c>
      <c r="H153">
        <v>507</v>
      </c>
      <c r="I153" t="s">
        <v>78</v>
      </c>
      <c r="J153" t="s">
        <v>79</v>
      </c>
      <c r="K153" t="s">
        <v>46</v>
      </c>
      <c r="L153">
        <v>20</v>
      </c>
      <c r="M153" t="s">
        <v>48</v>
      </c>
      <c r="N153" s="3">
        <v>332342</v>
      </c>
      <c r="O153" s="3">
        <v>337309</v>
      </c>
      <c r="P153" s="3">
        <v>337990</v>
      </c>
      <c r="Q153" s="3">
        <v>343490</v>
      </c>
      <c r="R153" s="3">
        <v>348573</v>
      </c>
      <c r="S153" s="1">
        <v>302574.86</v>
      </c>
      <c r="T153" s="1">
        <v>428986.64</v>
      </c>
      <c r="U153" s="1">
        <v>387106.7</v>
      </c>
    </row>
    <row r="154" spans="1:21" x14ac:dyDescent="0.25">
      <c r="A154" t="s">
        <v>39</v>
      </c>
      <c r="B154">
        <v>1</v>
      </c>
      <c r="C154">
        <v>842</v>
      </c>
      <c r="D154" t="s">
        <v>135</v>
      </c>
      <c r="E154" t="s">
        <v>136</v>
      </c>
      <c r="F154" t="s">
        <v>42</v>
      </c>
      <c r="G154" t="s">
        <v>137</v>
      </c>
      <c r="H154">
        <v>507</v>
      </c>
      <c r="I154" t="s">
        <v>78</v>
      </c>
      <c r="J154" t="s">
        <v>79</v>
      </c>
      <c r="K154" t="s">
        <v>46</v>
      </c>
      <c r="L154">
        <v>30</v>
      </c>
      <c r="M154" t="s">
        <v>49</v>
      </c>
      <c r="N154" s="3">
        <v>0</v>
      </c>
      <c r="O154" s="3">
        <v>0</v>
      </c>
      <c r="P154" s="3">
        <v>0</v>
      </c>
      <c r="Q154" s="3">
        <v>0</v>
      </c>
      <c r="R154" s="3">
        <v>0</v>
      </c>
      <c r="S154" s="1">
        <v>54053.14</v>
      </c>
      <c r="T154" s="1">
        <v>24.5</v>
      </c>
      <c r="U154" s="1">
        <v>0</v>
      </c>
    </row>
    <row r="155" spans="1:21" x14ac:dyDescent="0.25">
      <c r="A155" t="s">
        <v>39</v>
      </c>
      <c r="B155">
        <v>1</v>
      </c>
      <c r="C155">
        <v>842</v>
      </c>
      <c r="D155" t="s">
        <v>135</v>
      </c>
      <c r="E155" t="s">
        <v>136</v>
      </c>
      <c r="F155" t="s">
        <v>42</v>
      </c>
      <c r="G155" t="s">
        <v>137</v>
      </c>
      <c r="H155">
        <v>507</v>
      </c>
      <c r="I155" t="s">
        <v>78</v>
      </c>
      <c r="J155" t="s">
        <v>79</v>
      </c>
      <c r="K155" t="s">
        <v>46</v>
      </c>
      <c r="L155">
        <v>40</v>
      </c>
      <c r="M155" t="s">
        <v>12</v>
      </c>
      <c r="N155" s="3">
        <v>0</v>
      </c>
      <c r="O155" s="3">
        <v>0</v>
      </c>
      <c r="P155" s="3">
        <v>0</v>
      </c>
      <c r="Q155" s="3">
        <v>0</v>
      </c>
      <c r="R155" s="3">
        <v>0</v>
      </c>
      <c r="S155" s="1">
        <v>54053.14</v>
      </c>
      <c r="T155" s="1">
        <v>24.5</v>
      </c>
      <c r="U155" s="1">
        <v>0</v>
      </c>
    </row>
    <row r="156" spans="1:21" x14ac:dyDescent="0.25">
      <c r="A156" t="s">
        <v>39</v>
      </c>
      <c r="B156">
        <v>1</v>
      </c>
      <c r="C156">
        <v>842</v>
      </c>
      <c r="D156" t="s">
        <v>135</v>
      </c>
      <c r="E156" t="s">
        <v>136</v>
      </c>
      <c r="F156" t="s">
        <v>42</v>
      </c>
      <c r="G156" t="s">
        <v>137</v>
      </c>
      <c r="H156">
        <v>507</v>
      </c>
      <c r="I156" t="s">
        <v>78</v>
      </c>
      <c r="J156" t="s">
        <v>79</v>
      </c>
      <c r="K156" t="s">
        <v>46</v>
      </c>
      <c r="L156">
        <v>50</v>
      </c>
      <c r="M156" t="s">
        <v>50</v>
      </c>
      <c r="N156" s="3">
        <v>0</v>
      </c>
      <c r="O156" s="3">
        <v>0</v>
      </c>
      <c r="P156" s="3">
        <v>0</v>
      </c>
      <c r="Q156" s="3">
        <v>0</v>
      </c>
      <c r="R156" s="3">
        <v>0</v>
      </c>
      <c r="S156" s="1">
        <v>0</v>
      </c>
      <c r="T156" s="1">
        <v>0</v>
      </c>
      <c r="U156" s="1">
        <v>0</v>
      </c>
    </row>
    <row r="157" spans="1:21" x14ac:dyDescent="0.25">
      <c r="A157" t="s">
        <v>39</v>
      </c>
      <c r="B157">
        <v>1</v>
      </c>
      <c r="C157">
        <v>844</v>
      </c>
      <c r="D157" t="s">
        <v>138</v>
      </c>
      <c r="E157" t="s">
        <v>139</v>
      </c>
      <c r="F157" t="s">
        <v>42</v>
      </c>
      <c r="G157" t="s">
        <v>140</v>
      </c>
      <c r="H157">
        <v>406</v>
      </c>
      <c r="I157" t="s">
        <v>74</v>
      </c>
      <c r="J157" t="s">
        <v>75</v>
      </c>
      <c r="K157" t="s">
        <v>46</v>
      </c>
      <c r="L157">
        <v>10</v>
      </c>
      <c r="M157" t="s">
        <v>47</v>
      </c>
      <c r="N157" s="3">
        <v>946009</v>
      </c>
      <c r="O157" s="3">
        <v>986372.62</v>
      </c>
      <c r="P157" s="3">
        <v>968841</v>
      </c>
      <c r="Q157" s="3">
        <v>1132968.8600000001</v>
      </c>
      <c r="R157" s="3">
        <v>1219228.02</v>
      </c>
      <c r="S157" s="1">
        <v>1280999.48</v>
      </c>
      <c r="T157" s="1">
        <v>1492205.61</v>
      </c>
      <c r="U157" s="1">
        <v>1859306.28</v>
      </c>
    </row>
    <row r="158" spans="1:21" x14ac:dyDescent="0.25">
      <c r="A158" t="s">
        <v>39</v>
      </c>
      <c r="B158">
        <v>1</v>
      </c>
      <c r="C158">
        <v>844</v>
      </c>
      <c r="D158" t="s">
        <v>138</v>
      </c>
      <c r="E158" t="s">
        <v>139</v>
      </c>
      <c r="F158" t="s">
        <v>42</v>
      </c>
      <c r="G158" t="s">
        <v>140</v>
      </c>
      <c r="H158">
        <v>406</v>
      </c>
      <c r="I158" t="s">
        <v>74</v>
      </c>
      <c r="J158" t="s">
        <v>75</v>
      </c>
      <c r="K158" t="s">
        <v>46</v>
      </c>
      <c r="L158">
        <v>20</v>
      </c>
      <c r="M158" t="s">
        <v>48</v>
      </c>
      <c r="N158" s="3">
        <v>754979.38</v>
      </c>
      <c r="O158" s="3">
        <v>709325.12</v>
      </c>
      <c r="P158" s="3">
        <v>636516.14</v>
      </c>
      <c r="Q158" s="3">
        <v>916922.84</v>
      </c>
      <c r="R158" s="3">
        <v>954711.54</v>
      </c>
      <c r="S158" s="1">
        <v>866207.87</v>
      </c>
      <c r="T158" s="1">
        <v>934259.33</v>
      </c>
      <c r="U158" s="1">
        <v>1169775.92</v>
      </c>
    </row>
    <row r="159" spans="1:21" x14ac:dyDescent="0.25">
      <c r="A159" t="s">
        <v>39</v>
      </c>
      <c r="B159">
        <v>1</v>
      </c>
      <c r="C159">
        <v>844</v>
      </c>
      <c r="D159" t="s">
        <v>138</v>
      </c>
      <c r="E159" t="s">
        <v>139</v>
      </c>
      <c r="F159" t="s">
        <v>42</v>
      </c>
      <c r="G159" t="s">
        <v>140</v>
      </c>
      <c r="H159">
        <v>406</v>
      </c>
      <c r="I159" t="s">
        <v>74</v>
      </c>
      <c r="J159" t="s">
        <v>75</v>
      </c>
      <c r="K159" t="s">
        <v>46</v>
      </c>
      <c r="L159">
        <v>30</v>
      </c>
      <c r="M159" t="s">
        <v>49</v>
      </c>
      <c r="N159" s="3">
        <v>191029.62</v>
      </c>
      <c r="O159" s="3">
        <v>277047.5</v>
      </c>
      <c r="P159" s="3">
        <v>332324.86</v>
      </c>
      <c r="Q159" s="3">
        <v>216046.02</v>
      </c>
      <c r="R159" s="3">
        <v>264516.47999999998</v>
      </c>
      <c r="S159" s="1">
        <v>414791.61</v>
      </c>
      <c r="T159" s="1">
        <v>557946.28</v>
      </c>
      <c r="U159" s="1">
        <v>689530.36</v>
      </c>
    </row>
    <row r="160" spans="1:21" x14ac:dyDescent="0.25">
      <c r="A160" t="s">
        <v>39</v>
      </c>
      <c r="B160">
        <v>1</v>
      </c>
      <c r="C160">
        <v>844</v>
      </c>
      <c r="D160" t="s">
        <v>138</v>
      </c>
      <c r="E160" t="s">
        <v>139</v>
      </c>
      <c r="F160" t="s">
        <v>42</v>
      </c>
      <c r="G160" t="s">
        <v>140</v>
      </c>
      <c r="H160">
        <v>406</v>
      </c>
      <c r="I160" t="s">
        <v>74</v>
      </c>
      <c r="J160" t="s">
        <v>75</v>
      </c>
      <c r="K160" t="s">
        <v>46</v>
      </c>
      <c r="L160">
        <v>40</v>
      </c>
      <c r="M160" t="s">
        <v>12</v>
      </c>
      <c r="N160" s="3">
        <v>191029.62</v>
      </c>
      <c r="O160" s="3">
        <v>277047.5</v>
      </c>
      <c r="P160" s="3">
        <v>332324.86</v>
      </c>
      <c r="Q160" s="3">
        <v>216046.02</v>
      </c>
      <c r="R160" s="3">
        <v>264516.47999999998</v>
      </c>
      <c r="S160" s="1">
        <v>414791.61</v>
      </c>
      <c r="T160" s="1">
        <v>557946.28</v>
      </c>
      <c r="U160" s="1">
        <v>689530.36</v>
      </c>
    </row>
    <row r="161" spans="1:21" x14ac:dyDescent="0.25">
      <c r="A161" t="s">
        <v>39</v>
      </c>
      <c r="B161">
        <v>1</v>
      </c>
      <c r="C161">
        <v>844</v>
      </c>
      <c r="D161" t="s">
        <v>138</v>
      </c>
      <c r="E161" t="s">
        <v>139</v>
      </c>
      <c r="F161" t="s">
        <v>42</v>
      </c>
      <c r="G161" t="s">
        <v>140</v>
      </c>
      <c r="H161">
        <v>406</v>
      </c>
      <c r="I161" t="s">
        <v>74</v>
      </c>
      <c r="J161" t="s">
        <v>75</v>
      </c>
      <c r="K161" t="s">
        <v>46</v>
      </c>
      <c r="L161">
        <v>50</v>
      </c>
      <c r="M161" t="s">
        <v>50</v>
      </c>
      <c r="N161" s="3">
        <v>0</v>
      </c>
      <c r="O161" s="3">
        <v>0</v>
      </c>
      <c r="P161" s="3">
        <v>0</v>
      </c>
      <c r="Q161" s="3">
        <v>0</v>
      </c>
      <c r="R161" s="3">
        <v>0</v>
      </c>
      <c r="S161" s="1">
        <v>0</v>
      </c>
      <c r="T161" s="1">
        <v>0</v>
      </c>
      <c r="U161" s="1">
        <v>0</v>
      </c>
    </row>
    <row r="162" spans="1:21" x14ac:dyDescent="0.25">
      <c r="A162" t="s">
        <v>39</v>
      </c>
      <c r="B162">
        <v>1</v>
      </c>
      <c r="C162">
        <v>839</v>
      </c>
      <c r="D162" t="s">
        <v>141</v>
      </c>
      <c r="E162" t="s">
        <v>142</v>
      </c>
      <c r="F162" t="s">
        <v>42</v>
      </c>
      <c r="G162" t="s">
        <v>143</v>
      </c>
      <c r="H162">
        <v>450</v>
      </c>
      <c r="I162" t="s">
        <v>76</v>
      </c>
      <c r="J162" t="s">
        <v>77</v>
      </c>
      <c r="K162" t="s">
        <v>46</v>
      </c>
      <c r="L162">
        <v>10</v>
      </c>
      <c r="M162" t="s">
        <v>47</v>
      </c>
      <c r="N162" s="3">
        <v>406409</v>
      </c>
      <c r="O162" s="3">
        <v>425307.29</v>
      </c>
      <c r="P162" s="3">
        <v>414110.95</v>
      </c>
      <c r="Q162" s="3">
        <v>477172.42</v>
      </c>
      <c r="R162" s="3">
        <v>530946.86</v>
      </c>
      <c r="S162" s="1">
        <v>531146.41</v>
      </c>
      <c r="T162" s="1">
        <v>626799.66</v>
      </c>
      <c r="U162" s="1">
        <v>591796.76</v>
      </c>
    </row>
    <row r="163" spans="1:21" x14ac:dyDescent="0.25">
      <c r="A163" t="s">
        <v>39</v>
      </c>
      <c r="B163">
        <v>1</v>
      </c>
      <c r="C163">
        <v>839</v>
      </c>
      <c r="D163" t="s">
        <v>141</v>
      </c>
      <c r="E163" t="s">
        <v>142</v>
      </c>
      <c r="F163" t="s">
        <v>42</v>
      </c>
      <c r="G163" t="s">
        <v>143</v>
      </c>
      <c r="H163">
        <v>450</v>
      </c>
      <c r="I163" t="s">
        <v>76</v>
      </c>
      <c r="J163" t="s">
        <v>77</v>
      </c>
      <c r="K163" t="s">
        <v>46</v>
      </c>
      <c r="L163">
        <v>20</v>
      </c>
      <c r="M163" t="s">
        <v>48</v>
      </c>
      <c r="N163" s="3">
        <v>350445.71</v>
      </c>
      <c r="O163" s="3">
        <v>342462.34</v>
      </c>
      <c r="P163" s="3">
        <v>300196.53000000003</v>
      </c>
      <c r="Q163" s="3">
        <v>340772.56</v>
      </c>
      <c r="R163" s="3">
        <v>386780.45</v>
      </c>
      <c r="S163" s="1">
        <v>432894.75</v>
      </c>
      <c r="T163" s="1">
        <v>488433.95</v>
      </c>
      <c r="U163" s="1">
        <v>584584.93000000005</v>
      </c>
    </row>
    <row r="164" spans="1:21" x14ac:dyDescent="0.25">
      <c r="A164" t="s">
        <v>39</v>
      </c>
      <c r="B164">
        <v>1</v>
      </c>
      <c r="C164">
        <v>839</v>
      </c>
      <c r="D164" t="s">
        <v>141</v>
      </c>
      <c r="E164" t="s">
        <v>142</v>
      </c>
      <c r="F164" t="s">
        <v>42</v>
      </c>
      <c r="G164" t="s">
        <v>143</v>
      </c>
      <c r="H164">
        <v>450</v>
      </c>
      <c r="I164" t="s">
        <v>76</v>
      </c>
      <c r="J164" t="s">
        <v>77</v>
      </c>
      <c r="K164" t="s">
        <v>46</v>
      </c>
      <c r="L164">
        <v>30</v>
      </c>
      <c r="M164" t="s">
        <v>49</v>
      </c>
      <c r="N164" s="3">
        <v>55963.29</v>
      </c>
      <c r="O164" s="3">
        <v>82844.95</v>
      </c>
      <c r="P164" s="3">
        <v>113914.42</v>
      </c>
      <c r="Q164" s="3">
        <v>136399.85999999999</v>
      </c>
      <c r="R164" s="3">
        <v>144166.41</v>
      </c>
      <c r="S164" s="1">
        <v>98251.66</v>
      </c>
      <c r="T164" s="1">
        <v>138365.71</v>
      </c>
      <c r="U164" s="1">
        <v>7211.83</v>
      </c>
    </row>
    <row r="165" spans="1:21" x14ac:dyDescent="0.25">
      <c r="A165" t="s">
        <v>39</v>
      </c>
      <c r="B165">
        <v>1</v>
      </c>
      <c r="C165">
        <v>839</v>
      </c>
      <c r="D165" t="s">
        <v>141</v>
      </c>
      <c r="E165" t="s">
        <v>142</v>
      </c>
      <c r="F165" t="s">
        <v>42</v>
      </c>
      <c r="G165" t="s">
        <v>143</v>
      </c>
      <c r="H165">
        <v>450</v>
      </c>
      <c r="I165" t="s">
        <v>76</v>
      </c>
      <c r="J165" t="s">
        <v>77</v>
      </c>
      <c r="K165" t="s">
        <v>46</v>
      </c>
      <c r="L165">
        <v>40</v>
      </c>
      <c r="M165" t="s">
        <v>12</v>
      </c>
      <c r="N165" s="3">
        <v>55963.29</v>
      </c>
      <c r="O165" s="3">
        <v>82844.95</v>
      </c>
      <c r="P165" s="3">
        <v>113914.42</v>
      </c>
      <c r="Q165" s="3">
        <v>136399.85999999999</v>
      </c>
      <c r="R165" s="3">
        <v>144166.41</v>
      </c>
      <c r="S165" s="1">
        <v>98251.66</v>
      </c>
      <c r="T165" s="1">
        <v>138365.71</v>
      </c>
      <c r="U165" s="1">
        <v>7211.83</v>
      </c>
    </row>
    <row r="166" spans="1:21" x14ac:dyDescent="0.25">
      <c r="A166" t="s">
        <v>39</v>
      </c>
      <c r="B166">
        <v>1</v>
      </c>
      <c r="C166">
        <v>839</v>
      </c>
      <c r="D166" t="s">
        <v>141</v>
      </c>
      <c r="E166" t="s">
        <v>142</v>
      </c>
      <c r="F166" t="s">
        <v>42</v>
      </c>
      <c r="G166" t="s">
        <v>143</v>
      </c>
      <c r="H166">
        <v>450</v>
      </c>
      <c r="I166" t="s">
        <v>76</v>
      </c>
      <c r="J166" t="s">
        <v>77</v>
      </c>
      <c r="K166" t="s">
        <v>46</v>
      </c>
      <c r="L166">
        <v>50</v>
      </c>
      <c r="M166" t="s">
        <v>50</v>
      </c>
      <c r="N166" s="3">
        <v>0</v>
      </c>
      <c r="O166" s="3">
        <v>0</v>
      </c>
      <c r="P166" s="3">
        <v>0</v>
      </c>
      <c r="Q166" s="3">
        <v>0</v>
      </c>
      <c r="R166" s="3">
        <v>0</v>
      </c>
      <c r="S166" s="1">
        <v>0</v>
      </c>
      <c r="T166" s="1">
        <v>0</v>
      </c>
      <c r="U166" s="1">
        <v>0</v>
      </c>
    </row>
    <row r="167" spans="1:21" x14ac:dyDescent="0.25">
      <c r="A167" t="s">
        <v>39</v>
      </c>
      <c r="B167">
        <v>1</v>
      </c>
      <c r="C167">
        <v>882</v>
      </c>
      <c r="D167" t="s">
        <v>144</v>
      </c>
      <c r="E167" t="s">
        <v>145</v>
      </c>
      <c r="F167" t="s">
        <v>42</v>
      </c>
      <c r="G167" t="s">
        <v>146</v>
      </c>
      <c r="H167">
        <v>406</v>
      </c>
      <c r="I167" t="s">
        <v>74</v>
      </c>
      <c r="J167" t="s">
        <v>75</v>
      </c>
      <c r="K167" t="s">
        <v>46</v>
      </c>
      <c r="L167">
        <v>10</v>
      </c>
      <c r="M167" t="s">
        <v>47</v>
      </c>
      <c r="N167" s="3">
        <v>0</v>
      </c>
      <c r="O167" s="3">
        <v>0</v>
      </c>
      <c r="P167" s="3">
        <v>0</v>
      </c>
      <c r="Q167" s="3">
        <v>348774</v>
      </c>
      <c r="R167" s="3">
        <v>883344.52</v>
      </c>
      <c r="S167" s="1">
        <v>932905.94</v>
      </c>
      <c r="T167" s="1">
        <v>1155503.8999999999</v>
      </c>
      <c r="U167" s="1">
        <v>1262729.96</v>
      </c>
    </row>
    <row r="168" spans="1:21" x14ac:dyDescent="0.25">
      <c r="A168" t="s">
        <v>39</v>
      </c>
      <c r="B168">
        <v>1</v>
      </c>
      <c r="C168">
        <v>882</v>
      </c>
      <c r="D168" t="s">
        <v>144</v>
      </c>
      <c r="E168" t="s">
        <v>145</v>
      </c>
      <c r="F168" t="s">
        <v>42</v>
      </c>
      <c r="G168" t="s">
        <v>146</v>
      </c>
      <c r="H168">
        <v>406</v>
      </c>
      <c r="I168" t="s">
        <v>74</v>
      </c>
      <c r="J168" t="s">
        <v>75</v>
      </c>
      <c r="K168" t="s">
        <v>46</v>
      </c>
      <c r="L168">
        <v>20</v>
      </c>
      <c r="M168" t="s">
        <v>48</v>
      </c>
      <c r="N168" s="3">
        <v>0</v>
      </c>
      <c r="O168" s="3">
        <v>0</v>
      </c>
      <c r="P168" s="3">
        <v>0</v>
      </c>
      <c r="Q168" s="3">
        <v>89534.48</v>
      </c>
      <c r="R168" s="3">
        <v>594845.57999999996</v>
      </c>
      <c r="S168" s="1">
        <v>564146.04</v>
      </c>
      <c r="T168" s="1">
        <v>697110.94</v>
      </c>
      <c r="U168" s="1">
        <v>756171.74</v>
      </c>
    </row>
    <row r="169" spans="1:21" x14ac:dyDescent="0.25">
      <c r="A169" t="s">
        <v>39</v>
      </c>
      <c r="B169">
        <v>1</v>
      </c>
      <c r="C169">
        <v>882</v>
      </c>
      <c r="D169" t="s">
        <v>144</v>
      </c>
      <c r="E169" t="s">
        <v>145</v>
      </c>
      <c r="F169" t="s">
        <v>42</v>
      </c>
      <c r="G169" t="s">
        <v>146</v>
      </c>
      <c r="H169">
        <v>406</v>
      </c>
      <c r="I169" t="s">
        <v>74</v>
      </c>
      <c r="J169" t="s">
        <v>75</v>
      </c>
      <c r="K169" t="s">
        <v>46</v>
      </c>
      <c r="L169">
        <v>30</v>
      </c>
      <c r="M169" t="s">
        <v>49</v>
      </c>
      <c r="N169" s="3">
        <v>0</v>
      </c>
      <c r="O169" s="3">
        <v>0</v>
      </c>
      <c r="P169" s="3">
        <v>0</v>
      </c>
      <c r="Q169" s="3">
        <v>259239.52</v>
      </c>
      <c r="R169" s="3">
        <v>288498.94</v>
      </c>
      <c r="S169" s="1">
        <v>368759.9</v>
      </c>
      <c r="T169" s="1">
        <v>458392.96</v>
      </c>
      <c r="U169" s="1">
        <v>506558.22</v>
      </c>
    </row>
    <row r="170" spans="1:21" x14ac:dyDescent="0.25">
      <c r="A170" t="s">
        <v>39</v>
      </c>
      <c r="B170">
        <v>1</v>
      </c>
      <c r="C170">
        <v>882</v>
      </c>
      <c r="D170" t="s">
        <v>144</v>
      </c>
      <c r="E170" t="s">
        <v>145</v>
      </c>
      <c r="F170" t="s">
        <v>42</v>
      </c>
      <c r="G170" t="s">
        <v>146</v>
      </c>
      <c r="H170">
        <v>406</v>
      </c>
      <c r="I170" t="s">
        <v>74</v>
      </c>
      <c r="J170" t="s">
        <v>75</v>
      </c>
      <c r="K170" t="s">
        <v>46</v>
      </c>
      <c r="L170">
        <v>40</v>
      </c>
      <c r="M170" t="s">
        <v>12</v>
      </c>
      <c r="N170" s="3">
        <v>0</v>
      </c>
      <c r="O170" s="3">
        <v>0</v>
      </c>
      <c r="P170" s="3">
        <v>0</v>
      </c>
      <c r="Q170" s="3">
        <v>259239.52</v>
      </c>
      <c r="R170" s="3">
        <v>288498.94</v>
      </c>
      <c r="S170" s="1">
        <v>368759.9</v>
      </c>
      <c r="T170" s="1">
        <v>458392.96</v>
      </c>
      <c r="U170" s="1">
        <v>506558.22</v>
      </c>
    </row>
    <row r="171" spans="1:21" x14ac:dyDescent="0.25">
      <c r="A171" t="s">
        <v>39</v>
      </c>
      <c r="B171">
        <v>1</v>
      </c>
      <c r="C171">
        <v>882</v>
      </c>
      <c r="D171" t="s">
        <v>144</v>
      </c>
      <c r="E171" t="s">
        <v>145</v>
      </c>
      <c r="F171" t="s">
        <v>42</v>
      </c>
      <c r="G171" t="s">
        <v>146</v>
      </c>
      <c r="H171">
        <v>406</v>
      </c>
      <c r="I171" t="s">
        <v>74</v>
      </c>
      <c r="J171" t="s">
        <v>75</v>
      </c>
      <c r="K171" t="s">
        <v>46</v>
      </c>
      <c r="L171">
        <v>50</v>
      </c>
      <c r="M171" t="s">
        <v>50</v>
      </c>
      <c r="N171" s="3">
        <v>0</v>
      </c>
      <c r="O171" s="3">
        <v>0</v>
      </c>
      <c r="P171" s="3">
        <v>0</v>
      </c>
      <c r="Q171" s="3">
        <v>0</v>
      </c>
      <c r="R171" s="3">
        <v>0</v>
      </c>
      <c r="S171" s="1">
        <v>0</v>
      </c>
      <c r="T171" s="1">
        <v>0</v>
      </c>
      <c r="U171" s="1">
        <v>0</v>
      </c>
    </row>
    <row r="172" spans="1:21" x14ac:dyDescent="0.25">
      <c r="A172" t="s">
        <v>39</v>
      </c>
      <c r="B172">
        <v>1</v>
      </c>
      <c r="C172">
        <v>142</v>
      </c>
      <c r="D172" t="s">
        <v>147</v>
      </c>
      <c r="E172" t="s">
        <v>148</v>
      </c>
      <c r="F172" t="s">
        <v>42</v>
      </c>
      <c r="G172" t="s">
        <v>149</v>
      </c>
      <c r="H172">
        <v>305</v>
      </c>
      <c r="I172" t="s">
        <v>150</v>
      </c>
      <c r="J172" t="s">
        <v>151</v>
      </c>
      <c r="K172" t="s">
        <v>46</v>
      </c>
      <c r="L172">
        <v>10</v>
      </c>
      <c r="M172" t="s">
        <v>47</v>
      </c>
      <c r="N172" s="3">
        <v>895343</v>
      </c>
      <c r="O172" s="3">
        <v>1080576.75</v>
      </c>
      <c r="P172" s="3">
        <v>1238889.6000000001</v>
      </c>
      <c r="Q172" s="3">
        <v>1298461.3</v>
      </c>
      <c r="R172" s="3">
        <v>1288379.06</v>
      </c>
      <c r="S172" s="1">
        <v>1432541.99</v>
      </c>
      <c r="T172" s="1">
        <v>1805181.02</v>
      </c>
      <c r="U172" s="1">
        <v>2026118.34</v>
      </c>
    </row>
    <row r="173" spans="1:21" x14ac:dyDescent="0.25">
      <c r="A173" t="s">
        <v>39</v>
      </c>
      <c r="B173">
        <v>1</v>
      </c>
      <c r="C173">
        <v>142</v>
      </c>
      <c r="D173" t="s">
        <v>147</v>
      </c>
      <c r="E173" t="s">
        <v>148</v>
      </c>
      <c r="F173" t="s">
        <v>42</v>
      </c>
      <c r="G173" t="s">
        <v>149</v>
      </c>
      <c r="H173">
        <v>305</v>
      </c>
      <c r="I173" t="s">
        <v>150</v>
      </c>
      <c r="J173" t="s">
        <v>151</v>
      </c>
      <c r="K173" t="s">
        <v>46</v>
      </c>
      <c r="L173">
        <v>20</v>
      </c>
      <c r="M173" t="s">
        <v>48</v>
      </c>
      <c r="N173" s="3">
        <v>879140.25</v>
      </c>
      <c r="O173" s="3">
        <v>1050662.1499999999</v>
      </c>
      <c r="P173" s="3">
        <v>1181573.3</v>
      </c>
      <c r="Q173" s="3">
        <v>1294002.24</v>
      </c>
      <c r="R173" s="3">
        <v>1277218.07</v>
      </c>
      <c r="S173" s="1">
        <v>1383035.97</v>
      </c>
      <c r="T173" s="1">
        <v>1661653.68</v>
      </c>
      <c r="U173" s="1">
        <v>1573874.44</v>
      </c>
    </row>
    <row r="174" spans="1:21" x14ac:dyDescent="0.25">
      <c r="A174" t="s">
        <v>39</v>
      </c>
      <c r="B174">
        <v>1</v>
      </c>
      <c r="C174">
        <v>142</v>
      </c>
      <c r="D174" t="s">
        <v>147</v>
      </c>
      <c r="E174" t="s">
        <v>148</v>
      </c>
      <c r="F174" t="s">
        <v>42</v>
      </c>
      <c r="G174" t="s">
        <v>149</v>
      </c>
      <c r="H174">
        <v>305</v>
      </c>
      <c r="I174" t="s">
        <v>150</v>
      </c>
      <c r="J174" t="s">
        <v>151</v>
      </c>
      <c r="K174" t="s">
        <v>46</v>
      </c>
      <c r="L174">
        <v>30</v>
      </c>
      <c r="M174" t="s">
        <v>49</v>
      </c>
      <c r="N174" s="3">
        <v>16202.75</v>
      </c>
      <c r="O174" s="3">
        <v>29914.6</v>
      </c>
      <c r="P174" s="3">
        <v>57316.3</v>
      </c>
      <c r="Q174" s="3">
        <v>4459.0600000000004</v>
      </c>
      <c r="R174" s="3">
        <v>11160.99</v>
      </c>
      <c r="S174" s="1">
        <v>49506.02</v>
      </c>
      <c r="T174" s="1">
        <v>143527.34</v>
      </c>
      <c r="U174" s="1">
        <v>452243.9</v>
      </c>
    </row>
    <row r="175" spans="1:21" x14ac:dyDescent="0.25">
      <c r="A175" t="s">
        <v>39</v>
      </c>
      <c r="B175">
        <v>1</v>
      </c>
      <c r="C175">
        <v>142</v>
      </c>
      <c r="D175" t="s">
        <v>147</v>
      </c>
      <c r="E175" t="s">
        <v>148</v>
      </c>
      <c r="F175" t="s">
        <v>42</v>
      </c>
      <c r="G175" t="s">
        <v>149</v>
      </c>
      <c r="H175">
        <v>305</v>
      </c>
      <c r="I175" t="s">
        <v>150</v>
      </c>
      <c r="J175" t="s">
        <v>151</v>
      </c>
      <c r="K175" t="s">
        <v>46</v>
      </c>
      <c r="L175">
        <v>40</v>
      </c>
      <c r="M175" t="s">
        <v>12</v>
      </c>
      <c r="N175" s="3">
        <v>16202.75</v>
      </c>
      <c r="O175" s="3">
        <v>29914.6</v>
      </c>
      <c r="P175" s="3">
        <v>57316.3</v>
      </c>
      <c r="Q175" s="3">
        <v>4459.0600000000004</v>
      </c>
      <c r="R175" s="3">
        <v>11160.99</v>
      </c>
      <c r="S175" s="1">
        <v>49506.02</v>
      </c>
      <c r="T175" s="1">
        <v>143527.34</v>
      </c>
      <c r="U175" s="1">
        <v>452243.9</v>
      </c>
    </row>
    <row r="176" spans="1:21" x14ac:dyDescent="0.25">
      <c r="A176" t="s">
        <v>39</v>
      </c>
      <c r="B176">
        <v>1</v>
      </c>
      <c r="C176">
        <v>142</v>
      </c>
      <c r="D176" t="s">
        <v>147</v>
      </c>
      <c r="E176" t="s">
        <v>148</v>
      </c>
      <c r="F176" t="s">
        <v>42</v>
      </c>
      <c r="G176" t="s">
        <v>149</v>
      </c>
      <c r="H176">
        <v>305</v>
      </c>
      <c r="I176" t="s">
        <v>150</v>
      </c>
      <c r="J176" t="s">
        <v>151</v>
      </c>
      <c r="K176" t="s">
        <v>46</v>
      </c>
      <c r="L176">
        <v>50</v>
      </c>
      <c r="M176" t="s">
        <v>50</v>
      </c>
      <c r="N176" s="3">
        <v>0</v>
      </c>
      <c r="O176" s="3">
        <v>0</v>
      </c>
      <c r="P176" s="3">
        <v>0</v>
      </c>
      <c r="Q176" s="3">
        <v>0</v>
      </c>
      <c r="R176" s="3">
        <v>0</v>
      </c>
      <c r="S176" s="1">
        <v>0</v>
      </c>
      <c r="T176" s="1">
        <v>0</v>
      </c>
      <c r="U176" s="1">
        <v>0</v>
      </c>
    </row>
    <row r="177" spans="1:21" x14ac:dyDescent="0.25">
      <c r="A177" t="s">
        <v>39</v>
      </c>
      <c r="B177">
        <v>1</v>
      </c>
      <c r="C177">
        <v>883</v>
      </c>
      <c r="D177" t="s">
        <v>883</v>
      </c>
      <c r="E177" t="s">
        <v>884</v>
      </c>
      <c r="F177" t="s">
        <v>42</v>
      </c>
      <c r="G177" t="s">
        <v>900</v>
      </c>
      <c r="H177">
        <v>502</v>
      </c>
      <c r="I177" t="s">
        <v>214</v>
      </c>
      <c r="J177" t="s">
        <v>215</v>
      </c>
      <c r="K177" t="s">
        <v>46</v>
      </c>
      <c r="L177">
        <v>10</v>
      </c>
      <c r="M177" t="s">
        <v>47</v>
      </c>
      <c r="N177" s="3">
        <v>0</v>
      </c>
      <c r="O177" s="3">
        <v>0</v>
      </c>
      <c r="P177" s="3">
        <v>0</v>
      </c>
      <c r="Q177" s="3">
        <v>0</v>
      </c>
      <c r="R177" s="3">
        <v>0</v>
      </c>
      <c r="S177" s="1">
        <v>5700114.2800000003</v>
      </c>
      <c r="T177" s="1">
        <v>23402673.66</v>
      </c>
      <c r="U177" s="1">
        <v>19248906.010000002</v>
      </c>
    </row>
    <row r="178" spans="1:21" x14ac:dyDescent="0.25">
      <c r="A178" t="s">
        <v>39</v>
      </c>
      <c r="B178">
        <v>1</v>
      </c>
      <c r="C178">
        <v>883</v>
      </c>
      <c r="D178" t="s">
        <v>883</v>
      </c>
      <c r="E178" t="s">
        <v>884</v>
      </c>
      <c r="F178" t="s">
        <v>42</v>
      </c>
      <c r="G178" t="s">
        <v>900</v>
      </c>
      <c r="H178">
        <v>502</v>
      </c>
      <c r="I178" t="s">
        <v>214</v>
      </c>
      <c r="J178" t="s">
        <v>215</v>
      </c>
      <c r="K178" t="s">
        <v>46</v>
      </c>
      <c r="L178">
        <v>20</v>
      </c>
      <c r="M178" t="s">
        <v>48</v>
      </c>
      <c r="N178" s="3">
        <v>0</v>
      </c>
      <c r="O178" s="3">
        <v>0</v>
      </c>
      <c r="P178" s="3">
        <v>0</v>
      </c>
      <c r="Q178" s="3">
        <v>0</v>
      </c>
      <c r="R178" s="3">
        <v>0</v>
      </c>
      <c r="S178" s="1">
        <v>2260500.62</v>
      </c>
      <c r="T178" s="1">
        <v>4209703.6500000004</v>
      </c>
      <c r="U178" s="1">
        <v>14402358.25</v>
      </c>
    </row>
    <row r="179" spans="1:21" x14ac:dyDescent="0.25">
      <c r="A179" t="s">
        <v>39</v>
      </c>
      <c r="B179">
        <v>1</v>
      </c>
      <c r="C179">
        <v>883</v>
      </c>
      <c r="D179" t="s">
        <v>883</v>
      </c>
      <c r="E179" t="s">
        <v>884</v>
      </c>
      <c r="F179" t="s">
        <v>42</v>
      </c>
      <c r="G179" t="s">
        <v>900</v>
      </c>
      <c r="H179">
        <v>502</v>
      </c>
      <c r="I179" t="s">
        <v>214</v>
      </c>
      <c r="J179" t="s">
        <v>215</v>
      </c>
      <c r="K179" t="s">
        <v>46</v>
      </c>
      <c r="L179">
        <v>30</v>
      </c>
      <c r="M179" t="s">
        <v>49</v>
      </c>
      <c r="N179" s="3">
        <v>0</v>
      </c>
      <c r="O179" s="3">
        <v>0</v>
      </c>
      <c r="P179" s="3">
        <v>0</v>
      </c>
      <c r="Q179" s="3">
        <v>0</v>
      </c>
      <c r="R179" s="3">
        <v>0</v>
      </c>
      <c r="S179" s="1">
        <v>3439613.66</v>
      </c>
      <c r="T179" s="1">
        <v>19192970.010000002</v>
      </c>
      <c r="U179" s="1">
        <v>4846547.76</v>
      </c>
    </row>
    <row r="180" spans="1:21" x14ac:dyDescent="0.25">
      <c r="A180" t="s">
        <v>39</v>
      </c>
      <c r="B180">
        <v>1</v>
      </c>
      <c r="C180">
        <v>883</v>
      </c>
      <c r="D180" t="s">
        <v>883</v>
      </c>
      <c r="E180" t="s">
        <v>884</v>
      </c>
      <c r="F180" t="s">
        <v>42</v>
      </c>
      <c r="G180" t="s">
        <v>900</v>
      </c>
      <c r="H180">
        <v>502</v>
      </c>
      <c r="I180" t="s">
        <v>214</v>
      </c>
      <c r="J180" t="s">
        <v>215</v>
      </c>
      <c r="K180" t="s">
        <v>46</v>
      </c>
      <c r="L180">
        <v>40</v>
      </c>
      <c r="M180" t="s">
        <v>12</v>
      </c>
      <c r="N180" s="3">
        <v>0</v>
      </c>
      <c r="O180" s="3">
        <v>0</v>
      </c>
      <c r="P180" s="3">
        <v>0</v>
      </c>
      <c r="Q180" s="3">
        <v>0</v>
      </c>
      <c r="R180" s="3">
        <v>0</v>
      </c>
      <c r="S180" s="1">
        <v>3439613.66</v>
      </c>
      <c r="T180" s="1">
        <v>19192970.010000002</v>
      </c>
      <c r="U180" s="1">
        <v>4846547.76</v>
      </c>
    </row>
    <row r="181" spans="1:21" x14ac:dyDescent="0.25">
      <c r="A181" t="s">
        <v>39</v>
      </c>
      <c r="B181">
        <v>1</v>
      </c>
      <c r="C181">
        <v>883</v>
      </c>
      <c r="D181" t="s">
        <v>883</v>
      </c>
      <c r="E181" t="s">
        <v>884</v>
      </c>
      <c r="F181" t="s">
        <v>42</v>
      </c>
      <c r="G181" t="s">
        <v>900</v>
      </c>
      <c r="H181">
        <v>502</v>
      </c>
      <c r="I181" t="s">
        <v>214</v>
      </c>
      <c r="J181" t="s">
        <v>215</v>
      </c>
      <c r="K181" t="s">
        <v>46</v>
      </c>
      <c r="L181">
        <v>50</v>
      </c>
      <c r="M181" t="s">
        <v>50</v>
      </c>
      <c r="N181" s="3">
        <v>0</v>
      </c>
      <c r="O181" s="3">
        <v>0</v>
      </c>
      <c r="P181" s="3">
        <v>0</v>
      </c>
      <c r="Q181" s="3">
        <v>0</v>
      </c>
      <c r="R181" s="3">
        <v>0</v>
      </c>
      <c r="S181" s="1">
        <v>0</v>
      </c>
      <c r="T181" s="1">
        <v>0</v>
      </c>
      <c r="U181" s="1">
        <v>0</v>
      </c>
    </row>
    <row r="182" spans="1:21" x14ac:dyDescent="0.25">
      <c r="A182" t="s">
        <v>39</v>
      </c>
      <c r="B182">
        <v>1</v>
      </c>
      <c r="C182">
        <v>110</v>
      </c>
      <c r="D182" t="s">
        <v>152</v>
      </c>
      <c r="E182" t="s">
        <v>153</v>
      </c>
      <c r="F182" t="s">
        <v>42</v>
      </c>
      <c r="G182" t="s">
        <v>154</v>
      </c>
      <c r="H182">
        <v>783</v>
      </c>
      <c r="I182" t="s">
        <v>57</v>
      </c>
      <c r="J182" t="s">
        <v>58</v>
      </c>
      <c r="K182" t="s">
        <v>46</v>
      </c>
      <c r="L182">
        <v>10</v>
      </c>
      <c r="M182" t="s">
        <v>47</v>
      </c>
      <c r="N182" s="3">
        <v>6093588</v>
      </c>
      <c r="O182" s="3">
        <v>6137841.5499999998</v>
      </c>
      <c r="P182" s="3">
        <v>5572255</v>
      </c>
      <c r="Q182" s="3">
        <v>6016000.5800000001</v>
      </c>
      <c r="R182" s="3">
        <v>6863408.4100000001</v>
      </c>
      <c r="S182" s="1">
        <v>7151525.2199999997</v>
      </c>
      <c r="T182" s="1">
        <v>6974307.0300000003</v>
      </c>
      <c r="U182" s="1">
        <v>6940017.5199999996</v>
      </c>
    </row>
    <row r="183" spans="1:21" x14ac:dyDescent="0.25">
      <c r="A183" t="s">
        <v>39</v>
      </c>
      <c r="B183">
        <v>1</v>
      </c>
      <c r="C183">
        <v>110</v>
      </c>
      <c r="D183" t="s">
        <v>152</v>
      </c>
      <c r="E183" t="s">
        <v>153</v>
      </c>
      <c r="F183" t="s">
        <v>42</v>
      </c>
      <c r="G183" t="s">
        <v>154</v>
      </c>
      <c r="H183">
        <v>783</v>
      </c>
      <c r="I183" t="s">
        <v>57</v>
      </c>
      <c r="J183" t="s">
        <v>58</v>
      </c>
      <c r="K183" t="s">
        <v>46</v>
      </c>
      <c r="L183">
        <v>20</v>
      </c>
      <c r="M183" t="s">
        <v>48</v>
      </c>
      <c r="N183" s="3">
        <v>4004787.45</v>
      </c>
      <c r="O183" s="3">
        <v>5069288.26</v>
      </c>
      <c r="P183" s="3">
        <v>4678034.42</v>
      </c>
      <c r="Q183" s="3">
        <v>5081238.17</v>
      </c>
      <c r="R183" s="3">
        <v>4840471.1900000004</v>
      </c>
      <c r="S183" s="1">
        <v>5463908.1900000004</v>
      </c>
      <c r="T183" s="1">
        <v>6292498.5099999998</v>
      </c>
      <c r="U183" s="1">
        <v>5588101.9299999997</v>
      </c>
    </row>
    <row r="184" spans="1:21" x14ac:dyDescent="0.25">
      <c r="A184" t="s">
        <v>39</v>
      </c>
      <c r="B184">
        <v>1</v>
      </c>
      <c r="C184">
        <v>110</v>
      </c>
      <c r="D184" t="s">
        <v>152</v>
      </c>
      <c r="E184" t="s">
        <v>153</v>
      </c>
      <c r="F184" t="s">
        <v>42</v>
      </c>
      <c r="G184" t="s">
        <v>154</v>
      </c>
      <c r="H184">
        <v>783</v>
      </c>
      <c r="I184" t="s">
        <v>57</v>
      </c>
      <c r="J184" t="s">
        <v>58</v>
      </c>
      <c r="K184" t="s">
        <v>46</v>
      </c>
      <c r="L184">
        <v>30</v>
      </c>
      <c r="M184" t="s">
        <v>49</v>
      </c>
      <c r="N184" s="3">
        <v>2088800.55</v>
      </c>
      <c r="O184" s="3">
        <v>1068553.29</v>
      </c>
      <c r="P184" s="3">
        <v>894220.58</v>
      </c>
      <c r="Q184" s="3">
        <v>934762.41</v>
      </c>
      <c r="R184" s="3">
        <v>2022937.22</v>
      </c>
      <c r="S184" s="1">
        <v>1687617.03</v>
      </c>
      <c r="T184" s="1">
        <v>681808.52</v>
      </c>
      <c r="U184" s="1">
        <v>1351915.59</v>
      </c>
    </row>
    <row r="185" spans="1:21" x14ac:dyDescent="0.25">
      <c r="A185" t="s">
        <v>39</v>
      </c>
      <c r="B185">
        <v>1</v>
      </c>
      <c r="C185">
        <v>110</v>
      </c>
      <c r="D185" t="s">
        <v>152</v>
      </c>
      <c r="E185" t="s">
        <v>153</v>
      </c>
      <c r="F185" t="s">
        <v>42</v>
      </c>
      <c r="G185" t="s">
        <v>154</v>
      </c>
      <c r="H185">
        <v>783</v>
      </c>
      <c r="I185" t="s">
        <v>57</v>
      </c>
      <c r="J185" t="s">
        <v>58</v>
      </c>
      <c r="K185" t="s">
        <v>46</v>
      </c>
      <c r="L185">
        <v>40</v>
      </c>
      <c r="M185" t="s">
        <v>12</v>
      </c>
      <c r="N185" s="3">
        <v>2088800.55</v>
      </c>
      <c r="O185" s="3">
        <v>1068553.29</v>
      </c>
      <c r="P185" s="3">
        <v>894220.58</v>
      </c>
      <c r="Q185" s="3">
        <v>934762.41</v>
      </c>
      <c r="R185" s="3">
        <v>2022937.22</v>
      </c>
      <c r="S185" s="1">
        <v>1687617.03</v>
      </c>
      <c r="T185" s="1">
        <v>681808.52</v>
      </c>
      <c r="U185" s="1">
        <v>1351915.59</v>
      </c>
    </row>
    <row r="186" spans="1:21" x14ac:dyDescent="0.25">
      <c r="A186" t="s">
        <v>39</v>
      </c>
      <c r="B186">
        <v>1</v>
      </c>
      <c r="C186">
        <v>110</v>
      </c>
      <c r="D186" t="s">
        <v>152</v>
      </c>
      <c r="E186" t="s">
        <v>153</v>
      </c>
      <c r="F186" t="s">
        <v>42</v>
      </c>
      <c r="G186" t="s">
        <v>154</v>
      </c>
      <c r="H186">
        <v>783</v>
      </c>
      <c r="I186" t="s">
        <v>57</v>
      </c>
      <c r="J186" t="s">
        <v>58</v>
      </c>
      <c r="K186" t="s">
        <v>46</v>
      </c>
      <c r="L186">
        <v>50</v>
      </c>
      <c r="M186" t="s">
        <v>50</v>
      </c>
      <c r="N186" s="3">
        <v>0</v>
      </c>
      <c r="O186" s="3">
        <v>0</v>
      </c>
      <c r="P186" s="3">
        <v>0</v>
      </c>
      <c r="Q186" s="3">
        <v>0</v>
      </c>
      <c r="R186" s="3">
        <v>0</v>
      </c>
      <c r="S186" s="1">
        <v>0</v>
      </c>
      <c r="T186" s="1">
        <v>0</v>
      </c>
      <c r="U186" s="1">
        <v>0</v>
      </c>
    </row>
    <row r="187" spans="1:21" x14ac:dyDescent="0.25">
      <c r="A187" t="s">
        <v>39</v>
      </c>
      <c r="B187">
        <v>1</v>
      </c>
      <c r="C187">
        <v>105</v>
      </c>
      <c r="D187" t="s">
        <v>155</v>
      </c>
      <c r="E187" t="s">
        <v>156</v>
      </c>
      <c r="F187" t="s">
        <v>42</v>
      </c>
      <c r="G187" t="s">
        <v>157</v>
      </c>
      <c r="H187">
        <v>701</v>
      </c>
      <c r="I187" t="s">
        <v>88</v>
      </c>
      <c r="J187" t="s">
        <v>89</v>
      </c>
      <c r="K187" t="s">
        <v>46</v>
      </c>
      <c r="L187">
        <v>10</v>
      </c>
      <c r="M187" t="s">
        <v>47</v>
      </c>
      <c r="N187" s="3">
        <v>795533</v>
      </c>
      <c r="O187" s="3">
        <v>807393</v>
      </c>
      <c r="P187" s="3">
        <v>807458</v>
      </c>
      <c r="Q187" s="3">
        <v>855715</v>
      </c>
      <c r="R187" s="3">
        <v>901211</v>
      </c>
      <c r="S187" s="1">
        <v>934259</v>
      </c>
      <c r="T187" s="1">
        <v>951754</v>
      </c>
      <c r="U187" s="1">
        <v>1014790</v>
      </c>
    </row>
    <row r="188" spans="1:21" x14ac:dyDescent="0.25">
      <c r="A188" t="s">
        <v>39</v>
      </c>
      <c r="B188">
        <v>1</v>
      </c>
      <c r="C188">
        <v>105</v>
      </c>
      <c r="D188" t="s">
        <v>155</v>
      </c>
      <c r="E188" t="s">
        <v>156</v>
      </c>
      <c r="F188" t="s">
        <v>42</v>
      </c>
      <c r="G188" t="s">
        <v>157</v>
      </c>
      <c r="H188">
        <v>701</v>
      </c>
      <c r="I188" t="s">
        <v>88</v>
      </c>
      <c r="J188" t="s">
        <v>89</v>
      </c>
      <c r="K188" t="s">
        <v>46</v>
      </c>
      <c r="L188">
        <v>20</v>
      </c>
      <c r="M188" t="s">
        <v>48</v>
      </c>
      <c r="N188" s="3">
        <v>769075</v>
      </c>
      <c r="O188" s="3">
        <v>780857</v>
      </c>
      <c r="P188" s="3">
        <v>799036</v>
      </c>
      <c r="Q188" s="3">
        <v>801784</v>
      </c>
      <c r="R188" s="3">
        <v>826973</v>
      </c>
      <c r="S188" s="1">
        <v>862502</v>
      </c>
      <c r="T188" s="1">
        <v>896976</v>
      </c>
      <c r="U188" s="1">
        <v>934603</v>
      </c>
    </row>
    <row r="189" spans="1:21" x14ac:dyDescent="0.25">
      <c r="A189" t="s">
        <v>39</v>
      </c>
      <c r="B189">
        <v>1</v>
      </c>
      <c r="C189">
        <v>105</v>
      </c>
      <c r="D189" t="s">
        <v>155</v>
      </c>
      <c r="E189" t="s">
        <v>156</v>
      </c>
      <c r="F189" t="s">
        <v>42</v>
      </c>
      <c r="G189" t="s">
        <v>157</v>
      </c>
      <c r="H189">
        <v>701</v>
      </c>
      <c r="I189" t="s">
        <v>88</v>
      </c>
      <c r="J189" t="s">
        <v>89</v>
      </c>
      <c r="K189" t="s">
        <v>46</v>
      </c>
      <c r="L189">
        <v>30</v>
      </c>
      <c r="M189" t="s">
        <v>49</v>
      </c>
      <c r="N189" s="3">
        <v>26458</v>
      </c>
      <c r="O189" s="3">
        <v>26536</v>
      </c>
      <c r="P189" s="3">
        <v>8422</v>
      </c>
      <c r="Q189" s="3">
        <v>53931</v>
      </c>
      <c r="R189" s="3">
        <v>74238</v>
      </c>
      <c r="S189" s="1">
        <v>71757</v>
      </c>
      <c r="T189" s="1">
        <v>54778</v>
      </c>
      <c r="U189" s="1">
        <v>80187</v>
      </c>
    </row>
    <row r="190" spans="1:21" x14ac:dyDescent="0.25">
      <c r="A190" t="s">
        <v>39</v>
      </c>
      <c r="B190">
        <v>1</v>
      </c>
      <c r="C190">
        <v>105</v>
      </c>
      <c r="D190" t="s">
        <v>155</v>
      </c>
      <c r="E190" t="s">
        <v>156</v>
      </c>
      <c r="F190" t="s">
        <v>42</v>
      </c>
      <c r="G190" t="s">
        <v>157</v>
      </c>
      <c r="H190">
        <v>701</v>
      </c>
      <c r="I190" t="s">
        <v>88</v>
      </c>
      <c r="J190" t="s">
        <v>89</v>
      </c>
      <c r="K190" t="s">
        <v>46</v>
      </c>
      <c r="L190">
        <v>40</v>
      </c>
      <c r="M190" t="s">
        <v>12</v>
      </c>
      <c r="N190" s="3">
        <v>26458</v>
      </c>
      <c r="O190" s="3">
        <v>26536</v>
      </c>
      <c r="P190" s="3">
        <v>8422</v>
      </c>
      <c r="Q190" s="3">
        <v>53931</v>
      </c>
      <c r="R190" s="3">
        <v>74238</v>
      </c>
      <c r="S190" s="1">
        <v>71757</v>
      </c>
      <c r="T190" s="1">
        <v>54778</v>
      </c>
      <c r="U190" s="1">
        <v>80187</v>
      </c>
    </row>
    <row r="191" spans="1:21" x14ac:dyDescent="0.25">
      <c r="A191" t="s">
        <v>39</v>
      </c>
      <c r="B191">
        <v>1</v>
      </c>
      <c r="C191">
        <v>105</v>
      </c>
      <c r="D191" t="s">
        <v>155</v>
      </c>
      <c r="E191" t="s">
        <v>156</v>
      </c>
      <c r="F191" t="s">
        <v>42</v>
      </c>
      <c r="G191" t="s">
        <v>157</v>
      </c>
      <c r="H191">
        <v>701</v>
      </c>
      <c r="I191" t="s">
        <v>88</v>
      </c>
      <c r="J191" t="s">
        <v>89</v>
      </c>
      <c r="K191" t="s">
        <v>46</v>
      </c>
      <c r="L191">
        <v>50</v>
      </c>
      <c r="M191" t="s">
        <v>50</v>
      </c>
      <c r="N191" s="3">
        <v>0</v>
      </c>
      <c r="O191" s="3">
        <v>0</v>
      </c>
      <c r="P191" s="3">
        <v>0</v>
      </c>
      <c r="Q191" s="3">
        <v>0</v>
      </c>
      <c r="R191" s="3">
        <v>0</v>
      </c>
      <c r="S191" s="1">
        <v>0</v>
      </c>
      <c r="T191" s="1">
        <v>0</v>
      </c>
      <c r="U191" s="1">
        <v>0</v>
      </c>
    </row>
    <row r="192" spans="1:21" x14ac:dyDescent="0.25">
      <c r="A192" t="s">
        <v>39</v>
      </c>
      <c r="B192">
        <v>1</v>
      </c>
      <c r="C192">
        <v>102</v>
      </c>
      <c r="D192" t="s">
        <v>158</v>
      </c>
      <c r="E192" t="s">
        <v>159</v>
      </c>
      <c r="F192" t="s">
        <v>42</v>
      </c>
      <c r="G192" t="s">
        <v>160</v>
      </c>
      <c r="H192">
        <v>714</v>
      </c>
      <c r="I192" t="s">
        <v>161</v>
      </c>
      <c r="J192" t="s">
        <v>162</v>
      </c>
      <c r="K192" t="s">
        <v>46</v>
      </c>
      <c r="L192">
        <v>10</v>
      </c>
      <c r="M192" t="s">
        <v>47</v>
      </c>
      <c r="N192" s="3">
        <v>0</v>
      </c>
      <c r="O192" s="3">
        <v>0</v>
      </c>
      <c r="P192" s="3">
        <v>0</v>
      </c>
      <c r="Q192" s="3">
        <v>0</v>
      </c>
      <c r="R192" s="3">
        <v>0</v>
      </c>
      <c r="S192" s="1">
        <v>0</v>
      </c>
      <c r="T192" s="1">
        <v>0</v>
      </c>
      <c r="U192" s="1"/>
    </row>
    <row r="193" spans="1:21" x14ac:dyDescent="0.25">
      <c r="A193" t="s">
        <v>39</v>
      </c>
      <c r="B193">
        <v>1</v>
      </c>
      <c r="C193">
        <v>102</v>
      </c>
      <c r="D193" t="s">
        <v>158</v>
      </c>
      <c r="E193" t="s">
        <v>159</v>
      </c>
      <c r="F193" t="s">
        <v>42</v>
      </c>
      <c r="G193" t="s">
        <v>160</v>
      </c>
      <c r="H193">
        <v>714</v>
      </c>
      <c r="I193" t="s">
        <v>161</v>
      </c>
      <c r="J193" t="s">
        <v>162</v>
      </c>
      <c r="K193" t="s">
        <v>46</v>
      </c>
      <c r="L193">
        <v>20</v>
      </c>
      <c r="M193" t="s">
        <v>48</v>
      </c>
      <c r="N193" s="3">
        <v>0</v>
      </c>
      <c r="O193" s="3">
        <v>0</v>
      </c>
      <c r="P193" s="3">
        <v>0</v>
      </c>
      <c r="Q193" s="3">
        <v>0</v>
      </c>
      <c r="R193" s="3">
        <v>0</v>
      </c>
      <c r="S193" s="1">
        <v>0</v>
      </c>
      <c r="T193" s="1">
        <v>0</v>
      </c>
      <c r="U193" s="1"/>
    </row>
    <row r="194" spans="1:21" x14ac:dyDescent="0.25">
      <c r="A194" t="s">
        <v>39</v>
      </c>
      <c r="B194">
        <v>1</v>
      </c>
      <c r="C194">
        <v>102</v>
      </c>
      <c r="D194" t="s">
        <v>158</v>
      </c>
      <c r="E194" t="s">
        <v>159</v>
      </c>
      <c r="F194" t="s">
        <v>42</v>
      </c>
      <c r="G194" t="s">
        <v>160</v>
      </c>
      <c r="H194">
        <v>714</v>
      </c>
      <c r="I194" t="s">
        <v>161</v>
      </c>
      <c r="J194" t="s">
        <v>162</v>
      </c>
      <c r="K194" t="s">
        <v>46</v>
      </c>
      <c r="L194">
        <v>30</v>
      </c>
      <c r="M194" t="s">
        <v>49</v>
      </c>
      <c r="N194" s="3">
        <v>0</v>
      </c>
      <c r="O194" s="3">
        <v>0</v>
      </c>
      <c r="P194" s="3">
        <v>0</v>
      </c>
      <c r="Q194" s="3">
        <v>0</v>
      </c>
      <c r="R194" s="3">
        <v>0</v>
      </c>
      <c r="S194" s="1">
        <v>0</v>
      </c>
      <c r="T194" s="1">
        <v>0</v>
      </c>
      <c r="U194" s="1"/>
    </row>
    <row r="195" spans="1:21" x14ac:dyDescent="0.25">
      <c r="A195" t="s">
        <v>39</v>
      </c>
      <c r="B195">
        <v>1</v>
      </c>
      <c r="C195">
        <v>102</v>
      </c>
      <c r="D195" t="s">
        <v>158</v>
      </c>
      <c r="E195" t="s">
        <v>159</v>
      </c>
      <c r="F195" t="s">
        <v>42</v>
      </c>
      <c r="G195" t="s">
        <v>160</v>
      </c>
      <c r="H195">
        <v>714</v>
      </c>
      <c r="I195" t="s">
        <v>161</v>
      </c>
      <c r="J195" t="s">
        <v>162</v>
      </c>
      <c r="K195" t="s">
        <v>46</v>
      </c>
      <c r="L195">
        <v>40</v>
      </c>
      <c r="M195" t="s">
        <v>12</v>
      </c>
      <c r="N195" s="3">
        <v>0</v>
      </c>
      <c r="O195" s="3">
        <v>0</v>
      </c>
      <c r="P195" s="3">
        <v>0</v>
      </c>
      <c r="Q195" s="3">
        <v>0</v>
      </c>
      <c r="R195" s="3">
        <v>0</v>
      </c>
      <c r="S195" s="1">
        <v>0</v>
      </c>
      <c r="T195" s="1">
        <v>0</v>
      </c>
      <c r="U195" s="1"/>
    </row>
    <row r="196" spans="1:21" x14ac:dyDescent="0.25">
      <c r="A196" t="s">
        <v>39</v>
      </c>
      <c r="B196">
        <v>1</v>
      </c>
      <c r="C196">
        <v>102</v>
      </c>
      <c r="D196" t="s">
        <v>158</v>
      </c>
      <c r="E196" t="s">
        <v>159</v>
      </c>
      <c r="F196" t="s">
        <v>42</v>
      </c>
      <c r="G196" t="s">
        <v>160</v>
      </c>
      <c r="H196">
        <v>714</v>
      </c>
      <c r="I196" t="s">
        <v>161</v>
      </c>
      <c r="J196" t="s">
        <v>162</v>
      </c>
      <c r="K196" t="s">
        <v>46</v>
      </c>
      <c r="L196">
        <v>50</v>
      </c>
      <c r="M196" t="s">
        <v>50</v>
      </c>
      <c r="N196" s="3">
        <v>0</v>
      </c>
      <c r="O196" s="3">
        <v>0</v>
      </c>
      <c r="P196" s="3">
        <v>0</v>
      </c>
      <c r="Q196" s="3">
        <v>0</v>
      </c>
      <c r="R196" s="3">
        <v>0</v>
      </c>
      <c r="S196" s="1">
        <v>0</v>
      </c>
      <c r="T196" s="1">
        <v>0</v>
      </c>
      <c r="U196" s="1"/>
    </row>
    <row r="197" spans="1:21" x14ac:dyDescent="0.25">
      <c r="A197" t="s">
        <v>39</v>
      </c>
      <c r="B197">
        <v>1</v>
      </c>
      <c r="C197">
        <v>102</v>
      </c>
      <c r="D197" t="s">
        <v>158</v>
      </c>
      <c r="E197" t="s">
        <v>159</v>
      </c>
      <c r="F197" t="s">
        <v>42</v>
      </c>
      <c r="G197" t="s">
        <v>160</v>
      </c>
      <c r="H197">
        <v>782</v>
      </c>
      <c r="I197" t="s">
        <v>44</v>
      </c>
      <c r="J197" t="s">
        <v>45</v>
      </c>
      <c r="K197" t="s">
        <v>46</v>
      </c>
      <c r="L197">
        <v>10</v>
      </c>
      <c r="M197" t="s">
        <v>47</v>
      </c>
      <c r="N197" s="3">
        <v>996597</v>
      </c>
      <c r="O197" s="3">
        <v>767312</v>
      </c>
      <c r="P197" s="3">
        <v>1033027</v>
      </c>
      <c r="Q197" s="3">
        <v>1298742</v>
      </c>
      <c r="R197" s="3">
        <v>1759057</v>
      </c>
      <c r="S197" s="1">
        <v>2219372</v>
      </c>
      <c r="T197" s="1">
        <v>3354687</v>
      </c>
      <c r="U197" s="1">
        <v>3740002</v>
      </c>
    </row>
    <row r="198" spans="1:21" x14ac:dyDescent="0.25">
      <c r="A198" t="s">
        <v>39</v>
      </c>
      <c r="B198">
        <v>1</v>
      </c>
      <c r="C198">
        <v>102</v>
      </c>
      <c r="D198" t="s">
        <v>158</v>
      </c>
      <c r="E198" t="s">
        <v>159</v>
      </c>
      <c r="F198" t="s">
        <v>42</v>
      </c>
      <c r="G198" t="s">
        <v>160</v>
      </c>
      <c r="H198">
        <v>782</v>
      </c>
      <c r="I198" t="s">
        <v>44</v>
      </c>
      <c r="J198" t="s">
        <v>45</v>
      </c>
      <c r="K198" t="s">
        <v>46</v>
      </c>
      <c r="L198">
        <v>20</v>
      </c>
      <c r="M198" t="s">
        <v>48</v>
      </c>
      <c r="N198" s="3">
        <v>0</v>
      </c>
      <c r="O198" s="3">
        <v>0</v>
      </c>
      <c r="P198" s="3">
        <v>0</v>
      </c>
      <c r="Q198" s="3">
        <v>0</v>
      </c>
      <c r="R198" s="3">
        <v>0</v>
      </c>
      <c r="S198" s="1">
        <v>0</v>
      </c>
      <c r="T198" s="1">
        <v>0</v>
      </c>
      <c r="U198" s="1">
        <v>0</v>
      </c>
    </row>
    <row r="199" spans="1:21" x14ac:dyDescent="0.25">
      <c r="A199" t="s">
        <v>39</v>
      </c>
      <c r="B199">
        <v>1</v>
      </c>
      <c r="C199">
        <v>102</v>
      </c>
      <c r="D199" t="s">
        <v>158</v>
      </c>
      <c r="E199" t="s">
        <v>159</v>
      </c>
      <c r="F199" t="s">
        <v>42</v>
      </c>
      <c r="G199" t="s">
        <v>160</v>
      </c>
      <c r="H199">
        <v>782</v>
      </c>
      <c r="I199" t="s">
        <v>44</v>
      </c>
      <c r="J199" t="s">
        <v>45</v>
      </c>
      <c r="K199" t="s">
        <v>46</v>
      </c>
      <c r="L199">
        <v>30</v>
      </c>
      <c r="M199" t="s">
        <v>49</v>
      </c>
      <c r="N199" s="3">
        <v>996597</v>
      </c>
      <c r="O199" s="3">
        <v>767312</v>
      </c>
      <c r="P199" s="3">
        <v>1033027</v>
      </c>
      <c r="Q199" s="3">
        <v>1298742</v>
      </c>
      <c r="R199" s="3">
        <v>1759057</v>
      </c>
      <c r="S199" s="1">
        <v>2219372</v>
      </c>
      <c r="T199" s="1">
        <v>3354687</v>
      </c>
      <c r="U199" s="1">
        <v>3740002</v>
      </c>
    </row>
    <row r="200" spans="1:21" x14ac:dyDescent="0.25">
      <c r="A200" t="s">
        <v>39</v>
      </c>
      <c r="B200">
        <v>1</v>
      </c>
      <c r="C200">
        <v>102</v>
      </c>
      <c r="D200" t="s">
        <v>158</v>
      </c>
      <c r="E200" t="s">
        <v>159</v>
      </c>
      <c r="F200" t="s">
        <v>42</v>
      </c>
      <c r="G200" t="s">
        <v>160</v>
      </c>
      <c r="H200">
        <v>782</v>
      </c>
      <c r="I200" t="s">
        <v>44</v>
      </c>
      <c r="J200" t="s">
        <v>45</v>
      </c>
      <c r="K200" t="s">
        <v>46</v>
      </c>
      <c r="L200">
        <v>40</v>
      </c>
      <c r="M200" t="s">
        <v>12</v>
      </c>
      <c r="N200" s="3">
        <v>996597</v>
      </c>
      <c r="O200" s="3">
        <v>767312</v>
      </c>
      <c r="P200" s="3">
        <v>1033027</v>
      </c>
      <c r="Q200" s="3">
        <v>1298742</v>
      </c>
      <c r="R200" s="3">
        <v>1759057</v>
      </c>
      <c r="S200" s="1">
        <v>2219372</v>
      </c>
      <c r="T200" s="1">
        <v>3354687</v>
      </c>
      <c r="U200" s="1">
        <v>3740002</v>
      </c>
    </row>
    <row r="201" spans="1:21" x14ac:dyDescent="0.25">
      <c r="A201" t="s">
        <v>39</v>
      </c>
      <c r="B201">
        <v>1</v>
      </c>
      <c r="C201">
        <v>102</v>
      </c>
      <c r="D201" t="s">
        <v>158</v>
      </c>
      <c r="E201" t="s">
        <v>159</v>
      </c>
      <c r="F201" t="s">
        <v>42</v>
      </c>
      <c r="G201" t="s">
        <v>160</v>
      </c>
      <c r="H201">
        <v>782</v>
      </c>
      <c r="I201" t="s">
        <v>44</v>
      </c>
      <c r="J201" t="s">
        <v>45</v>
      </c>
      <c r="K201" t="s">
        <v>46</v>
      </c>
      <c r="L201">
        <v>50</v>
      </c>
      <c r="M201" t="s">
        <v>50</v>
      </c>
      <c r="N201" s="3">
        <v>0</v>
      </c>
      <c r="O201" s="3">
        <v>0</v>
      </c>
      <c r="P201" s="3">
        <v>0</v>
      </c>
      <c r="Q201" s="3">
        <v>0</v>
      </c>
      <c r="R201" s="3">
        <v>0</v>
      </c>
      <c r="S201" s="1">
        <v>0</v>
      </c>
      <c r="T201" s="1">
        <v>0</v>
      </c>
      <c r="U201" s="1">
        <v>0</v>
      </c>
    </row>
    <row r="202" spans="1:21" x14ac:dyDescent="0.25">
      <c r="A202" t="s">
        <v>163</v>
      </c>
      <c r="B202">
        <v>2</v>
      </c>
      <c r="C202">
        <v>111</v>
      </c>
      <c r="D202" t="s">
        <v>164</v>
      </c>
      <c r="E202" t="s">
        <v>165</v>
      </c>
      <c r="F202" t="s">
        <v>42</v>
      </c>
      <c r="G202" t="s">
        <v>166</v>
      </c>
      <c r="H202">
        <v>321</v>
      </c>
      <c r="I202" t="s">
        <v>167</v>
      </c>
      <c r="J202" t="s">
        <v>168</v>
      </c>
      <c r="K202" t="s">
        <v>46</v>
      </c>
      <c r="L202">
        <v>10</v>
      </c>
      <c r="M202" t="s">
        <v>47</v>
      </c>
      <c r="N202" s="3">
        <v>10285416.18</v>
      </c>
      <c r="O202" s="3">
        <v>11429176</v>
      </c>
      <c r="P202" s="3">
        <v>13203197.199999999</v>
      </c>
      <c r="Q202" s="3">
        <v>11678052.189999999</v>
      </c>
      <c r="R202" s="3">
        <v>12813020.439999999</v>
      </c>
      <c r="S202" s="1">
        <v>12363167.57</v>
      </c>
      <c r="T202" s="1">
        <v>11909038.35</v>
      </c>
      <c r="U202" s="1">
        <v>14089288.800000001</v>
      </c>
    </row>
    <row r="203" spans="1:21" x14ac:dyDescent="0.25">
      <c r="A203" t="s">
        <v>163</v>
      </c>
      <c r="B203">
        <v>2</v>
      </c>
      <c r="C203">
        <v>111</v>
      </c>
      <c r="D203" t="s">
        <v>164</v>
      </c>
      <c r="E203" t="s">
        <v>165</v>
      </c>
      <c r="F203" t="s">
        <v>42</v>
      </c>
      <c r="G203" t="s">
        <v>166</v>
      </c>
      <c r="H203">
        <v>321</v>
      </c>
      <c r="I203" t="s">
        <v>167</v>
      </c>
      <c r="J203" t="s">
        <v>168</v>
      </c>
      <c r="K203" t="s">
        <v>46</v>
      </c>
      <c r="L203">
        <v>20</v>
      </c>
      <c r="M203" t="s">
        <v>48</v>
      </c>
      <c r="N203" s="3">
        <v>10285416.18</v>
      </c>
      <c r="O203" s="3">
        <v>10085093.800000001</v>
      </c>
      <c r="P203" s="3">
        <v>9898233.0099999998</v>
      </c>
      <c r="Q203" s="3">
        <v>9239202.75</v>
      </c>
      <c r="R203" s="3">
        <v>10216148.869999999</v>
      </c>
      <c r="S203" s="1">
        <v>10718966.279999999</v>
      </c>
      <c r="T203" s="1">
        <v>10444878.550000001</v>
      </c>
      <c r="U203" s="1">
        <v>10267737.470000001</v>
      </c>
    </row>
    <row r="204" spans="1:21" x14ac:dyDescent="0.25">
      <c r="A204" t="s">
        <v>163</v>
      </c>
      <c r="B204">
        <v>2</v>
      </c>
      <c r="C204">
        <v>111</v>
      </c>
      <c r="D204" t="s">
        <v>164</v>
      </c>
      <c r="E204" t="s">
        <v>165</v>
      </c>
      <c r="F204" t="s">
        <v>42</v>
      </c>
      <c r="G204" t="s">
        <v>166</v>
      </c>
      <c r="H204">
        <v>321</v>
      </c>
      <c r="I204" t="s">
        <v>167</v>
      </c>
      <c r="J204" t="s">
        <v>168</v>
      </c>
      <c r="K204" t="s">
        <v>46</v>
      </c>
      <c r="L204">
        <v>30</v>
      </c>
      <c r="M204" t="s">
        <v>49</v>
      </c>
      <c r="N204" s="3">
        <v>0</v>
      </c>
      <c r="O204" s="3">
        <v>1344082.2</v>
      </c>
      <c r="P204" s="3">
        <v>3304964.19</v>
      </c>
      <c r="Q204" s="3">
        <v>2438849.44</v>
      </c>
      <c r="R204" s="3">
        <v>2596871.5699999998</v>
      </c>
      <c r="S204" s="1">
        <v>1644201.29</v>
      </c>
      <c r="T204" s="1">
        <v>1464159.8</v>
      </c>
      <c r="U204" s="1">
        <v>3821551.33</v>
      </c>
    </row>
    <row r="205" spans="1:21" x14ac:dyDescent="0.25">
      <c r="A205" t="s">
        <v>163</v>
      </c>
      <c r="B205">
        <v>2</v>
      </c>
      <c r="C205">
        <v>111</v>
      </c>
      <c r="D205" t="s">
        <v>164</v>
      </c>
      <c r="E205" t="s">
        <v>165</v>
      </c>
      <c r="F205" t="s">
        <v>42</v>
      </c>
      <c r="G205" t="s">
        <v>166</v>
      </c>
      <c r="H205">
        <v>321</v>
      </c>
      <c r="I205" t="s">
        <v>167</v>
      </c>
      <c r="J205" t="s">
        <v>168</v>
      </c>
      <c r="K205" t="s">
        <v>46</v>
      </c>
      <c r="L205">
        <v>40</v>
      </c>
      <c r="M205" t="s">
        <v>12</v>
      </c>
      <c r="N205" s="3">
        <v>0</v>
      </c>
      <c r="O205" s="3">
        <v>1344082.2</v>
      </c>
      <c r="P205" s="3">
        <v>3304964.19</v>
      </c>
      <c r="Q205" s="3">
        <v>2438849.44</v>
      </c>
      <c r="R205" s="3">
        <v>2596871.5699999998</v>
      </c>
      <c r="S205" s="1">
        <v>1644201.29</v>
      </c>
      <c r="T205" s="1">
        <v>1464159.8</v>
      </c>
      <c r="U205" s="1">
        <v>3821551.33</v>
      </c>
    </row>
    <row r="206" spans="1:21" x14ac:dyDescent="0.25">
      <c r="A206" t="s">
        <v>163</v>
      </c>
      <c r="B206">
        <v>2</v>
      </c>
      <c r="C206">
        <v>111</v>
      </c>
      <c r="D206" t="s">
        <v>164</v>
      </c>
      <c r="E206" t="s">
        <v>165</v>
      </c>
      <c r="F206" t="s">
        <v>42</v>
      </c>
      <c r="G206" t="s">
        <v>166</v>
      </c>
      <c r="H206">
        <v>321</v>
      </c>
      <c r="I206" t="s">
        <v>167</v>
      </c>
      <c r="J206" t="s">
        <v>168</v>
      </c>
      <c r="K206" t="s">
        <v>46</v>
      </c>
      <c r="L206">
        <v>50</v>
      </c>
      <c r="M206" t="s">
        <v>50</v>
      </c>
      <c r="N206" s="3">
        <v>0</v>
      </c>
      <c r="O206" s="3">
        <v>0</v>
      </c>
      <c r="P206" s="3">
        <v>0</v>
      </c>
      <c r="Q206" s="3">
        <v>0</v>
      </c>
      <c r="R206" s="3">
        <v>0</v>
      </c>
      <c r="S206" s="1">
        <v>0</v>
      </c>
      <c r="T206" s="1">
        <v>0</v>
      </c>
      <c r="U206" s="1">
        <v>0</v>
      </c>
    </row>
    <row r="207" spans="1:21" x14ac:dyDescent="0.25">
      <c r="A207" t="s">
        <v>163</v>
      </c>
      <c r="B207">
        <v>2</v>
      </c>
      <c r="C207">
        <v>111</v>
      </c>
      <c r="D207" t="s">
        <v>164</v>
      </c>
      <c r="E207" t="s">
        <v>165</v>
      </c>
      <c r="F207" t="s">
        <v>42</v>
      </c>
      <c r="G207" t="s">
        <v>166</v>
      </c>
      <c r="H207">
        <v>323</v>
      </c>
      <c r="I207" t="s">
        <v>169</v>
      </c>
      <c r="J207" t="s">
        <v>170</v>
      </c>
      <c r="K207" t="s">
        <v>46</v>
      </c>
      <c r="L207">
        <v>10</v>
      </c>
      <c r="M207" t="s">
        <v>47</v>
      </c>
      <c r="N207" s="3">
        <v>1057444</v>
      </c>
      <c r="O207" s="3">
        <v>1207444</v>
      </c>
      <c r="P207" s="3">
        <v>1126534</v>
      </c>
      <c r="Q207" s="3">
        <v>1161360.58</v>
      </c>
      <c r="R207" s="3">
        <v>1153719.3799999999</v>
      </c>
      <c r="S207" s="1">
        <v>1226458.52</v>
      </c>
      <c r="T207" s="1">
        <v>1207978.46</v>
      </c>
      <c r="U207" s="1">
        <v>1214479.3899999999</v>
      </c>
    </row>
    <row r="208" spans="1:21" x14ac:dyDescent="0.25">
      <c r="A208" t="s">
        <v>163</v>
      </c>
      <c r="B208">
        <v>2</v>
      </c>
      <c r="C208">
        <v>111</v>
      </c>
      <c r="D208" t="s">
        <v>164</v>
      </c>
      <c r="E208" t="s">
        <v>165</v>
      </c>
      <c r="F208" t="s">
        <v>42</v>
      </c>
      <c r="G208" t="s">
        <v>166</v>
      </c>
      <c r="H208">
        <v>323</v>
      </c>
      <c r="I208" t="s">
        <v>169</v>
      </c>
      <c r="J208" t="s">
        <v>170</v>
      </c>
      <c r="K208" t="s">
        <v>46</v>
      </c>
      <c r="L208">
        <v>20</v>
      </c>
      <c r="M208" t="s">
        <v>48</v>
      </c>
      <c r="N208" s="3">
        <v>1057444</v>
      </c>
      <c r="O208" s="3">
        <v>1207444</v>
      </c>
      <c r="P208" s="3">
        <v>1041707.42</v>
      </c>
      <c r="Q208" s="3">
        <v>1106319.2</v>
      </c>
      <c r="R208" s="3">
        <v>1081099.8600000001</v>
      </c>
      <c r="S208" s="1">
        <v>1200573.93</v>
      </c>
      <c r="T208" s="1">
        <v>1206978.07</v>
      </c>
      <c r="U208" s="1">
        <v>1125218.44</v>
      </c>
    </row>
    <row r="209" spans="1:21" x14ac:dyDescent="0.25">
      <c r="A209" t="s">
        <v>163</v>
      </c>
      <c r="B209">
        <v>2</v>
      </c>
      <c r="C209">
        <v>111</v>
      </c>
      <c r="D209" t="s">
        <v>164</v>
      </c>
      <c r="E209" t="s">
        <v>165</v>
      </c>
      <c r="F209" t="s">
        <v>42</v>
      </c>
      <c r="G209" t="s">
        <v>166</v>
      </c>
      <c r="H209">
        <v>323</v>
      </c>
      <c r="I209" t="s">
        <v>169</v>
      </c>
      <c r="J209" t="s">
        <v>170</v>
      </c>
      <c r="K209" t="s">
        <v>46</v>
      </c>
      <c r="L209">
        <v>30</v>
      </c>
      <c r="M209" t="s">
        <v>49</v>
      </c>
      <c r="N209" s="3">
        <v>0</v>
      </c>
      <c r="O209" s="3">
        <v>0</v>
      </c>
      <c r="P209" s="3">
        <v>84826.58</v>
      </c>
      <c r="Q209" s="3">
        <v>55041.38</v>
      </c>
      <c r="R209" s="3">
        <v>72619.520000000004</v>
      </c>
      <c r="S209" s="1">
        <v>25884.59</v>
      </c>
      <c r="T209" s="1">
        <v>1000.39</v>
      </c>
      <c r="U209" s="1">
        <v>89260.95</v>
      </c>
    </row>
    <row r="210" spans="1:21" x14ac:dyDescent="0.25">
      <c r="A210" t="s">
        <v>163</v>
      </c>
      <c r="B210">
        <v>2</v>
      </c>
      <c r="C210">
        <v>111</v>
      </c>
      <c r="D210" t="s">
        <v>164</v>
      </c>
      <c r="E210" t="s">
        <v>165</v>
      </c>
      <c r="F210" t="s">
        <v>42</v>
      </c>
      <c r="G210" t="s">
        <v>166</v>
      </c>
      <c r="H210">
        <v>323</v>
      </c>
      <c r="I210" t="s">
        <v>169</v>
      </c>
      <c r="J210" t="s">
        <v>170</v>
      </c>
      <c r="K210" t="s">
        <v>46</v>
      </c>
      <c r="L210">
        <v>40</v>
      </c>
      <c r="M210" t="s">
        <v>12</v>
      </c>
      <c r="N210" s="3">
        <v>0</v>
      </c>
      <c r="O210" s="3">
        <v>0</v>
      </c>
      <c r="P210" s="3">
        <v>84826.58</v>
      </c>
      <c r="Q210" s="3">
        <v>55041.38</v>
      </c>
      <c r="R210" s="3">
        <v>72619.520000000004</v>
      </c>
      <c r="S210" s="1">
        <v>25884.59</v>
      </c>
      <c r="T210" s="1">
        <v>1000.39</v>
      </c>
      <c r="U210" s="1">
        <v>89260.95</v>
      </c>
    </row>
    <row r="211" spans="1:21" x14ac:dyDescent="0.25">
      <c r="A211" t="s">
        <v>163</v>
      </c>
      <c r="B211">
        <v>2</v>
      </c>
      <c r="C211">
        <v>111</v>
      </c>
      <c r="D211" t="s">
        <v>164</v>
      </c>
      <c r="E211" t="s">
        <v>165</v>
      </c>
      <c r="F211" t="s">
        <v>42</v>
      </c>
      <c r="G211" t="s">
        <v>166</v>
      </c>
      <c r="H211">
        <v>323</v>
      </c>
      <c r="I211" t="s">
        <v>169</v>
      </c>
      <c r="J211" t="s">
        <v>170</v>
      </c>
      <c r="K211" t="s">
        <v>46</v>
      </c>
      <c r="L211">
        <v>50</v>
      </c>
      <c r="M211" t="s">
        <v>50</v>
      </c>
      <c r="N211" s="3">
        <v>0</v>
      </c>
      <c r="O211" s="3">
        <v>0</v>
      </c>
      <c r="P211" s="3">
        <v>0</v>
      </c>
      <c r="Q211" s="3">
        <v>0</v>
      </c>
      <c r="R211" s="3">
        <v>0</v>
      </c>
      <c r="S211" s="1">
        <v>0</v>
      </c>
      <c r="T211" s="1">
        <v>0</v>
      </c>
      <c r="U211" s="1">
        <v>0</v>
      </c>
    </row>
    <row r="212" spans="1:21" x14ac:dyDescent="0.25">
      <c r="A212" t="s">
        <v>163</v>
      </c>
      <c r="B212">
        <v>2</v>
      </c>
      <c r="C212">
        <v>111</v>
      </c>
      <c r="D212" t="s">
        <v>164</v>
      </c>
      <c r="E212" t="s">
        <v>165</v>
      </c>
      <c r="F212" t="s">
        <v>42</v>
      </c>
      <c r="G212" t="s">
        <v>166</v>
      </c>
      <c r="H212">
        <v>326</v>
      </c>
      <c r="I212" t="s">
        <v>171</v>
      </c>
      <c r="J212" t="s">
        <v>172</v>
      </c>
      <c r="K212" t="s">
        <v>46</v>
      </c>
      <c r="L212">
        <v>10</v>
      </c>
      <c r="M212" t="s">
        <v>47</v>
      </c>
      <c r="N212" s="3">
        <v>1158337</v>
      </c>
      <c r="O212" s="3">
        <v>909619.79</v>
      </c>
      <c r="P212" s="3">
        <v>1056961.57</v>
      </c>
      <c r="Q212" s="3">
        <v>1749633.65</v>
      </c>
      <c r="R212" s="3">
        <v>1301281.92</v>
      </c>
      <c r="S212" s="1">
        <v>1249140</v>
      </c>
      <c r="T212" s="1">
        <v>899140</v>
      </c>
      <c r="U212" s="1">
        <v>1349140.27</v>
      </c>
    </row>
    <row r="213" spans="1:21" x14ac:dyDescent="0.25">
      <c r="A213" t="s">
        <v>163</v>
      </c>
      <c r="B213">
        <v>2</v>
      </c>
      <c r="C213">
        <v>111</v>
      </c>
      <c r="D213" t="s">
        <v>164</v>
      </c>
      <c r="E213" t="s">
        <v>165</v>
      </c>
      <c r="F213" t="s">
        <v>42</v>
      </c>
      <c r="G213" t="s">
        <v>166</v>
      </c>
      <c r="H213">
        <v>326</v>
      </c>
      <c r="I213" t="s">
        <v>171</v>
      </c>
      <c r="J213" t="s">
        <v>172</v>
      </c>
      <c r="K213" t="s">
        <v>46</v>
      </c>
      <c r="L213">
        <v>20</v>
      </c>
      <c r="M213" t="s">
        <v>48</v>
      </c>
      <c r="N213" s="3">
        <v>1147857.21</v>
      </c>
      <c r="O213" s="3">
        <v>751798.22</v>
      </c>
      <c r="P213" s="3">
        <v>206467.92</v>
      </c>
      <c r="Q213" s="3">
        <v>1347491.73</v>
      </c>
      <c r="R213" s="3">
        <v>1301281.92</v>
      </c>
      <c r="S213" s="1">
        <v>1249140</v>
      </c>
      <c r="T213" s="1">
        <v>899139.73</v>
      </c>
      <c r="U213" s="1">
        <v>1201676.5900000001</v>
      </c>
    </row>
    <row r="214" spans="1:21" x14ac:dyDescent="0.25">
      <c r="A214" t="s">
        <v>163</v>
      </c>
      <c r="B214">
        <v>2</v>
      </c>
      <c r="C214">
        <v>111</v>
      </c>
      <c r="D214" t="s">
        <v>164</v>
      </c>
      <c r="E214" t="s">
        <v>165</v>
      </c>
      <c r="F214" t="s">
        <v>42</v>
      </c>
      <c r="G214" t="s">
        <v>166</v>
      </c>
      <c r="H214">
        <v>326</v>
      </c>
      <c r="I214" t="s">
        <v>171</v>
      </c>
      <c r="J214" t="s">
        <v>172</v>
      </c>
      <c r="K214" t="s">
        <v>46</v>
      </c>
      <c r="L214">
        <v>30</v>
      </c>
      <c r="M214" t="s">
        <v>49</v>
      </c>
      <c r="N214" s="3">
        <v>10479.790000000001</v>
      </c>
      <c r="O214" s="3">
        <v>157821.57</v>
      </c>
      <c r="P214" s="3">
        <v>850493.65</v>
      </c>
      <c r="Q214" s="3">
        <v>402141.92</v>
      </c>
      <c r="R214" s="3">
        <v>0</v>
      </c>
      <c r="S214" s="1">
        <v>0</v>
      </c>
      <c r="T214" s="1">
        <v>0.27</v>
      </c>
      <c r="U214" s="1">
        <v>147463.67999999999</v>
      </c>
    </row>
    <row r="215" spans="1:21" x14ac:dyDescent="0.25">
      <c r="A215" t="s">
        <v>163</v>
      </c>
      <c r="B215">
        <v>2</v>
      </c>
      <c r="C215">
        <v>111</v>
      </c>
      <c r="D215" t="s">
        <v>164</v>
      </c>
      <c r="E215" t="s">
        <v>165</v>
      </c>
      <c r="F215" t="s">
        <v>42</v>
      </c>
      <c r="G215" t="s">
        <v>166</v>
      </c>
      <c r="H215">
        <v>326</v>
      </c>
      <c r="I215" t="s">
        <v>171</v>
      </c>
      <c r="J215" t="s">
        <v>172</v>
      </c>
      <c r="K215" t="s">
        <v>46</v>
      </c>
      <c r="L215">
        <v>40</v>
      </c>
      <c r="M215" t="s">
        <v>12</v>
      </c>
      <c r="N215" s="3">
        <v>10479.790000000001</v>
      </c>
      <c r="O215" s="3">
        <v>157821.57</v>
      </c>
      <c r="P215" s="3">
        <v>850493.65</v>
      </c>
      <c r="Q215" s="3">
        <v>402141.92</v>
      </c>
      <c r="R215" s="3">
        <v>0</v>
      </c>
      <c r="S215" s="1">
        <v>0</v>
      </c>
      <c r="T215" s="1">
        <v>0.27</v>
      </c>
      <c r="U215" s="1">
        <v>147463.67999999999</v>
      </c>
    </row>
    <row r="216" spans="1:21" x14ac:dyDescent="0.25">
      <c r="A216" t="s">
        <v>163</v>
      </c>
      <c r="B216">
        <v>2</v>
      </c>
      <c r="C216">
        <v>111</v>
      </c>
      <c r="D216" t="s">
        <v>164</v>
      </c>
      <c r="E216" t="s">
        <v>165</v>
      </c>
      <c r="F216" t="s">
        <v>42</v>
      </c>
      <c r="G216" t="s">
        <v>166</v>
      </c>
      <c r="H216">
        <v>326</v>
      </c>
      <c r="I216" t="s">
        <v>171</v>
      </c>
      <c r="J216" t="s">
        <v>172</v>
      </c>
      <c r="K216" t="s">
        <v>46</v>
      </c>
      <c r="L216">
        <v>50</v>
      </c>
      <c r="M216" t="s">
        <v>50</v>
      </c>
      <c r="N216" s="3">
        <v>0</v>
      </c>
      <c r="O216" s="3">
        <v>0</v>
      </c>
      <c r="P216" s="3">
        <v>0</v>
      </c>
      <c r="Q216" s="3">
        <v>0</v>
      </c>
      <c r="R216" s="3">
        <v>0</v>
      </c>
      <c r="S216" s="1">
        <v>0</v>
      </c>
      <c r="T216" s="1">
        <v>0</v>
      </c>
      <c r="U216" s="1">
        <v>0</v>
      </c>
    </row>
    <row r="217" spans="1:21" x14ac:dyDescent="0.25">
      <c r="A217" t="s">
        <v>163</v>
      </c>
      <c r="B217">
        <v>2</v>
      </c>
      <c r="C217">
        <v>111</v>
      </c>
      <c r="D217" t="s">
        <v>164</v>
      </c>
      <c r="E217" t="s">
        <v>165</v>
      </c>
      <c r="F217" t="s">
        <v>42</v>
      </c>
      <c r="G217" t="s">
        <v>166</v>
      </c>
      <c r="H217">
        <v>399</v>
      </c>
      <c r="I217" t="s">
        <v>62</v>
      </c>
      <c r="J217" t="s">
        <v>63</v>
      </c>
      <c r="K217" t="s">
        <v>46</v>
      </c>
      <c r="L217">
        <v>10</v>
      </c>
      <c r="M217" t="s">
        <v>47</v>
      </c>
      <c r="N217" s="3">
        <v>23521608</v>
      </c>
      <c r="O217" s="3">
        <v>26054700.23</v>
      </c>
      <c r="P217" s="3">
        <v>28449411.07</v>
      </c>
      <c r="Q217" s="3">
        <v>36909685.109999999</v>
      </c>
      <c r="R217" s="3">
        <v>38197346.299999997</v>
      </c>
      <c r="S217" s="1">
        <v>41564563.299999997</v>
      </c>
      <c r="T217" s="1">
        <v>60099376.740000002</v>
      </c>
      <c r="U217" s="1">
        <v>59418700.539999999</v>
      </c>
    </row>
    <row r="218" spans="1:21" x14ac:dyDescent="0.25">
      <c r="A218" t="s">
        <v>163</v>
      </c>
      <c r="B218">
        <v>2</v>
      </c>
      <c r="C218">
        <v>111</v>
      </c>
      <c r="D218" t="s">
        <v>164</v>
      </c>
      <c r="E218" t="s">
        <v>165</v>
      </c>
      <c r="F218" t="s">
        <v>42</v>
      </c>
      <c r="G218" t="s">
        <v>166</v>
      </c>
      <c r="H218">
        <v>399</v>
      </c>
      <c r="I218" t="s">
        <v>62</v>
      </c>
      <c r="J218" t="s">
        <v>63</v>
      </c>
      <c r="K218" t="s">
        <v>46</v>
      </c>
      <c r="L218">
        <v>20</v>
      </c>
      <c r="M218" t="s">
        <v>48</v>
      </c>
      <c r="N218" s="3">
        <v>22432946.77</v>
      </c>
      <c r="O218" s="3">
        <v>24672844.16</v>
      </c>
      <c r="P218" s="3">
        <v>26415891.960000001</v>
      </c>
      <c r="Q218" s="3">
        <v>34656633.810000002</v>
      </c>
      <c r="R218" s="3">
        <v>34227929</v>
      </c>
      <c r="S218" s="1">
        <v>37547453.390000001</v>
      </c>
      <c r="T218" s="1">
        <v>51912323.200000003</v>
      </c>
      <c r="U218" s="1">
        <v>48577192.630000003</v>
      </c>
    </row>
    <row r="219" spans="1:21" x14ac:dyDescent="0.25">
      <c r="A219" t="s">
        <v>163</v>
      </c>
      <c r="B219">
        <v>2</v>
      </c>
      <c r="C219">
        <v>111</v>
      </c>
      <c r="D219" t="s">
        <v>164</v>
      </c>
      <c r="E219" t="s">
        <v>165</v>
      </c>
      <c r="F219" t="s">
        <v>42</v>
      </c>
      <c r="G219" t="s">
        <v>166</v>
      </c>
      <c r="H219">
        <v>399</v>
      </c>
      <c r="I219" t="s">
        <v>62</v>
      </c>
      <c r="J219" t="s">
        <v>63</v>
      </c>
      <c r="K219" t="s">
        <v>46</v>
      </c>
      <c r="L219">
        <v>30</v>
      </c>
      <c r="M219" t="s">
        <v>49</v>
      </c>
      <c r="N219" s="3">
        <v>1088661.23</v>
      </c>
      <c r="O219" s="3">
        <v>1381856.07</v>
      </c>
      <c r="P219" s="3">
        <v>2033519.11</v>
      </c>
      <c r="Q219" s="3">
        <v>2253051.2999999998</v>
      </c>
      <c r="R219" s="3">
        <v>3969417.3</v>
      </c>
      <c r="S219" s="1">
        <v>4017109.91</v>
      </c>
      <c r="T219" s="1">
        <v>8187053.54</v>
      </c>
      <c r="U219" s="1">
        <v>10841507.91</v>
      </c>
    </row>
    <row r="220" spans="1:21" x14ac:dyDescent="0.25">
      <c r="A220" t="s">
        <v>163</v>
      </c>
      <c r="B220">
        <v>2</v>
      </c>
      <c r="C220">
        <v>111</v>
      </c>
      <c r="D220" t="s">
        <v>164</v>
      </c>
      <c r="E220" t="s">
        <v>165</v>
      </c>
      <c r="F220" t="s">
        <v>42</v>
      </c>
      <c r="G220" t="s">
        <v>166</v>
      </c>
      <c r="H220">
        <v>399</v>
      </c>
      <c r="I220" t="s">
        <v>62</v>
      </c>
      <c r="J220" t="s">
        <v>63</v>
      </c>
      <c r="K220" t="s">
        <v>46</v>
      </c>
      <c r="L220">
        <v>40</v>
      </c>
      <c r="M220" t="s">
        <v>12</v>
      </c>
      <c r="N220" s="3">
        <v>1088661.23</v>
      </c>
      <c r="O220" s="3">
        <v>1381856.07</v>
      </c>
      <c r="P220" s="3">
        <v>2033519.11</v>
      </c>
      <c r="Q220" s="3">
        <v>2253051.2999999998</v>
      </c>
      <c r="R220" s="3">
        <v>3969417.3</v>
      </c>
      <c r="S220" s="1">
        <v>4017109.91</v>
      </c>
      <c r="T220" s="1">
        <v>8187053.54</v>
      </c>
      <c r="U220" s="1">
        <v>10841507.91</v>
      </c>
    </row>
    <row r="221" spans="1:21" x14ac:dyDescent="0.25">
      <c r="A221" t="s">
        <v>163</v>
      </c>
      <c r="B221">
        <v>2</v>
      </c>
      <c r="C221">
        <v>111</v>
      </c>
      <c r="D221" t="s">
        <v>164</v>
      </c>
      <c r="E221" t="s">
        <v>165</v>
      </c>
      <c r="F221" t="s">
        <v>42</v>
      </c>
      <c r="G221" t="s">
        <v>166</v>
      </c>
      <c r="H221">
        <v>399</v>
      </c>
      <c r="I221" t="s">
        <v>62</v>
      </c>
      <c r="J221" t="s">
        <v>63</v>
      </c>
      <c r="K221" t="s">
        <v>46</v>
      </c>
      <c r="L221">
        <v>50</v>
      </c>
      <c r="M221" t="s">
        <v>50</v>
      </c>
      <c r="N221" s="3">
        <v>0</v>
      </c>
      <c r="O221" s="3">
        <v>0</v>
      </c>
      <c r="P221" s="3">
        <v>0</v>
      </c>
      <c r="Q221" s="3">
        <v>0</v>
      </c>
      <c r="R221" s="3">
        <v>0</v>
      </c>
      <c r="S221" s="1">
        <v>0</v>
      </c>
      <c r="T221" s="1">
        <v>0</v>
      </c>
      <c r="U221" s="1">
        <v>0</v>
      </c>
    </row>
    <row r="222" spans="1:21" x14ac:dyDescent="0.25">
      <c r="A222" t="s">
        <v>163</v>
      </c>
      <c r="B222">
        <v>2</v>
      </c>
      <c r="C222">
        <v>125</v>
      </c>
      <c r="D222" t="s">
        <v>173</v>
      </c>
      <c r="E222" t="s">
        <v>174</v>
      </c>
      <c r="F222" t="s">
        <v>42</v>
      </c>
      <c r="G222" t="s">
        <v>175</v>
      </c>
      <c r="H222">
        <v>321</v>
      </c>
      <c r="I222" t="s">
        <v>167</v>
      </c>
      <c r="J222" t="s">
        <v>168</v>
      </c>
      <c r="K222" t="s">
        <v>46</v>
      </c>
      <c r="L222">
        <v>10</v>
      </c>
      <c r="M222" t="s">
        <v>47</v>
      </c>
      <c r="N222" s="3">
        <v>9637466.8399999999</v>
      </c>
      <c r="O222" s="3">
        <v>9882162</v>
      </c>
      <c r="P222" s="3">
        <v>10513382.15</v>
      </c>
      <c r="Q222" s="3">
        <v>19682260.359999999</v>
      </c>
      <c r="R222" s="3">
        <v>22592970.050000001</v>
      </c>
      <c r="S222" s="1">
        <v>24680587.620000001</v>
      </c>
      <c r="T222" s="1">
        <v>21300294.66</v>
      </c>
      <c r="U222" s="1">
        <v>23038631.510000002</v>
      </c>
    </row>
    <row r="223" spans="1:21" x14ac:dyDescent="0.25">
      <c r="A223" t="s">
        <v>163</v>
      </c>
      <c r="B223">
        <v>2</v>
      </c>
      <c r="C223">
        <v>125</v>
      </c>
      <c r="D223" t="s">
        <v>173</v>
      </c>
      <c r="E223" t="s">
        <v>174</v>
      </c>
      <c r="F223" t="s">
        <v>42</v>
      </c>
      <c r="G223" t="s">
        <v>175</v>
      </c>
      <c r="H223">
        <v>321</v>
      </c>
      <c r="I223" t="s">
        <v>167</v>
      </c>
      <c r="J223" t="s">
        <v>168</v>
      </c>
      <c r="K223" t="s">
        <v>46</v>
      </c>
      <c r="L223">
        <v>20</v>
      </c>
      <c r="M223" t="s">
        <v>48</v>
      </c>
      <c r="N223" s="3">
        <v>9637466.8399999999</v>
      </c>
      <c r="O223" s="3">
        <v>9302214.8499999996</v>
      </c>
      <c r="P223" s="3">
        <v>9400709.7899999991</v>
      </c>
      <c r="Q223" s="3">
        <v>16131312.310000001</v>
      </c>
      <c r="R223" s="3">
        <v>17983534.43</v>
      </c>
      <c r="S223" s="1">
        <v>19731992.210000001</v>
      </c>
      <c r="T223" s="1">
        <v>21275901.149999999</v>
      </c>
      <c r="U223" s="1">
        <v>21524401.73</v>
      </c>
    </row>
    <row r="224" spans="1:21" x14ac:dyDescent="0.25">
      <c r="A224" t="s">
        <v>163</v>
      </c>
      <c r="B224">
        <v>2</v>
      </c>
      <c r="C224">
        <v>125</v>
      </c>
      <c r="D224" t="s">
        <v>173</v>
      </c>
      <c r="E224" t="s">
        <v>174</v>
      </c>
      <c r="F224" t="s">
        <v>42</v>
      </c>
      <c r="G224" t="s">
        <v>175</v>
      </c>
      <c r="H224">
        <v>321</v>
      </c>
      <c r="I224" t="s">
        <v>167</v>
      </c>
      <c r="J224" t="s">
        <v>168</v>
      </c>
      <c r="K224" t="s">
        <v>46</v>
      </c>
      <c r="L224">
        <v>30</v>
      </c>
      <c r="M224" t="s">
        <v>49</v>
      </c>
      <c r="N224" s="3">
        <v>0</v>
      </c>
      <c r="O224" s="3">
        <v>579947.15</v>
      </c>
      <c r="P224" s="3">
        <v>1112672.3600000001</v>
      </c>
      <c r="Q224" s="3">
        <v>3550948.05</v>
      </c>
      <c r="R224" s="3">
        <v>4609435.62</v>
      </c>
      <c r="S224" s="1">
        <v>4948595.41</v>
      </c>
      <c r="T224" s="1">
        <v>24393.51</v>
      </c>
      <c r="U224" s="1">
        <v>1514229.78</v>
      </c>
    </row>
    <row r="225" spans="1:21" x14ac:dyDescent="0.25">
      <c r="A225" t="s">
        <v>163</v>
      </c>
      <c r="B225">
        <v>2</v>
      </c>
      <c r="C225">
        <v>125</v>
      </c>
      <c r="D225" t="s">
        <v>173</v>
      </c>
      <c r="E225" t="s">
        <v>174</v>
      </c>
      <c r="F225" t="s">
        <v>42</v>
      </c>
      <c r="G225" t="s">
        <v>175</v>
      </c>
      <c r="H225">
        <v>321</v>
      </c>
      <c r="I225" t="s">
        <v>167</v>
      </c>
      <c r="J225" t="s">
        <v>168</v>
      </c>
      <c r="K225" t="s">
        <v>46</v>
      </c>
      <c r="L225">
        <v>40</v>
      </c>
      <c r="M225" t="s">
        <v>12</v>
      </c>
      <c r="N225" s="3">
        <v>0</v>
      </c>
      <c r="O225" s="3">
        <v>579947.15</v>
      </c>
      <c r="P225" s="3">
        <v>1112672.3600000001</v>
      </c>
      <c r="Q225" s="3">
        <v>3550948.05</v>
      </c>
      <c r="R225" s="3">
        <v>4609435.62</v>
      </c>
      <c r="S225" s="1">
        <v>4948595.41</v>
      </c>
      <c r="T225" s="1">
        <v>24393.51</v>
      </c>
      <c r="U225" s="1">
        <v>1514229.78</v>
      </c>
    </row>
    <row r="226" spans="1:21" x14ac:dyDescent="0.25">
      <c r="A226" t="s">
        <v>163</v>
      </c>
      <c r="B226">
        <v>2</v>
      </c>
      <c r="C226">
        <v>125</v>
      </c>
      <c r="D226" t="s">
        <v>173</v>
      </c>
      <c r="E226" t="s">
        <v>174</v>
      </c>
      <c r="F226" t="s">
        <v>42</v>
      </c>
      <c r="G226" t="s">
        <v>175</v>
      </c>
      <c r="H226">
        <v>321</v>
      </c>
      <c r="I226" t="s">
        <v>167</v>
      </c>
      <c r="J226" t="s">
        <v>168</v>
      </c>
      <c r="K226" t="s">
        <v>46</v>
      </c>
      <c r="L226">
        <v>50</v>
      </c>
      <c r="M226" t="s">
        <v>50</v>
      </c>
      <c r="N226" s="3">
        <v>0</v>
      </c>
      <c r="O226" s="3">
        <v>0</v>
      </c>
      <c r="P226" s="3">
        <v>0</v>
      </c>
      <c r="Q226" s="3">
        <v>0</v>
      </c>
      <c r="R226" s="3">
        <v>0</v>
      </c>
      <c r="S226" s="1">
        <v>0</v>
      </c>
      <c r="T226" s="1">
        <v>0</v>
      </c>
      <c r="U226" s="1">
        <v>0</v>
      </c>
    </row>
    <row r="227" spans="1:21" x14ac:dyDescent="0.25">
      <c r="A227" t="s">
        <v>163</v>
      </c>
      <c r="B227">
        <v>2</v>
      </c>
      <c r="C227">
        <v>113</v>
      </c>
      <c r="D227" t="s">
        <v>176</v>
      </c>
      <c r="E227" t="s">
        <v>177</v>
      </c>
      <c r="F227" t="s">
        <v>42</v>
      </c>
      <c r="G227" t="s">
        <v>178</v>
      </c>
      <c r="H227">
        <v>321</v>
      </c>
      <c r="I227" t="s">
        <v>167</v>
      </c>
      <c r="J227" t="s">
        <v>168</v>
      </c>
      <c r="K227" t="s">
        <v>46</v>
      </c>
      <c r="L227">
        <v>10</v>
      </c>
      <c r="M227" t="s">
        <v>47</v>
      </c>
      <c r="N227" s="3">
        <v>111711529</v>
      </c>
      <c r="O227" s="3">
        <v>113430613.3</v>
      </c>
      <c r="P227" s="3">
        <v>120144994.89</v>
      </c>
      <c r="Q227" s="3">
        <v>128571481.69</v>
      </c>
      <c r="R227" s="3">
        <v>141078244.69</v>
      </c>
      <c r="S227" s="1">
        <v>133444960.81</v>
      </c>
      <c r="T227" s="1">
        <v>140975441.84999999</v>
      </c>
      <c r="U227" s="1">
        <v>138378048.25</v>
      </c>
    </row>
    <row r="228" spans="1:21" x14ac:dyDescent="0.25">
      <c r="A228" t="s">
        <v>163</v>
      </c>
      <c r="B228">
        <v>2</v>
      </c>
      <c r="C228">
        <v>113</v>
      </c>
      <c r="D228" t="s">
        <v>176</v>
      </c>
      <c r="E228" t="s">
        <v>177</v>
      </c>
      <c r="F228" t="s">
        <v>42</v>
      </c>
      <c r="G228" t="s">
        <v>178</v>
      </c>
      <c r="H228">
        <v>321</v>
      </c>
      <c r="I228" t="s">
        <v>167</v>
      </c>
      <c r="J228" t="s">
        <v>168</v>
      </c>
      <c r="K228" t="s">
        <v>46</v>
      </c>
      <c r="L228">
        <v>20</v>
      </c>
      <c r="M228" t="s">
        <v>48</v>
      </c>
      <c r="N228" s="3">
        <v>111332294.75</v>
      </c>
      <c r="O228" s="3">
        <v>109414923.40000001</v>
      </c>
      <c r="P228" s="3">
        <v>100460868.2</v>
      </c>
      <c r="Q228" s="3">
        <v>111593031</v>
      </c>
      <c r="R228" s="3">
        <v>112320146.88</v>
      </c>
      <c r="S228" s="1">
        <v>123302083.37</v>
      </c>
      <c r="T228" s="1">
        <v>128757613.59999999</v>
      </c>
      <c r="U228" s="1">
        <v>137689889.11000001</v>
      </c>
    </row>
    <row r="229" spans="1:21" x14ac:dyDescent="0.25">
      <c r="A229" t="s">
        <v>163</v>
      </c>
      <c r="B229">
        <v>2</v>
      </c>
      <c r="C229">
        <v>113</v>
      </c>
      <c r="D229" t="s">
        <v>176</v>
      </c>
      <c r="E229" t="s">
        <v>177</v>
      </c>
      <c r="F229" t="s">
        <v>42</v>
      </c>
      <c r="G229" t="s">
        <v>178</v>
      </c>
      <c r="H229">
        <v>321</v>
      </c>
      <c r="I229" t="s">
        <v>167</v>
      </c>
      <c r="J229" t="s">
        <v>168</v>
      </c>
      <c r="K229" t="s">
        <v>46</v>
      </c>
      <c r="L229">
        <v>30</v>
      </c>
      <c r="M229" t="s">
        <v>49</v>
      </c>
      <c r="N229" s="3">
        <v>379234.25</v>
      </c>
      <c r="O229" s="3">
        <v>4015689.89</v>
      </c>
      <c r="P229" s="3">
        <v>19684126.690000001</v>
      </c>
      <c r="Q229" s="3">
        <v>16978450.690000001</v>
      </c>
      <c r="R229" s="3">
        <v>28758097.809999999</v>
      </c>
      <c r="S229" s="1">
        <v>10142877.439999999</v>
      </c>
      <c r="T229" s="1">
        <v>12217828.25</v>
      </c>
      <c r="U229" s="1">
        <v>688159.14</v>
      </c>
    </row>
    <row r="230" spans="1:21" x14ac:dyDescent="0.25">
      <c r="A230" t="s">
        <v>163</v>
      </c>
      <c r="B230">
        <v>2</v>
      </c>
      <c r="C230">
        <v>113</v>
      </c>
      <c r="D230" t="s">
        <v>176</v>
      </c>
      <c r="E230" t="s">
        <v>177</v>
      </c>
      <c r="F230" t="s">
        <v>42</v>
      </c>
      <c r="G230" t="s">
        <v>178</v>
      </c>
      <c r="H230">
        <v>321</v>
      </c>
      <c r="I230" t="s">
        <v>167</v>
      </c>
      <c r="J230" t="s">
        <v>168</v>
      </c>
      <c r="K230" t="s">
        <v>46</v>
      </c>
      <c r="L230">
        <v>40</v>
      </c>
      <c r="M230" t="s">
        <v>12</v>
      </c>
      <c r="N230" s="3">
        <v>379234.25</v>
      </c>
      <c r="O230" s="3">
        <v>4015689.89</v>
      </c>
      <c r="P230" s="3">
        <v>19684126.690000001</v>
      </c>
      <c r="Q230" s="3">
        <v>16978450.690000001</v>
      </c>
      <c r="R230" s="3">
        <v>28758097.809999999</v>
      </c>
      <c r="S230" s="1">
        <v>10142877.439999999</v>
      </c>
      <c r="T230" s="1">
        <v>12217828.25</v>
      </c>
      <c r="U230" s="1">
        <v>688159.14</v>
      </c>
    </row>
    <row r="231" spans="1:21" x14ac:dyDescent="0.25">
      <c r="A231" t="s">
        <v>163</v>
      </c>
      <c r="B231">
        <v>2</v>
      </c>
      <c r="C231">
        <v>113</v>
      </c>
      <c r="D231" t="s">
        <v>176</v>
      </c>
      <c r="E231" t="s">
        <v>177</v>
      </c>
      <c r="F231" t="s">
        <v>42</v>
      </c>
      <c r="G231" t="s">
        <v>178</v>
      </c>
      <c r="H231">
        <v>321</v>
      </c>
      <c r="I231" t="s">
        <v>167</v>
      </c>
      <c r="J231" t="s">
        <v>168</v>
      </c>
      <c r="K231" t="s">
        <v>46</v>
      </c>
      <c r="L231">
        <v>50</v>
      </c>
      <c r="M231" t="s">
        <v>50</v>
      </c>
      <c r="N231" s="3">
        <v>0</v>
      </c>
      <c r="O231" s="3">
        <v>0</v>
      </c>
      <c r="P231" s="3">
        <v>0</v>
      </c>
      <c r="Q231" s="3">
        <v>0</v>
      </c>
      <c r="R231" s="3">
        <v>0</v>
      </c>
      <c r="S231" s="1">
        <v>0</v>
      </c>
      <c r="T231" s="1">
        <v>0</v>
      </c>
      <c r="U231" s="1">
        <v>0</v>
      </c>
    </row>
    <row r="232" spans="1:21" x14ac:dyDescent="0.25">
      <c r="A232" t="s">
        <v>163</v>
      </c>
      <c r="B232">
        <v>2</v>
      </c>
      <c r="C232">
        <v>114</v>
      </c>
      <c r="D232" t="s">
        <v>179</v>
      </c>
      <c r="E232" t="s">
        <v>180</v>
      </c>
      <c r="F232" t="s">
        <v>42</v>
      </c>
      <c r="G232" t="s">
        <v>181</v>
      </c>
      <c r="H232">
        <v>321</v>
      </c>
      <c r="I232" t="s">
        <v>167</v>
      </c>
      <c r="J232" t="s">
        <v>168</v>
      </c>
      <c r="K232" t="s">
        <v>46</v>
      </c>
      <c r="L232">
        <v>10</v>
      </c>
      <c r="M232" t="s">
        <v>47</v>
      </c>
      <c r="N232" s="3">
        <v>120407207</v>
      </c>
      <c r="O232" s="3">
        <v>126219872.40000001</v>
      </c>
      <c r="P232" s="3">
        <v>129026155.15000001</v>
      </c>
      <c r="Q232" s="3">
        <v>125190179.11</v>
      </c>
      <c r="R232" s="3">
        <v>148565727.72</v>
      </c>
      <c r="S232" s="1">
        <v>152496540.13</v>
      </c>
      <c r="T232" s="1">
        <v>170928941.83000001</v>
      </c>
      <c r="U232" s="1">
        <v>180433519.77000001</v>
      </c>
    </row>
    <row r="233" spans="1:21" x14ac:dyDescent="0.25">
      <c r="A233" t="s">
        <v>163</v>
      </c>
      <c r="B233">
        <v>2</v>
      </c>
      <c r="C233">
        <v>114</v>
      </c>
      <c r="D233" t="s">
        <v>179</v>
      </c>
      <c r="E233" t="s">
        <v>180</v>
      </c>
      <c r="F233" t="s">
        <v>42</v>
      </c>
      <c r="G233" t="s">
        <v>181</v>
      </c>
      <c r="H233">
        <v>321</v>
      </c>
      <c r="I233" t="s">
        <v>167</v>
      </c>
      <c r="J233" t="s">
        <v>168</v>
      </c>
      <c r="K233" t="s">
        <v>46</v>
      </c>
      <c r="L233">
        <v>20</v>
      </c>
      <c r="M233" t="s">
        <v>48</v>
      </c>
      <c r="N233" s="3">
        <v>120192383.62</v>
      </c>
      <c r="O233" s="3">
        <v>120324575.2</v>
      </c>
      <c r="P233" s="3">
        <v>121901727.04000001</v>
      </c>
      <c r="Q233" s="3">
        <v>116608889.39</v>
      </c>
      <c r="R233" s="3">
        <v>138663522.59</v>
      </c>
      <c r="S233" s="1">
        <v>148657485.53999999</v>
      </c>
      <c r="T233" s="1">
        <v>168922642.34999999</v>
      </c>
      <c r="U233" s="1">
        <v>175420381.44999999</v>
      </c>
    </row>
    <row r="234" spans="1:21" x14ac:dyDescent="0.25">
      <c r="A234" t="s">
        <v>163</v>
      </c>
      <c r="B234">
        <v>2</v>
      </c>
      <c r="C234">
        <v>114</v>
      </c>
      <c r="D234" t="s">
        <v>179</v>
      </c>
      <c r="E234" t="s">
        <v>180</v>
      </c>
      <c r="F234" t="s">
        <v>42</v>
      </c>
      <c r="G234" t="s">
        <v>181</v>
      </c>
      <c r="H234">
        <v>321</v>
      </c>
      <c r="I234" t="s">
        <v>167</v>
      </c>
      <c r="J234" t="s">
        <v>168</v>
      </c>
      <c r="K234" t="s">
        <v>46</v>
      </c>
      <c r="L234">
        <v>30</v>
      </c>
      <c r="M234" t="s">
        <v>49</v>
      </c>
      <c r="N234" s="3">
        <v>214823.38</v>
      </c>
      <c r="O234" s="3">
        <v>5895297.1500000004</v>
      </c>
      <c r="P234" s="3">
        <v>7124428.1100000003</v>
      </c>
      <c r="Q234" s="3">
        <v>8581289.7200000007</v>
      </c>
      <c r="R234" s="3">
        <v>9902205.1300000008</v>
      </c>
      <c r="S234" s="1">
        <v>3839054.59</v>
      </c>
      <c r="T234" s="1">
        <v>2006299.48</v>
      </c>
      <c r="U234" s="1">
        <v>5013138.32</v>
      </c>
    </row>
    <row r="235" spans="1:21" x14ac:dyDescent="0.25">
      <c r="A235" t="s">
        <v>163</v>
      </c>
      <c r="B235">
        <v>2</v>
      </c>
      <c r="C235">
        <v>114</v>
      </c>
      <c r="D235" t="s">
        <v>179</v>
      </c>
      <c r="E235" t="s">
        <v>180</v>
      </c>
      <c r="F235" t="s">
        <v>42</v>
      </c>
      <c r="G235" t="s">
        <v>181</v>
      </c>
      <c r="H235">
        <v>321</v>
      </c>
      <c r="I235" t="s">
        <v>167</v>
      </c>
      <c r="J235" t="s">
        <v>168</v>
      </c>
      <c r="K235" t="s">
        <v>46</v>
      </c>
      <c r="L235">
        <v>40</v>
      </c>
      <c r="M235" t="s">
        <v>12</v>
      </c>
      <c r="N235" s="3">
        <v>214823.38</v>
      </c>
      <c r="O235" s="3">
        <v>5895297.1500000004</v>
      </c>
      <c r="P235" s="3">
        <v>7124428.1100000003</v>
      </c>
      <c r="Q235" s="3">
        <v>8581289.7200000007</v>
      </c>
      <c r="R235" s="3">
        <v>9902205.1300000008</v>
      </c>
      <c r="S235" s="1">
        <v>3839054.59</v>
      </c>
      <c r="T235" s="1">
        <v>2006299.48</v>
      </c>
      <c r="U235" s="1">
        <v>5013138.32</v>
      </c>
    </row>
    <row r="236" spans="1:21" x14ac:dyDescent="0.25">
      <c r="A236" t="s">
        <v>163</v>
      </c>
      <c r="B236">
        <v>2</v>
      </c>
      <c r="C236">
        <v>114</v>
      </c>
      <c r="D236" t="s">
        <v>179</v>
      </c>
      <c r="E236" t="s">
        <v>180</v>
      </c>
      <c r="F236" t="s">
        <v>42</v>
      </c>
      <c r="G236" t="s">
        <v>181</v>
      </c>
      <c r="H236">
        <v>321</v>
      </c>
      <c r="I236" t="s">
        <v>167</v>
      </c>
      <c r="J236" t="s">
        <v>168</v>
      </c>
      <c r="K236" t="s">
        <v>46</v>
      </c>
      <c r="L236">
        <v>50</v>
      </c>
      <c r="M236" t="s">
        <v>50</v>
      </c>
      <c r="N236" s="3">
        <v>0</v>
      </c>
      <c r="O236" s="3">
        <v>0</v>
      </c>
      <c r="P236" s="3">
        <v>0</v>
      </c>
      <c r="Q236" s="3">
        <v>0</v>
      </c>
      <c r="R236" s="3">
        <v>0</v>
      </c>
      <c r="S236" s="1">
        <v>0</v>
      </c>
      <c r="T236" s="1">
        <v>0</v>
      </c>
      <c r="U236" s="1">
        <v>0</v>
      </c>
    </row>
    <row r="237" spans="1:21" x14ac:dyDescent="0.25">
      <c r="A237" t="s">
        <v>163</v>
      </c>
      <c r="B237">
        <v>2</v>
      </c>
      <c r="C237">
        <v>115</v>
      </c>
      <c r="D237" t="s">
        <v>182</v>
      </c>
      <c r="E237" t="s">
        <v>183</v>
      </c>
      <c r="F237" t="s">
        <v>42</v>
      </c>
      <c r="G237" t="s">
        <v>184</v>
      </c>
      <c r="H237">
        <v>321</v>
      </c>
      <c r="I237" t="s">
        <v>167</v>
      </c>
      <c r="J237" t="s">
        <v>168</v>
      </c>
      <c r="K237" t="s">
        <v>46</v>
      </c>
      <c r="L237">
        <v>10</v>
      </c>
      <c r="M237" t="s">
        <v>47</v>
      </c>
      <c r="N237" s="3">
        <v>104595789</v>
      </c>
      <c r="O237" s="3">
        <v>110473388.09999999</v>
      </c>
      <c r="P237" s="3">
        <v>115206687.27</v>
      </c>
      <c r="Q237" s="3">
        <v>113592271.33</v>
      </c>
      <c r="R237" s="3">
        <v>128253568.31999999</v>
      </c>
      <c r="S237" s="1">
        <v>127045125.51000001</v>
      </c>
      <c r="T237" s="1">
        <v>140389267.78999999</v>
      </c>
      <c r="U237" s="1">
        <v>147856485.94</v>
      </c>
    </row>
    <row r="238" spans="1:21" x14ac:dyDescent="0.25">
      <c r="A238" t="s">
        <v>163</v>
      </c>
      <c r="B238">
        <v>2</v>
      </c>
      <c r="C238">
        <v>115</v>
      </c>
      <c r="D238" t="s">
        <v>182</v>
      </c>
      <c r="E238" t="s">
        <v>183</v>
      </c>
      <c r="F238" t="s">
        <v>42</v>
      </c>
      <c r="G238" t="s">
        <v>184</v>
      </c>
      <c r="H238">
        <v>321</v>
      </c>
      <c r="I238" t="s">
        <v>167</v>
      </c>
      <c r="J238" t="s">
        <v>168</v>
      </c>
      <c r="K238" t="s">
        <v>46</v>
      </c>
      <c r="L238">
        <v>20</v>
      </c>
      <c r="M238" t="s">
        <v>48</v>
      </c>
      <c r="N238" s="3">
        <v>104440691.93000001</v>
      </c>
      <c r="O238" s="3">
        <v>103126156.8</v>
      </c>
      <c r="P238" s="3">
        <v>103806834.94</v>
      </c>
      <c r="Q238" s="3">
        <v>105431232.01000001</v>
      </c>
      <c r="R238" s="3">
        <v>116496471.81</v>
      </c>
      <c r="S238" s="1">
        <v>122244780.48</v>
      </c>
      <c r="T238" s="1">
        <v>137420545.84999999</v>
      </c>
      <c r="U238" s="1">
        <v>146481063.59999999</v>
      </c>
    </row>
    <row r="239" spans="1:21" x14ac:dyDescent="0.25">
      <c r="A239" t="s">
        <v>163</v>
      </c>
      <c r="B239">
        <v>2</v>
      </c>
      <c r="C239">
        <v>115</v>
      </c>
      <c r="D239" t="s">
        <v>182</v>
      </c>
      <c r="E239" t="s">
        <v>183</v>
      </c>
      <c r="F239" t="s">
        <v>42</v>
      </c>
      <c r="G239" t="s">
        <v>184</v>
      </c>
      <c r="H239">
        <v>321</v>
      </c>
      <c r="I239" t="s">
        <v>167</v>
      </c>
      <c r="J239" t="s">
        <v>168</v>
      </c>
      <c r="K239" t="s">
        <v>46</v>
      </c>
      <c r="L239">
        <v>30</v>
      </c>
      <c r="M239" t="s">
        <v>49</v>
      </c>
      <c r="N239" s="3">
        <v>155097.07</v>
      </c>
      <c r="O239" s="3">
        <v>7347231.2699999996</v>
      </c>
      <c r="P239" s="3">
        <v>11399852.33</v>
      </c>
      <c r="Q239" s="3">
        <v>8161039.3200000003</v>
      </c>
      <c r="R239" s="3">
        <v>11757096.51</v>
      </c>
      <c r="S239" s="1">
        <v>4800345.03</v>
      </c>
      <c r="T239" s="1">
        <v>2968721.94</v>
      </c>
      <c r="U239" s="1">
        <v>1375422.34</v>
      </c>
    </row>
    <row r="240" spans="1:21" x14ac:dyDescent="0.25">
      <c r="A240" t="s">
        <v>163</v>
      </c>
      <c r="B240">
        <v>2</v>
      </c>
      <c r="C240">
        <v>115</v>
      </c>
      <c r="D240" t="s">
        <v>182</v>
      </c>
      <c r="E240" t="s">
        <v>183</v>
      </c>
      <c r="F240" t="s">
        <v>42</v>
      </c>
      <c r="G240" t="s">
        <v>184</v>
      </c>
      <c r="H240">
        <v>321</v>
      </c>
      <c r="I240" t="s">
        <v>167</v>
      </c>
      <c r="J240" t="s">
        <v>168</v>
      </c>
      <c r="K240" t="s">
        <v>46</v>
      </c>
      <c r="L240">
        <v>40</v>
      </c>
      <c r="M240" t="s">
        <v>12</v>
      </c>
      <c r="N240" s="3">
        <v>155097.07</v>
      </c>
      <c r="O240" s="3">
        <v>7347231.2699999996</v>
      </c>
      <c r="P240" s="3">
        <v>11399852.33</v>
      </c>
      <c r="Q240" s="3">
        <v>8161039.3200000003</v>
      </c>
      <c r="R240" s="3">
        <v>11757096.51</v>
      </c>
      <c r="S240" s="1">
        <v>4800345.03</v>
      </c>
      <c r="T240" s="1">
        <v>2968721.94</v>
      </c>
      <c r="U240" s="1">
        <v>1375422.34</v>
      </c>
    </row>
    <row r="241" spans="1:21" x14ac:dyDescent="0.25">
      <c r="A241" t="s">
        <v>163</v>
      </c>
      <c r="B241">
        <v>2</v>
      </c>
      <c r="C241">
        <v>115</v>
      </c>
      <c r="D241" t="s">
        <v>182</v>
      </c>
      <c r="E241" t="s">
        <v>183</v>
      </c>
      <c r="F241" t="s">
        <v>42</v>
      </c>
      <c r="G241" t="s">
        <v>184</v>
      </c>
      <c r="H241">
        <v>321</v>
      </c>
      <c r="I241" t="s">
        <v>167</v>
      </c>
      <c r="J241" t="s">
        <v>168</v>
      </c>
      <c r="K241" t="s">
        <v>46</v>
      </c>
      <c r="L241">
        <v>50</v>
      </c>
      <c r="M241" t="s">
        <v>50</v>
      </c>
      <c r="N241" s="3">
        <v>0</v>
      </c>
      <c r="O241" s="3">
        <v>0</v>
      </c>
      <c r="P241" s="3">
        <v>0</v>
      </c>
      <c r="Q241" s="3">
        <v>0</v>
      </c>
      <c r="R241" s="3">
        <v>0</v>
      </c>
      <c r="S241" s="1">
        <v>0</v>
      </c>
      <c r="T241" s="1">
        <v>0</v>
      </c>
      <c r="U241" s="1">
        <v>0</v>
      </c>
    </row>
    <row r="242" spans="1:21" x14ac:dyDescent="0.25">
      <c r="A242" t="s">
        <v>163</v>
      </c>
      <c r="B242">
        <v>2</v>
      </c>
      <c r="C242">
        <v>116</v>
      </c>
      <c r="D242" t="s">
        <v>185</v>
      </c>
      <c r="E242" t="s">
        <v>186</v>
      </c>
      <c r="F242" t="s">
        <v>42</v>
      </c>
      <c r="G242" t="s">
        <v>187</v>
      </c>
      <c r="H242">
        <v>321</v>
      </c>
      <c r="I242" t="s">
        <v>167</v>
      </c>
      <c r="J242" t="s">
        <v>168</v>
      </c>
      <c r="K242" t="s">
        <v>46</v>
      </c>
      <c r="L242">
        <v>10</v>
      </c>
      <c r="M242" t="s">
        <v>47</v>
      </c>
      <c r="N242" s="3">
        <v>23066188.98</v>
      </c>
      <c r="O242" s="3">
        <v>23564970.199999999</v>
      </c>
      <c r="P242" s="3">
        <v>26108468.460000001</v>
      </c>
      <c r="Q242" s="3">
        <v>26322989.030000001</v>
      </c>
      <c r="R242" s="3">
        <v>32000063.379999999</v>
      </c>
      <c r="S242" s="1">
        <v>27231872.050000001</v>
      </c>
      <c r="T242" s="1">
        <v>21878276.190000001</v>
      </c>
      <c r="U242" s="1">
        <v>18289217.260000002</v>
      </c>
    </row>
    <row r="243" spans="1:21" x14ac:dyDescent="0.25">
      <c r="A243" t="s">
        <v>163</v>
      </c>
      <c r="B243">
        <v>2</v>
      </c>
      <c r="C243">
        <v>116</v>
      </c>
      <c r="D243" t="s">
        <v>185</v>
      </c>
      <c r="E243" t="s">
        <v>186</v>
      </c>
      <c r="F243" t="s">
        <v>42</v>
      </c>
      <c r="G243" t="s">
        <v>187</v>
      </c>
      <c r="H243">
        <v>321</v>
      </c>
      <c r="I243" t="s">
        <v>167</v>
      </c>
      <c r="J243" t="s">
        <v>168</v>
      </c>
      <c r="K243" t="s">
        <v>46</v>
      </c>
      <c r="L243">
        <v>20</v>
      </c>
      <c r="M243" t="s">
        <v>48</v>
      </c>
      <c r="N243" s="3">
        <v>22344572.780000001</v>
      </c>
      <c r="O243" s="3">
        <v>20544428.739999998</v>
      </c>
      <c r="P243" s="3">
        <v>19950364.43</v>
      </c>
      <c r="Q243" s="3">
        <v>19662476.649999999</v>
      </c>
      <c r="R243" s="3">
        <v>23692939.329999998</v>
      </c>
      <c r="S243" s="1">
        <v>23508800.199999999</v>
      </c>
      <c r="T243" s="1">
        <v>21181617.640000001</v>
      </c>
      <c r="U243" s="1">
        <v>16810362.640000001</v>
      </c>
    </row>
    <row r="244" spans="1:21" x14ac:dyDescent="0.25">
      <c r="A244" t="s">
        <v>163</v>
      </c>
      <c r="B244">
        <v>2</v>
      </c>
      <c r="C244">
        <v>116</v>
      </c>
      <c r="D244" t="s">
        <v>185</v>
      </c>
      <c r="E244" t="s">
        <v>186</v>
      </c>
      <c r="F244" t="s">
        <v>42</v>
      </c>
      <c r="G244" t="s">
        <v>187</v>
      </c>
      <c r="H244">
        <v>321</v>
      </c>
      <c r="I244" t="s">
        <v>167</v>
      </c>
      <c r="J244" t="s">
        <v>168</v>
      </c>
      <c r="K244" t="s">
        <v>46</v>
      </c>
      <c r="L244">
        <v>30</v>
      </c>
      <c r="M244" t="s">
        <v>49</v>
      </c>
      <c r="N244" s="3">
        <v>721616.2</v>
      </c>
      <c r="O244" s="3">
        <v>3020541.46</v>
      </c>
      <c r="P244" s="3">
        <v>6158104.0300000003</v>
      </c>
      <c r="Q244" s="3">
        <v>6660512.3799999999</v>
      </c>
      <c r="R244" s="3">
        <v>8307124.0499999998</v>
      </c>
      <c r="S244" s="1">
        <v>3723071.85</v>
      </c>
      <c r="T244" s="1">
        <v>696658.55</v>
      </c>
      <c r="U244" s="1">
        <v>1478854.62</v>
      </c>
    </row>
    <row r="245" spans="1:21" x14ac:dyDescent="0.25">
      <c r="A245" t="s">
        <v>163</v>
      </c>
      <c r="B245">
        <v>2</v>
      </c>
      <c r="C245">
        <v>116</v>
      </c>
      <c r="D245" t="s">
        <v>185</v>
      </c>
      <c r="E245" t="s">
        <v>186</v>
      </c>
      <c r="F245" t="s">
        <v>42</v>
      </c>
      <c r="G245" t="s">
        <v>187</v>
      </c>
      <c r="H245">
        <v>321</v>
      </c>
      <c r="I245" t="s">
        <v>167</v>
      </c>
      <c r="J245" t="s">
        <v>168</v>
      </c>
      <c r="K245" t="s">
        <v>46</v>
      </c>
      <c r="L245">
        <v>40</v>
      </c>
      <c r="M245" t="s">
        <v>12</v>
      </c>
      <c r="N245" s="3">
        <v>721616.2</v>
      </c>
      <c r="O245" s="3">
        <v>3020541.46</v>
      </c>
      <c r="P245" s="3">
        <v>6158104.0300000003</v>
      </c>
      <c r="Q245" s="3">
        <v>6660512.3799999999</v>
      </c>
      <c r="R245" s="3">
        <v>8307124.0499999998</v>
      </c>
      <c r="S245" s="1">
        <v>3723071.85</v>
      </c>
      <c r="T245" s="1">
        <v>696658.55</v>
      </c>
      <c r="U245" s="1">
        <v>1478854.62</v>
      </c>
    </row>
    <row r="246" spans="1:21" x14ac:dyDescent="0.25">
      <c r="A246" t="s">
        <v>163</v>
      </c>
      <c r="B246">
        <v>2</v>
      </c>
      <c r="C246">
        <v>116</v>
      </c>
      <c r="D246" t="s">
        <v>185</v>
      </c>
      <c r="E246" t="s">
        <v>186</v>
      </c>
      <c r="F246" t="s">
        <v>42</v>
      </c>
      <c r="G246" t="s">
        <v>187</v>
      </c>
      <c r="H246">
        <v>321</v>
      </c>
      <c r="I246" t="s">
        <v>167</v>
      </c>
      <c r="J246" t="s">
        <v>168</v>
      </c>
      <c r="K246" t="s">
        <v>46</v>
      </c>
      <c r="L246">
        <v>50</v>
      </c>
      <c r="M246" t="s">
        <v>50</v>
      </c>
      <c r="N246" s="3">
        <v>0</v>
      </c>
      <c r="O246" s="3">
        <v>0</v>
      </c>
      <c r="P246" s="3">
        <v>0</v>
      </c>
      <c r="Q246" s="3">
        <v>0</v>
      </c>
      <c r="R246" s="3">
        <v>0</v>
      </c>
      <c r="S246" s="1">
        <v>0</v>
      </c>
      <c r="T246" s="1">
        <v>0</v>
      </c>
      <c r="U246" s="1">
        <v>0</v>
      </c>
    </row>
    <row r="247" spans="1:21" x14ac:dyDescent="0.25">
      <c r="A247" t="s">
        <v>163</v>
      </c>
      <c r="B247">
        <v>2</v>
      </c>
      <c r="C247">
        <v>103</v>
      </c>
      <c r="D247" t="s">
        <v>188</v>
      </c>
      <c r="E247" t="s">
        <v>189</v>
      </c>
      <c r="F247" t="s">
        <v>42</v>
      </c>
      <c r="G247" t="s">
        <v>190</v>
      </c>
      <c r="H247">
        <v>321</v>
      </c>
      <c r="I247" t="s">
        <v>167</v>
      </c>
      <c r="J247" t="s">
        <v>168</v>
      </c>
      <c r="K247" t="s">
        <v>46</v>
      </c>
      <c r="L247">
        <v>10</v>
      </c>
      <c r="M247" t="s">
        <v>47</v>
      </c>
      <c r="N247" s="3">
        <v>32059469</v>
      </c>
      <c r="O247" s="3">
        <v>33396919</v>
      </c>
      <c r="P247" s="3">
        <v>32974217</v>
      </c>
      <c r="Q247" s="3">
        <v>34369469</v>
      </c>
      <c r="R247" s="3">
        <v>41127115.939999998</v>
      </c>
      <c r="S247" s="1">
        <v>44386802.350000001</v>
      </c>
      <c r="T247" s="1">
        <v>40985081</v>
      </c>
      <c r="U247" s="1">
        <v>42756652.350000001</v>
      </c>
    </row>
    <row r="248" spans="1:21" x14ac:dyDescent="0.25">
      <c r="A248" t="s">
        <v>163</v>
      </c>
      <c r="B248">
        <v>2</v>
      </c>
      <c r="C248">
        <v>103</v>
      </c>
      <c r="D248" t="s">
        <v>188</v>
      </c>
      <c r="E248" t="s">
        <v>189</v>
      </c>
      <c r="F248" t="s">
        <v>42</v>
      </c>
      <c r="G248" t="s">
        <v>190</v>
      </c>
      <c r="H248">
        <v>321</v>
      </c>
      <c r="I248" t="s">
        <v>167</v>
      </c>
      <c r="J248" t="s">
        <v>168</v>
      </c>
      <c r="K248" t="s">
        <v>46</v>
      </c>
      <c r="L248">
        <v>20</v>
      </c>
      <c r="M248" t="s">
        <v>48</v>
      </c>
      <c r="N248" s="3">
        <v>32059469</v>
      </c>
      <c r="O248" s="3">
        <v>33396819</v>
      </c>
      <c r="P248" s="3">
        <v>32974117</v>
      </c>
      <c r="Q248" s="3">
        <v>32647295.059999999</v>
      </c>
      <c r="R248" s="3">
        <v>37939970.590000004</v>
      </c>
      <c r="S248" s="1">
        <v>39299668.590000004</v>
      </c>
      <c r="T248" s="1">
        <v>40926606.649999999</v>
      </c>
      <c r="U248" s="1">
        <v>42137894.469999999</v>
      </c>
    </row>
    <row r="249" spans="1:21" x14ac:dyDescent="0.25">
      <c r="A249" t="s">
        <v>163</v>
      </c>
      <c r="B249">
        <v>2</v>
      </c>
      <c r="C249">
        <v>103</v>
      </c>
      <c r="D249" t="s">
        <v>188</v>
      </c>
      <c r="E249" t="s">
        <v>189</v>
      </c>
      <c r="F249" t="s">
        <v>42</v>
      </c>
      <c r="G249" t="s">
        <v>190</v>
      </c>
      <c r="H249">
        <v>321</v>
      </c>
      <c r="I249" t="s">
        <v>167</v>
      </c>
      <c r="J249" t="s">
        <v>168</v>
      </c>
      <c r="K249" t="s">
        <v>46</v>
      </c>
      <c r="L249">
        <v>30</v>
      </c>
      <c r="M249" t="s">
        <v>49</v>
      </c>
      <c r="N249" s="3">
        <v>0</v>
      </c>
      <c r="O249" s="3">
        <v>100</v>
      </c>
      <c r="P249" s="3">
        <v>100</v>
      </c>
      <c r="Q249" s="3">
        <v>1722173.94</v>
      </c>
      <c r="R249" s="3">
        <v>3187145.35</v>
      </c>
      <c r="S249" s="1">
        <v>5087133.76</v>
      </c>
      <c r="T249" s="1">
        <v>58474.35</v>
      </c>
      <c r="U249" s="1">
        <v>618757.88</v>
      </c>
    </row>
    <row r="250" spans="1:21" x14ac:dyDescent="0.25">
      <c r="A250" t="s">
        <v>163</v>
      </c>
      <c r="B250">
        <v>2</v>
      </c>
      <c r="C250">
        <v>103</v>
      </c>
      <c r="D250" t="s">
        <v>188</v>
      </c>
      <c r="E250" t="s">
        <v>189</v>
      </c>
      <c r="F250" t="s">
        <v>42</v>
      </c>
      <c r="G250" t="s">
        <v>190</v>
      </c>
      <c r="H250">
        <v>321</v>
      </c>
      <c r="I250" t="s">
        <v>167</v>
      </c>
      <c r="J250" t="s">
        <v>168</v>
      </c>
      <c r="K250" t="s">
        <v>46</v>
      </c>
      <c r="L250">
        <v>40</v>
      </c>
      <c r="M250" t="s">
        <v>12</v>
      </c>
      <c r="N250" s="3">
        <v>0</v>
      </c>
      <c r="O250" s="3">
        <v>100</v>
      </c>
      <c r="P250" s="3">
        <v>100</v>
      </c>
      <c r="Q250" s="3">
        <v>1722173.94</v>
      </c>
      <c r="R250" s="3">
        <v>3187145.35</v>
      </c>
      <c r="S250" s="1">
        <v>5087133.76</v>
      </c>
      <c r="T250" s="1">
        <v>58474.35</v>
      </c>
      <c r="U250" s="1">
        <v>618757.88</v>
      </c>
    </row>
    <row r="251" spans="1:21" x14ac:dyDescent="0.25">
      <c r="A251" t="s">
        <v>163</v>
      </c>
      <c r="B251">
        <v>2</v>
      </c>
      <c r="C251">
        <v>103</v>
      </c>
      <c r="D251" t="s">
        <v>188</v>
      </c>
      <c r="E251" t="s">
        <v>189</v>
      </c>
      <c r="F251" t="s">
        <v>42</v>
      </c>
      <c r="G251" t="s">
        <v>190</v>
      </c>
      <c r="H251">
        <v>321</v>
      </c>
      <c r="I251" t="s">
        <v>167</v>
      </c>
      <c r="J251" t="s">
        <v>168</v>
      </c>
      <c r="K251" t="s">
        <v>46</v>
      </c>
      <c r="L251">
        <v>50</v>
      </c>
      <c r="M251" t="s">
        <v>50</v>
      </c>
      <c r="N251" s="3">
        <v>0</v>
      </c>
      <c r="O251" s="3">
        <v>0</v>
      </c>
      <c r="P251" s="3">
        <v>0</v>
      </c>
      <c r="Q251" s="3">
        <v>0</v>
      </c>
      <c r="R251" s="3">
        <v>0</v>
      </c>
      <c r="S251" s="1">
        <v>0</v>
      </c>
      <c r="T251" s="1">
        <v>0</v>
      </c>
      <c r="U251" s="1">
        <v>0</v>
      </c>
    </row>
    <row r="252" spans="1:21" x14ac:dyDescent="0.25">
      <c r="A252" t="s">
        <v>163</v>
      </c>
      <c r="B252">
        <v>2</v>
      </c>
      <c r="C252">
        <v>112</v>
      </c>
      <c r="D252" t="s">
        <v>191</v>
      </c>
      <c r="E252" t="s">
        <v>192</v>
      </c>
      <c r="F252" t="s">
        <v>42</v>
      </c>
      <c r="G252" t="s">
        <v>193</v>
      </c>
      <c r="H252">
        <v>326</v>
      </c>
      <c r="I252" t="s">
        <v>171</v>
      </c>
      <c r="J252" t="s">
        <v>172</v>
      </c>
      <c r="K252" t="s">
        <v>46</v>
      </c>
      <c r="L252">
        <v>10</v>
      </c>
      <c r="M252" t="s">
        <v>47</v>
      </c>
      <c r="N252" s="3">
        <v>1059875</v>
      </c>
      <c r="O252" s="3">
        <v>1154084.1399999999</v>
      </c>
      <c r="P252" s="3">
        <v>1218144.1200000001</v>
      </c>
      <c r="Q252" s="3">
        <v>1146258.07</v>
      </c>
      <c r="R252" s="3">
        <v>1225753.94</v>
      </c>
      <c r="S252" s="1">
        <v>1333069.8999999999</v>
      </c>
      <c r="T252" s="1">
        <v>1419942.03</v>
      </c>
      <c r="U252" s="1">
        <v>1519541.28</v>
      </c>
    </row>
    <row r="253" spans="1:21" x14ac:dyDescent="0.25">
      <c r="A253" t="s">
        <v>163</v>
      </c>
      <c r="B253">
        <v>2</v>
      </c>
      <c r="C253">
        <v>112</v>
      </c>
      <c r="D253" t="s">
        <v>191</v>
      </c>
      <c r="E253" t="s">
        <v>192</v>
      </c>
      <c r="F253" t="s">
        <v>42</v>
      </c>
      <c r="G253" t="s">
        <v>193</v>
      </c>
      <c r="H253">
        <v>326</v>
      </c>
      <c r="I253" t="s">
        <v>171</v>
      </c>
      <c r="J253" t="s">
        <v>172</v>
      </c>
      <c r="K253" t="s">
        <v>46</v>
      </c>
      <c r="L253">
        <v>20</v>
      </c>
      <c r="M253" t="s">
        <v>48</v>
      </c>
      <c r="N253" s="3">
        <v>581459.86</v>
      </c>
      <c r="O253" s="3">
        <v>614880.02</v>
      </c>
      <c r="P253" s="3">
        <v>778761.05</v>
      </c>
      <c r="Q253" s="3">
        <v>657184.13</v>
      </c>
      <c r="R253" s="3">
        <v>666299.04</v>
      </c>
      <c r="S253" s="1">
        <v>725303.87</v>
      </c>
      <c r="T253" s="1">
        <v>752581.75</v>
      </c>
      <c r="U253" s="1">
        <v>753958.28</v>
      </c>
    </row>
    <row r="254" spans="1:21" x14ac:dyDescent="0.25">
      <c r="A254" t="s">
        <v>163</v>
      </c>
      <c r="B254">
        <v>2</v>
      </c>
      <c r="C254">
        <v>112</v>
      </c>
      <c r="D254" t="s">
        <v>191</v>
      </c>
      <c r="E254" t="s">
        <v>192</v>
      </c>
      <c r="F254" t="s">
        <v>42</v>
      </c>
      <c r="G254" t="s">
        <v>193</v>
      </c>
      <c r="H254">
        <v>326</v>
      </c>
      <c r="I254" t="s">
        <v>171</v>
      </c>
      <c r="J254" t="s">
        <v>172</v>
      </c>
      <c r="K254" t="s">
        <v>46</v>
      </c>
      <c r="L254">
        <v>30</v>
      </c>
      <c r="M254" t="s">
        <v>49</v>
      </c>
      <c r="N254" s="3">
        <v>478415.14</v>
      </c>
      <c r="O254" s="3">
        <v>539204.12</v>
      </c>
      <c r="P254" s="3">
        <v>439383.07</v>
      </c>
      <c r="Q254" s="3">
        <v>489073.94</v>
      </c>
      <c r="R254" s="3">
        <v>559454.9</v>
      </c>
      <c r="S254" s="1">
        <v>607766.03</v>
      </c>
      <c r="T254" s="1">
        <v>667360.28</v>
      </c>
      <c r="U254" s="1">
        <v>765583</v>
      </c>
    </row>
    <row r="255" spans="1:21" x14ac:dyDescent="0.25">
      <c r="A255" t="s">
        <v>163</v>
      </c>
      <c r="B255">
        <v>2</v>
      </c>
      <c r="C255">
        <v>112</v>
      </c>
      <c r="D255" t="s">
        <v>191</v>
      </c>
      <c r="E255" t="s">
        <v>192</v>
      </c>
      <c r="F255" t="s">
        <v>42</v>
      </c>
      <c r="G255" t="s">
        <v>193</v>
      </c>
      <c r="H255">
        <v>326</v>
      </c>
      <c r="I255" t="s">
        <v>171</v>
      </c>
      <c r="J255" t="s">
        <v>172</v>
      </c>
      <c r="K255" t="s">
        <v>46</v>
      </c>
      <c r="L255">
        <v>40</v>
      </c>
      <c r="M255" t="s">
        <v>12</v>
      </c>
      <c r="N255" s="3">
        <v>478415.14</v>
      </c>
      <c r="O255" s="3">
        <v>539204.12</v>
      </c>
      <c r="P255" s="3">
        <v>439383.07</v>
      </c>
      <c r="Q255" s="3">
        <v>489073.94</v>
      </c>
      <c r="R255" s="3">
        <v>559454.9</v>
      </c>
      <c r="S255" s="1">
        <v>607766.03</v>
      </c>
      <c r="T255" s="1">
        <v>667360.28</v>
      </c>
      <c r="U255" s="1">
        <v>765583</v>
      </c>
    </row>
    <row r="256" spans="1:21" x14ac:dyDescent="0.25">
      <c r="A256" t="s">
        <v>163</v>
      </c>
      <c r="B256">
        <v>2</v>
      </c>
      <c r="C256">
        <v>112</v>
      </c>
      <c r="D256" t="s">
        <v>191</v>
      </c>
      <c r="E256" t="s">
        <v>192</v>
      </c>
      <c r="F256" t="s">
        <v>42</v>
      </c>
      <c r="G256" t="s">
        <v>193</v>
      </c>
      <c r="H256">
        <v>326</v>
      </c>
      <c r="I256" t="s">
        <v>171</v>
      </c>
      <c r="J256" t="s">
        <v>172</v>
      </c>
      <c r="K256" t="s">
        <v>46</v>
      </c>
      <c r="L256">
        <v>50</v>
      </c>
      <c r="M256" t="s">
        <v>50</v>
      </c>
      <c r="N256" s="3">
        <v>0</v>
      </c>
      <c r="O256" s="3">
        <v>0</v>
      </c>
      <c r="P256" s="3">
        <v>0</v>
      </c>
      <c r="Q256" s="3">
        <v>0</v>
      </c>
      <c r="R256" s="3">
        <v>0</v>
      </c>
      <c r="S256" s="1">
        <v>0</v>
      </c>
      <c r="T256" s="1">
        <v>0</v>
      </c>
      <c r="U256" s="1">
        <v>0</v>
      </c>
    </row>
    <row r="257" spans="1:21" x14ac:dyDescent="0.25">
      <c r="A257" t="s">
        <v>163</v>
      </c>
      <c r="B257">
        <v>2</v>
      </c>
      <c r="C257">
        <v>848</v>
      </c>
      <c r="D257" t="s">
        <v>194</v>
      </c>
      <c r="E257" t="s">
        <v>195</v>
      </c>
      <c r="F257" t="s">
        <v>42</v>
      </c>
      <c r="G257" t="s">
        <v>196</v>
      </c>
      <c r="H257">
        <v>327</v>
      </c>
      <c r="I257" t="s">
        <v>197</v>
      </c>
      <c r="J257" t="s">
        <v>198</v>
      </c>
      <c r="K257" t="s">
        <v>46</v>
      </c>
      <c r="L257">
        <v>10</v>
      </c>
      <c r="M257" t="s">
        <v>47</v>
      </c>
      <c r="N257" s="3">
        <v>51773537</v>
      </c>
      <c r="O257" s="3">
        <v>53817864.270000003</v>
      </c>
      <c r="P257" s="3">
        <v>58895449.869999997</v>
      </c>
      <c r="Q257" s="3">
        <v>70677487.939999998</v>
      </c>
      <c r="R257" s="3">
        <v>73503007.859999999</v>
      </c>
      <c r="S257" s="1">
        <v>79987977.909999996</v>
      </c>
      <c r="T257" s="1">
        <v>88538556.75</v>
      </c>
      <c r="U257" s="1">
        <v>91506151.719999999</v>
      </c>
    </row>
    <row r="258" spans="1:21" x14ac:dyDescent="0.25">
      <c r="A258" t="s">
        <v>163</v>
      </c>
      <c r="B258">
        <v>2</v>
      </c>
      <c r="C258">
        <v>848</v>
      </c>
      <c r="D258" t="s">
        <v>194</v>
      </c>
      <c r="E258" t="s">
        <v>195</v>
      </c>
      <c r="F258" t="s">
        <v>42</v>
      </c>
      <c r="G258" t="s">
        <v>196</v>
      </c>
      <c r="H258">
        <v>327</v>
      </c>
      <c r="I258" t="s">
        <v>197</v>
      </c>
      <c r="J258" t="s">
        <v>198</v>
      </c>
      <c r="K258" t="s">
        <v>46</v>
      </c>
      <c r="L258">
        <v>20</v>
      </c>
      <c r="M258" t="s">
        <v>48</v>
      </c>
      <c r="N258" s="3">
        <v>51514534.729999997</v>
      </c>
      <c r="O258" s="3">
        <v>53063651.399999999</v>
      </c>
      <c r="P258" s="3">
        <v>56964307.93</v>
      </c>
      <c r="Q258" s="3">
        <v>69483226.079999998</v>
      </c>
      <c r="R258" s="3">
        <v>72199912.950000003</v>
      </c>
      <c r="S258" s="1">
        <v>78679537.159999996</v>
      </c>
      <c r="T258" s="1">
        <v>87994525.030000001</v>
      </c>
      <c r="U258" s="1">
        <v>91406788.319999993</v>
      </c>
    </row>
    <row r="259" spans="1:21" x14ac:dyDescent="0.25">
      <c r="A259" t="s">
        <v>163</v>
      </c>
      <c r="B259">
        <v>2</v>
      </c>
      <c r="C259">
        <v>848</v>
      </c>
      <c r="D259" t="s">
        <v>194</v>
      </c>
      <c r="E259" t="s">
        <v>195</v>
      </c>
      <c r="F259" t="s">
        <v>42</v>
      </c>
      <c r="G259" t="s">
        <v>196</v>
      </c>
      <c r="H259">
        <v>327</v>
      </c>
      <c r="I259" t="s">
        <v>197</v>
      </c>
      <c r="J259" t="s">
        <v>198</v>
      </c>
      <c r="K259" t="s">
        <v>46</v>
      </c>
      <c r="L259">
        <v>30</v>
      </c>
      <c r="M259" t="s">
        <v>49</v>
      </c>
      <c r="N259" s="3">
        <v>259002.27</v>
      </c>
      <c r="O259" s="3">
        <v>754212.87</v>
      </c>
      <c r="P259" s="3">
        <v>1931141.94</v>
      </c>
      <c r="Q259" s="3">
        <v>1194261.8600000001</v>
      </c>
      <c r="R259" s="3">
        <v>1303094.9099999999</v>
      </c>
      <c r="S259" s="1">
        <v>1308440.75</v>
      </c>
      <c r="T259" s="1">
        <v>544031.72</v>
      </c>
      <c r="U259" s="1">
        <v>99363.4</v>
      </c>
    </row>
    <row r="260" spans="1:21" x14ac:dyDescent="0.25">
      <c r="A260" t="s">
        <v>163</v>
      </c>
      <c r="B260">
        <v>2</v>
      </c>
      <c r="C260">
        <v>848</v>
      </c>
      <c r="D260" t="s">
        <v>194</v>
      </c>
      <c r="E260" t="s">
        <v>195</v>
      </c>
      <c r="F260" t="s">
        <v>42</v>
      </c>
      <c r="G260" t="s">
        <v>196</v>
      </c>
      <c r="H260">
        <v>327</v>
      </c>
      <c r="I260" t="s">
        <v>197</v>
      </c>
      <c r="J260" t="s">
        <v>198</v>
      </c>
      <c r="K260" t="s">
        <v>46</v>
      </c>
      <c r="L260">
        <v>40</v>
      </c>
      <c r="M260" t="s">
        <v>12</v>
      </c>
      <c r="N260" s="3">
        <v>259002.27</v>
      </c>
      <c r="O260" s="3">
        <v>754212.87</v>
      </c>
      <c r="P260" s="3">
        <v>1931141.94</v>
      </c>
      <c r="Q260" s="3">
        <v>1194261.8600000001</v>
      </c>
      <c r="R260" s="3">
        <v>1303094.9099999999</v>
      </c>
      <c r="S260" s="1">
        <v>1308440.75</v>
      </c>
      <c r="T260" s="1">
        <v>544031.72</v>
      </c>
      <c r="U260" s="1">
        <v>99363.4</v>
      </c>
    </row>
    <row r="261" spans="1:21" x14ac:dyDescent="0.25">
      <c r="A261" t="s">
        <v>163</v>
      </c>
      <c r="B261">
        <v>2</v>
      </c>
      <c r="C261">
        <v>848</v>
      </c>
      <c r="D261" t="s">
        <v>194</v>
      </c>
      <c r="E261" t="s">
        <v>195</v>
      </c>
      <c r="F261" t="s">
        <v>42</v>
      </c>
      <c r="G261" t="s">
        <v>196</v>
      </c>
      <c r="H261">
        <v>327</v>
      </c>
      <c r="I261" t="s">
        <v>197</v>
      </c>
      <c r="J261" t="s">
        <v>198</v>
      </c>
      <c r="K261" t="s">
        <v>46</v>
      </c>
      <c r="L261">
        <v>50</v>
      </c>
      <c r="M261" t="s">
        <v>50</v>
      </c>
      <c r="N261" s="3">
        <v>0</v>
      </c>
      <c r="O261" s="3">
        <v>0</v>
      </c>
      <c r="P261" s="3">
        <v>0</v>
      </c>
      <c r="Q261" s="3">
        <v>0</v>
      </c>
      <c r="R261" s="3">
        <v>0</v>
      </c>
      <c r="S261" s="1">
        <v>0</v>
      </c>
      <c r="T261" s="1">
        <v>0</v>
      </c>
      <c r="U261" s="1">
        <v>0</v>
      </c>
    </row>
    <row r="262" spans="1:21" x14ac:dyDescent="0.25">
      <c r="A262" t="s">
        <v>163</v>
      </c>
      <c r="B262">
        <v>2</v>
      </c>
      <c r="C262">
        <v>160</v>
      </c>
      <c r="D262" t="s">
        <v>199</v>
      </c>
      <c r="E262" t="s">
        <v>200</v>
      </c>
      <c r="F262" t="s">
        <v>42</v>
      </c>
      <c r="G262" t="s">
        <v>201</v>
      </c>
      <c r="H262">
        <v>324</v>
      </c>
      <c r="I262" t="s">
        <v>202</v>
      </c>
      <c r="J262" t="s">
        <v>203</v>
      </c>
      <c r="K262" t="s">
        <v>46</v>
      </c>
      <c r="L262">
        <v>10</v>
      </c>
      <c r="M262" t="s">
        <v>47</v>
      </c>
      <c r="N262" s="3">
        <v>1407545</v>
      </c>
      <c r="O262" s="3">
        <v>1352690.32</v>
      </c>
      <c r="P262" s="3">
        <v>1295552.3500000001</v>
      </c>
      <c r="Q262" s="3">
        <v>1640695.6</v>
      </c>
      <c r="R262" s="3">
        <v>2032494.85</v>
      </c>
      <c r="S262" s="1">
        <v>2336828.13</v>
      </c>
      <c r="T262" s="1">
        <v>2446977.77</v>
      </c>
      <c r="U262" s="1">
        <v>2523312.7999999998</v>
      </c>
    </row>
    <row r="263" spans="1:21" x14ac:dyDescent="0.25">
      <c r="A263" t="s">
        <v>163</v>
      </c>
      <c r="B263">
        <v>2</v>
      </c>
      <c r="C263">
        <v>160</v>
      </c>
      <c r="D263" t="s">
        <v>199</v>
      </c>
      <c r="E263" t="s">
        <v>200</v>
      </c>
      <c r="F263" t="s">
        <v>42</v>
      </c>
      <c r="G263" t="s">
        <v>201</v>
      </c>
      <c r="H263">
        <v>324</v>
      </c>
      <c r="I263" t="s">
        <v>202</v>
      </c>
      <c r="J263" t="s">
        <v>203</v>
      </c>
      <c r="K263" t="s">
        <v>46</v>
      </c>
      <c r="L263">
        <v>20</v>
      </c>
      <c r="M263" t="s">
        <v>48</v>
      </c>
      <c r="N263" s="3">
        <v>1216216.68</v>
      </c>
      <c r="O263" s="3">
        <v>1224325.97</v>
      </c>
      <c r="P263" s="3">
        <v>1208329.75</v>
      </c>
      <c r="Q263" s="3">
        <v>1212673.75</v>
      </c>
      <c r="R263" s="3">
        <v>1415294.72</v>
      </c>
      <c r="S263" s="1">
        <v>1728176.36</v>
      </c>
      <c r="T263" s="1">
        <v>1823193.97</v>
      </c>
      <c r="U263" s="1">
        <v>1617615.14</v>
      </c>
    </row>
    <row r="264" spans="1:21" x14ac:dyDescent="0.25">
      <c r="A264" t="s">
        <v>163</v>
      </c>
      <c r="B264">
        <v>2</v>
      </c>
      <c r="C264">
        <v>160</v>
      </c>
      <c r="D264" t="s">
        <v>199</v>
      </c>
      <c r="E264" t="s">
        <v>200</v>
      </c>
      <c r="F264" t="s">
        <v>42</v>
      </c>
      <c r="G264" t="s">
        <v>201</v>
      </c>
      <c r="H264">
        <v>324</v>
      </c>
      <c r="I264" t="s">
        <v>202</v>
      </c>
      <c r="J264" t="s">
        <v>203</v>
      </c>
      <c r="K264" t="s">
        <v>46</v>
      </c>
      <c r="L264">
        <v>30</v>
      </c>
      <c r="M264" t="s">
        <v>49</v>
      </c>
      <c r="N264" s="3">
        <v>191328.32</v>
      </c>
      <c r="O264" s="3">
        <v>128364.35</v>
      </c>
      <c r="P264" s="3">
        <v>87222.6</v>
      </c>
      <c r="Q264" s="3">
        <v>428021.85</v>
      </c>
      <c r="R264" s="3">
        <v>617200.13</v>
      </c>
      <c r="S264" s="1">
        <v>608651.77</v>
      </c>
      <c r="T264" s="1">
        <v>623783.80000000005</v>
      </c>
      <c r="U264" s="1">
        <v>905697.66</v>
      </c>
    </row>
    <row r="265" spans="1:21" x14ac:dyDescent="0.25">
      <c r="A265" t="s">
        <v>163</v>
      </c>
      <c r="B265">
        <v>2</v>
      </c>
      <c r="C265">
        <v>160</v>
      </c>
      <c r="D265" t="s">
        <v>199</v>
      </c>
      <c r="E265" t="s">
        <v>200</v>
      </c>
      <c r="F265" t="s">
        <v>42</v>
      </c>
      <c r="G265" t="s">
        <v>201</v>
      </c>
      <c r="H265">
        <v>324</v>
      </c>
      <c r="I265" t="s">
        <v>202</v>
      </c>
      <c r="J265" t="s">
        <v>203</v>
      </c>
      <c r="K265" t="s">
        <v>46</v>
      </c>
      <c r="L265">
        <v>40</v>
      </c>
      <c r="M265" t="s">
        <v>12</v>
      </c>
      <c r="N265" s="3">
        <v>191328.32</v>
      </c>
      <c r="O265" s="3">
        <v>128364.35</v>
      </c>
      <c r="P265" s="3">
        <v>87222.6</v>
      </c>
      <c r="Q265" s="3">
        <v>428021.85</v>
      </c>
      <c r="R265" s="3">
        <v>617200.13</v>
      </c>
      <c r="S265" s="1">
        <v>608651.77</v>
      </c>
      <c r="T265" s="1">
        <v>623783.80000000005</v>
      </c>
      <c r="U265" s="1">
        <v>905697.66</v>
      </c>
    </row>
    <row r="266" spans="1:21" x14ac:dyDescent="0.25">
      <c r="A266" t="s">
        <v>163</v>
      </c>
      <c r="B266">
        <v>2</v>
      </c>
      <c r="C266">
        <v>160</v>
      </c>
      <c r="D266" t="s">
        <v>199</v>
      </c>
      <c r="E266" t="s">
        <v>200</v>
      </c>
      <c r="F266" t="s">
        <v>42</v>
      </c>
      <c r="G266" t="s">
        <v>201</v>
      </c>
      <c r="H266">
        <v>324</v>
      </c>
      <c r="I266" t="s">
        <v>202</v>
      </c>
      <c r="J266" t="s">
        <v>203</v>
      </c>
      <c r="K266" t="s">
        <v>46</v>
      </c>
      <c r="L266">
        <v>50</v>
      </c>
      <c r="M266" t="s">
        <v>50</v>
      </c>
      <c r="N266" s="3">
        <v>0</v>
      </c>
      <c r="O266" s="3">
        <v>0</v>
      </c>
      <c r="P266" s="3">
        <v>0</v>
      </c>
      <c r="Q266" s="3">
        <v>0</v>
      </c>
      <c r="R266" s="3">
        <v>0</v>
      </c>
      <c r="S266" s="1">
        <v>0</v>
      </c>
      <c r="T266" s="1">
        <v>0</v>
      </c>
      <c r="U266" s="1">
        <v>0</v>
      </c>
    </row>
    <row r="267" spans="1:21" x14ac:dyDescent="0.25">
      <c r="A267" t="s">
        <v>163</v>
      </c>
      <c r="B267">
        <v>2</v>
      </c>
      <c r="C267">
        <v>117</v>
      </c>
      <c r="D267" t="s">
        <v>204</v>
      </c>
      <c r="E267" t="s">
        <v>205</v>
      </c>
      <c r="F267" t="s">
        <v>42</v>
      </c>
      <c r="G267" t="s">
        <v>206</v>
      </c>
      <c r="H267">
        <v>327</v>
      </c>
      <c r="I267" t="s">
        <v>197</v>
      </c>
      <c r="J267" t="s">
        <v>198</v>
      </c>
      <c r="K267" t="s">
        <v>46</v>
      </c>
      <c r="L267">
        <v>10</v>
      </c>
      <c r="M267" t="s">
        <v>47</v>
      </c>
      <c r="N267" s="3">
        <v>4792349</v>
      </c>
      <c r="O267" s="3">
        <v>6071922</v>
      </c>
      <c r="P267" s="3">
        <v>6071161</v>
      </c>
      <c r="Q267" s="3">
        <v>7564407</v>
      </c>
      <c r="R267" s="3">
        <v>9225659</v>
      </c>
      <c r="S267" s="1">
        <v>9247713</v>
      </c>
      <c r="T267" s="1">
        <v>9241532</v>
      </c>
      <c r="U267" s="1">
        <v>9247242</v>
      </c>
    </row>
    <row r="268" spans="1:21" x14ac:dyDescent="0.25">
      <c r="A268" t="s">
        <v>163</v>
      </c>
      <c r="B268">
        <v>2</v>
      </c>
      <c r="C268">
        <v>117</v>
      </c>
      <c r="D268" t="s">
        <v>204</v>
      </c>
      <c r="E268" t="s">
        <v>205</v>
      </c>
      <c r="F268" t="s">
        <v>42</v>
      </c>
      <c r="G268" t="s">
        <v>206</v>
      </c>
      <c r="H268">
        <v>327</v>
      </c>
      <c r="I268" t="s">
        <v>197</v>
      </c>
      <c r="J268" t="s">
        <v>198</v>
      </c>
      <c r="K268" t="s">
        <v>46</v>
      </c>
      <c r="L268">
        <v>20</v>
      </c>
      <c r="M268" t="s">
        <v>48</v>
      </c>
      <c r="N268" s="3">
        <v>4792339</v>
      </c>
      <c r="O268" s="3">
        <v>6071912</v>
      </c>
      <c r="P268" s="3">
        <v>6071151</v>
      </c>
      <c r="Q268" s="3">
        <v>7564397</v>
      </c>
      <c r="R268" s="3">
        <v>9206420</v>
      </c>
      <c r="S268" s="1">
        <v>9228474</v>
      </c>
      <c r="T268" s="1">
        <v>9222293</v>
      </c>
      <c r="U268" s="1">
        <v>9206544</v>
      </c>
    </row>
    <row r="269" spans="1:21" x14ac:dyDescent="0.25">
      <c r="A269" t="s">
        <v>163</v>
      </c>
      <c r="B269">
        <v>2</v>
      </c>
      <c r="C269">
        <v>117</v>
      </c>
      <c r="D269" t="s">
        <v>204</v>
      </c>
      <c r="E269" t="s">
        <v>205</v>
      </c>
      <c r="F269" t="s">
        <v>42</v>
      </c>
      <c r="G269" t="s">
        <v>206</v>
      </c>
      <c r="H269">
        <v>327</v>
      </c>
      <c r="I269" t="s">
        <v>197</v>
      </c>
      <c r="J269" t="s">
        <v>198</v>
      </c>
      <c r="K269" t="s">
        <v>46</v>
      </c>
      <c r="L269">
        <v>30</v>
      </c>
      <c r="M269" t="s">
        <v>49</v>
      </c>
      <c r="N269" s="3">
        <v>10</v>
      </c>
      <c r="O269" s="3">
        <v>10</v>
      </c>
      <c r="P269" s="3">
        <v>10</v>
      </c>
      <c r="Q269" s="3">
        <v>10</v>
      </c>
      <c r="R269" s="3">
        <v>19239</v>
      </c>
      <c r="S269" s="1">
        <v>19239</v>
      </c>
      <c r="T269" s="1">
        <v>19239</v>
      </c>
      <c r="U269" s="1">
        <v>40698</v>
      </c>
    </row>
    <row r="270" spans="1:21" x14ac:dyDescent="0.25">
      <c r="A270" t="s">
        <v>163</v>
      </c>
      <c r="B270">
        <v>2</v>
      </c>
      <c r="C270">
        <v>117</v>
      </c>
      <c r="D270" t="s">
        <v>204</v>
      </c>
      <c r="E270" t="s">
        <v>205</v>
      </c>
      <c r="F270" t="s">
        <v>42</v>
      </c>
      <c r="G270" t="s">
        <v>206</v>
      </c>
      <c r="H270">
        <v>327</v>
      </c>
      <c r="I270" t="s">
        <v>197</v>
      </c>
      <c r="J270" t="s">
        <v>198</v>
      </c>
      <c r="K270" t="s">
        <v>46</v>
      </c>
      <c r="L270">
        <v>40</v>
      </c>
      <c r="M270" t="s">
        <v>12</v>
      </c>
      <c r="N270" s="3">
        <v>10</v>
      </c>
      <c r="O270" s="3">
        <v>10</v>
      </c>
      <c r="P270" s="3">
        <v>10</v>
      </c>
      <c r="Q270" s="3">
        <v>10</v>
      </c>
      <c r="R270" s="3">
        <v>19239</v>
      </c>
      <c r="S270" s="1">
        <v>19239</v>
      </c>
      <c r="T270" s="1">
        <v>19239</v>
      </c>
      <c r="U270" s="1">
        <v>40698</v>
      </c>
    </row>
    <row r="271" spans="1:21" x14ac:dyDescent="0.25">
      <c r="A271" t="s">
        <v>163</v>
      </c>
      <c r="B271">
        <v>2</v>
      </c>
      <c r="C271">
        <v>117</v>
      </c>
      <c r="D271" t="s">
        <v>204</v>
      </c>
      <c r="E271" t="s">
        <v>205</v>
      </c>
      <c r="F271" t="s">
        <v>42</v>
      </c>
      <c r="G271" t="s">
        <v>206</v>
      </c>
      <c r="H271">
        <v>327</v>
      </c>
      <c r="I271" t="s">
        <v>197</v>
      </c>
      <c r="J271" t="s">
        <v>198</v>
      </c>
      <c r="K271" t="s">
        <v>46</v>
      </c>
      <c r="L271">
        <v>50</v>
      </c>
      <c r="M271" t="s">
        <v>50</v>
      </c>
      <c r="N271" s="3">
        <v>0</v>
      </c>
      <c r="O271" s="3">
        <v>0</v>
      </c>
      <c r="P271" s="3">
        <v>0</v>
      </c>
      <c r="Q271" s="3">
        <v>0</v>
      </c>
      <c r="R271" s="3">
        <v>0</v>
      </c>
      <c r="S271" s="1">
        <v>0</v>
      </c>
      <c r="T271" s="1">
        <v>0</v>
      </c>
      <c r="U271" s="1">
        <v>0</v>
      </c>
    </row>
    <row r="272" spans="1:21" x14ac:dyDescent="0.25">
      <c r="A272" t="s">
        <v>163</v>
      </c>
      <c r="B272">
        <v>2</v>
      </c>
      <c r="C272">
        <v>104</v>
      </c>
      <c r="D272" t="s">
        <v>207</v>
      </c>
      <c r="E272" t="s">
        <v>208</v>
      </c>
      <c r="F272" t="s">
        <v>42</v>
      </c>
      <c r="G272" t="s">
        <v>209</v>
      </c>
      <c r="H272">
        <v>714</v>
      </c>
      <c r="I272" t="s">
        <v>161</v>
      </c>
      <c r="J272" t="s">
        <v>162</v>
      </c>
      <c r="K272" t="s">
        <v>46</v>
      </c>
      <c r="L272">
        <v>10</v>
      </c>
      <c r="M272" t="s">
        <v>47</v>
      </c>
      <c r="N272" s="3">
        <v>0</v>
      </c>
      <c r="O272" s="3">
        <v>0</v>
      </c>
      <c r="P272" s="3">
        <v>0</v>
      </c>
      <c r="Q272" s="3">
        <v>0</v>
      </c>
      <c r="R272" s="3">
        <v>0</v>
      </c>
      <c r="S272" s="1">
        <v>0</v>
      </c>
      <c r="T272" s="1">
        <v>0</v>
      </c>
      <c r="U272" s="1"/>
    </row>
    <row r="273" spans="1:21" x14ac:dyDescent="0.25">
      <c r="A273" t="s">
        <v>163</v>
      </c>
      <c r="B273">
        <v>2</v>
      </c>
      <c r="C273">
        <v>104</v>
      </c>
      <c r="D273" t="s">
        <v>207</v>
      </c>
      <c r="E273" t="s">
        <v>208</v>
      </c>
      <c r="F273" t="s">
        <v>42</v>
      </c>
      <c r="G273" t="s">
        <v>209</v>
      </c>
      <c r="H273">
        <v>714</v>
      </c>
      <c r="I273" t="s">
        <v>161</v>
      </c>
      <c r="J273" t="s">
        <v>162</v>
      </c>
      <c r="K273" t="s">
        <v>46</v>
      </c>
      <c r="L273">
        <v>20</v>
      </c>
      <c r="M273" t="s">
        <v>48</v>
      </c>
      <c r="N273" s="3">
        <v>0</v>
      </c>
      <c r="O273" s="3">
        <v>0</v>
      </c>
      <c r="P273" s="3">
        <v>0</v>
      </c>
      <c r="Q273" s="3">
        <v>0</v>
      </c>
      <c r="R273" s="3">
        <v>0</v>
      </c>
      <c r="S273" s="1">
        <v>0</v>
      </c>
      <c r="T273" s="1">
        <v>0</v>
      </c>
      <c r="U273" s="1"/>
    </row>
    <row r="274" spans="1:21" x14ac:dyDescent="0.25">
      <c r="A274" t="s">
        <v>163</v>
      </c>
      <c r="B274">
        <v>2</v>
      </c>
      <c r="C274">
        <v>104</v>
      </c>
      <c r="D274" t="s">
        <v>207</v>
      </c>
      <c r="E274" t="s">
        <v>208</v>
      </c>
      <c r="F274" t="s">
        <v>42</v>
      </c>
      <c r="G274" t="s">
        <v>209</v>
      </c>
      <c r="H274">
        <v>714</v>
      </c>
      <c r="I274" t="s">
        <v>161</v>
      </c>
      <c r="J274" t="s">
        <v>162</v>
      </c>
      <c r="K274" t="s">
        <v>46</v>
      </c>
      <c r="L274">
        <v>30</v>
      </c>
      <c r="M274" t="s">
        <v>49</v>
      </c>
      <c r="N274" s="3">
        <v>0</v>
      </c>
      <c r="O274" s="3">
        <v>0</v>
      </c>
      <c r="P274" s="3">
        <v>0</v>
      </c>
      <c r="Q274" s="3">
        <v>0</v>
      </c>
      <c r="R274" s="3">
        <v>0</v>
      </c>
      <c r="S274" s="1">
        <v>0</v>
      </c>
      <c r="T274" s="1">
        <v>0</v>
      </c>
      <c r="U274" s="1"/>
    </row>
    <row r="275" spans="1:21" x14ac:dyDescent="0.25">
      <c r="A275" t="s">
        <v>163</v>
      </c>
      <c r="B275">
        <v>2</v>
      </c>
      <c r="C275">
        <v>104</v>
      </c>
      <c r="D275" t="s">
        <v>207</v>
      </c>
      <c r="E275" t="s">
        <v>208</v>
      </c>
      <c r="F275" t="s">
        <v>42</v>
      </c>
      <c r="G275" t="s">
        <v>209</v>
      </c>
      <c r="H275">
        <v>714</v>
      </c>
      <c r="I275" t="s">
        <v>161</v>
      </c>
      <c r="J275" t="s">
        <v>162</v>
      </c>
      <c r="K275" t="s">
        <v>46</v>
      </c>
      <c r="L275">
        <v>40</v>
      </c>
      <c r="M275" t="s">
        <v>12</v>
      </c>
      <c r="N275" s="3">
        <v>0</v>
      </c>
      <c r="O275" s="3">
        <v>0</v>
      </c>
      <c r="P275" s="3">
        <v>0</v>
      </c>
      <c r="Q275" s="3">
        <v>0</v>
      </c>
      <c r="R275" s="3">
        <v>0</v>
      </c>
      <c r="S275" s="1">
        <v>0</v>
      </c>
      <c r="T275" s="1">
        <v>0</v>
      </c>
      <c r="U275" s="1"/>
    </row>
    <row r="276" spans="1:21" x14ac:dyDescent="0.25">
      <c r="A276" t="s">
        <v>163</v>
      </c>
      <c r="B276">
        <v>2</v>
      </c>
      <c r="C276">
        <v>104</v>
      </c>
      <c r="D276" t="s">
        <v>207</v>
      </c>
      <c r="E276" t="s">
        <v>208</v>
      </c>
      <c r="F276" t="s">
        <v>42</v>
      </c>
      <c r="G276" t="s">
        <v>209</v>
      </c>
      <c r="H276">
        <v>714</v>
      </c>
      <c r="I276" t="s">
        <v>161</v>
      </c>
      <c r="J276" t="s">
        <v>162</v>
      </c>
      <c r="K276" t="s">
        <v>46</v>
      </c>
      <c r="L276">
        <v>50</v>
      </c>
      <c r="M276" t="s">
        <v>50</v>
      </c>
      <c r="N276" s="3">
        <v>0</v>
      </c>
      <c r="O276" s="3">
        <v>0</v>
      </c>
      <c r="P276" s="3">
        <v>0</v>
      </c>
      <c r="Q276" s="3">
        <v>0</v>
      </c>
      <c r="R276" s="3">
        <v>0</v>
      </c>
      <c r="S276" s="1">
        <v>0</v>
      </c>
      <c r="T276" s="1">
        <v>0</v>
      </c>
      <c r="U276" s="1"/>
    </row>
    <row r="277" spans="1:21" x14ac:dyDescent="0.25">
      <c r="A277" t="s">
        <v>210</v>
      </c>
      <c r="B277">
        <v>3</v>
      </c>
      <c r="C277">
        <v>121</v>
      </c>
      <c r="D277" t="s">
        <v>211</v>
      </c>
      <c r="E277" t="s">
        <v>212</v>
      </c>
      <c r="F277" t="s">
        <v>42</v>
      </c>
      <c r="G277" t="s">
        <v>213</v>
      </c>
      <c r="H277">
        <v>146</v>
      </c>
      <c r="I277" t="s">
        <v>72</v>
      </c>
      <c r="J277" t="s">
        <v>73</v>
      </c>
      <c r="K277" t="s">
        <v>46</v>
      </c>
      <c r="L277">
        <v>10</v>
      </c>
      <c r="M277" t="s">
        <v>47</v>
      </c>
      <c r="N277" s="3">
        <v>0</v>
      </c>
      <c r="O277" s="3">
        <v>0</v>
      </c>
      <c r="P277" s="3">
        <v>0</v>
      </c>
      <c r="Q277" s="3">
        <v>0</v>
      </c>
      <c r="R277" s="3">
        <v>1257228</v>
      </c>
      <c r="S277" s="1">
        <v>884441.76</v>
      </c>
      <c r="T277" s="1">
        <v>885913.14</v>
      </c>
      <c r="U277" s="1">
        <v>1761279.67</v>
      </c>
    </row>
    <row r="278" spans="1:21" x14ac:dyDescent="0.25">
      <c r="A278" t="s">
        <v>210</v>
      </c>
      <c r="B278">
        <v>3</v>
      </c>
      <c r="C278">
        <v>121</v>
      </c>
      <c r="D278" t="s">
        <v>211</v>
      </c>
      <c r="E278" t="s">
        <v>212</v>
      </c>
      <c r="F278" t="s">
        <v>42</v>
      </c>
      <c r="G278" t="s">
        <v>213</v>
      </c>
      <c r="H278">
        <v>146</v>
      </c>
      <c r="I278" t="s">
        <v>72</v>
      </c>
      <c r="J278" t="s">
        <v>73</v>
      </c>
      <c r="K278" t="s">
        <v>46</v>
      </c>
      <c r="L278">
        <v>20</v>
      </c>
      <c r="M278" t="s">
        <v>48</v>
      </c>
      <c r="N278" s="3">
        <v>0</v>
      </c>
      <c r="O278" s="3">
        <v>0</v>
      </c>
      <c r="P278" s="3">
        <v>0</v>
      </c>
      <c r="Q278" s="3">
        <v>0</v>
      </c>
      <c r="R278" s="3">
        <v>436021.24</v>
      </c>
      <c r="S278" s="1">
        <v>815300.62</v>
      </c>
      <c r="T278" s="1">
        <v>812872.61</v>
      </c>
      <c r="U278" s="1">
        <v>624997.48</v>
      </c>
    </row>
    <row r="279" spans="1:21" x14ac:dyDescent="0.25">
      <c r="A279" t="s">
        <v>210</v>
      </c>
      <c r="B279">
        <v>3</v>
      </c>
      <c r="C279">
        <v>121</v>
      </c>
      <c r="D279" t="s">
        <v>211</v>
      </c>
      <c r="E279" t="s">
        <v>212</v>
      </c>
      <c r="F279" t="s">
        <v>42</v>
      </c>
      <c r="G279" t="s">
        <v>213</v>
      </c>
      <c r="H279">
        <v>146</v>
      </c>
      <c r="I279" t="s">
        <v>72</v>
      </c>
      <c r="J279" t="s">
        <v>73</v>
      </c>
      <c r="K279" t="s">
        <v>46</v>
      </c>
      <c r="L279">
        <v>30</v>
      </c>
      <c r="M279" t="s">
        <v>49</v>
      </c>
      <c r="N279" s="3">
        <v>0</v>
      </c>
      <c r="O279" s="3">
        <v>0</v>
      </c>
      <c r="P279" s="3">
        <v>0</v>
      </c>
      <c r="Q279" s="3">
        <v>0</v>
      </c>
      <c r="R279" s="3">
        <v>821206.76</v>
      </c>
      <c r="S279" s="1">
        <v>69141.14</v>
      </c>
      <c r="T279" s="1">
        <v>73040.53</v>
      </c>
      <c r="U279" s="1">
        <v>1136282.19</v>
      </c>
    </row>
    <row r="280" spans="1:21" x14ac:dyDescent="0.25">
      <c r="A280" t="s">
        <v>210</v>
      </c>
      <c r="B280">
        <v>3</v>
      </c>
      <c r="C280">
        <v>121</v>
      </c>
      <c r="D280" t="s">
        <v>211</v>
      </c>
      <c r="E280" t="s">
        <v>212</v>
      </c>
      <c r="F280" t="s">
        <v>42</v>
      </c>
      <c r="G280" t="s">
        <v>213</v>
      </c>
      <c r="H280">
        <v>146</v>
      </c>
      <c r="I280" t="s">
        <v>72</v>
      </c>
      <c r="J280" t="s">
        <v>73</v>
      </c>
      <c r="K280" t="s">
        <v>46</v>
      </c>
      <c r="L280">
        <v>40</v>
      </c>
      <c r="M280" t="s">
        <v>12</v>
      </c>
      <c r="N280" s="3">
        <v>0</v>
      </c>
      <c r="O280" s="3">
        <v>0</v>
      </c>
      <c r="P280" s="3">
        <v>0</v>
      </c>
      <c r="Q280" s="3">
        <v>0</v>
      </c>
      <c r="R280" s="3">
        <v>0</v>
      </c>
      <c r="S280" s="1">
        <v>0</v>
      </c>
      <c r="T280" s="1">
        <v>0</v>
      </c>
      <c r="U280" s="1">
        <v>0</v>
      </c>
    </row>
    <row r="281" spans="1:21" x14ac:dyDescent="0.25">
      <c r="A281" t="s">
        <v>210</v>
      </c>
      <c r="B281">
        <v>3</v>
      </c>
      <c r="C281">
        <v>121</v>
      </c>
      <c r="D281" t="s">
        <v>211</v>
      </c>
      <c r="E281" t="s">
        <v>212</v>
      </c>
      <c r="F281" t="s">
        <v>42</v>
      </c>
      <c r="G281" t="s">
        <v>213</v>
      </c>
      <c r="H281">
        <v>146</v>
      </c>
      <c r="I281" t="s">
        <v>72</v>
      </c>
      <c r="J281" t="s">
        <v>73</v>
      </c>
      <c r="K281" t="s">
        <v>46</v>
      </c>
      <c r="L281">
        <v>50</v>
      </c>
      <c r="M281" t="s">
        <v>50</v>
      </c>
      <c r="N281" s="3">
        <v>0</v>
      </c>
      <c r="O281" s="3">
        <v>0</v>
      </c>
      <c r="P281" s="3">
        <v>0</v>
      </c>
      <c r="Q281" s="3">
        <v>0</v>
      </c>
      <c r="R281" s="3">
        <v>821206.76</v>
      </c>
      <c r="S281" s="1">
        <v>69141.14</v>
      </c>
      <c r="T281" s="1">
        <v>73040.53</v>
      </c>
      <c r="U281" s="1">
        <v>1136282.19</v>
      </c>
    </row>
    <row r="282" spans="1:21" x14ac:dyDescent="0.25">
      <c r="A282" t="s">
        <v>210</v>
      </c>
      <c r="B282">
        <v>3</v>
      </c>
      <c r="C282">
        <v>121</v>
      </c>
      <c r="D282" t="s">
        <v>211</v>
      </c>
      <c r="E282" t="s">
        <v>212</v>
      </c>
      <c r="F282" t="s">
        <v>42</v>
      </c>
      <c r="G282" t="s">
        <v>213</v>
      </c>
      <c r="H282">
        <v>502</v>
      </c>
      <c r="I282" t="s">
        <v>214</v>
      </c>
      <c r="J282" t="s">
        <v>215</v>
      </c>
      <c r="K282" t="s">
        <v>46</v>
      </c>
      <c r="L282">
        <v>10</v>
      </c>
      <c r="M282" t="s">
        <v>47</v>
      </c>
      <c r="N282" s="3">
        <v>787268</v>
      </c>
      <c r="O282" s="3">
        <v>783100.78</v>
      </c>
      <c r="P282" s="3">
        <v>801225</v>
      </c>
      <c r="Q282" s="3">
        <v>956902.76</v>
      </c>
      <c r="R282" s="3">
        <v>929410</v>
      </c>
      <c r="S282" s="1">
        <v>998494.43</v>
      </c>
      <c r="T282" s="1">
        <v>1200645.81</v>
      </c>
      <c r="U282" s="1">
        <v>1136589.6299999999</v>
      </c>
    </row>
    <row r="283" spans="1:21" x14ac:dyDescent="0.25">
      <c r="A283" t="s">
        <v>210</v>
      </c>
      <c r="B283">
        <v>3</v>
      </c>
      <c r="C283">
        <v>121</v>
      </c>
      <c r="D283" t="s">
        <v>211</v>
      </c>
      <c r="E283" t="s">
        <v>212</v>
      </c>
      <c r="F283" t="s">
        <v>42</v>
      </c>
      <c r="G283" t="s">
        <v>213</v>
      </c>
      <c r="H283">
        <v>502</v>
      </c>
      <c r="I283" t="s">
        <v>214</v>
      </c>
      <c r="J283" t="s">
        <v>215</v>
      </c>
      <c r="K283" t="s">
        <v>46</v>
      </c>
      <c r="L283">
        <v>20</v>
      </c>
      <c r="M283" t="s">
        <v>48</v>
      </c>
      <c r="N283" s="3">
        <v>779733.22</v>
      </c>
      <c r="O283" s="3">
        <v>764862.27</v>
      </c>
      <c r="P283" s="3">
        <v>667309.42000000004</v>
      </c>
      <c r="Q283" s="3">
        <v>873829.95</v>
      </c>
      <c r="R283" s="3">
        <v>901441.57</v>
      </c>
      <c r="S283" s="1">
        <v>983094.62</v>
      </c>
      <c r="T283" s="1">
        <v>1099302.18</v>
      </c>
      <c r="U283" s="1">
        <v>968806.36</v>
      </c>
    </row>
    <row r="284" spans="1:21" x14ac:dyDescent="0.25">
      <c r="A284" t="s">
        <v>210</v>
      </c>
      <c r="B284">
        <v>3</v>
      </c>
      <c r="C284">
        <v>121</v>
      </c>
      <c r="D284" t="s">
        <v>211</v>
      </c>
      <c r="E284" t="s">
        <v>212</v>
      </c>
      <c r="F284" t="s">
        <v>42</v>
      </c>
      <c r="G284" t="s">
        <v>213</v>
      </c>
      <c r="H284">
        <v>502</v>
      </c>
      <c r="I284" t="s">
        <v>214</v>
      </c>
      <c r="J284" t="s">
        <v>215</v>
      </c>
      <c r="K284" t="s">
        <v>46</v>
      </c>
      <c r="L284">
        <v>30</v>
      </c>
      <c r="M284" t="s">
        <v>49</v>
      </c>
      <c r="N284" s="3">
        <v>7534.78</v>
      </c>
      <c r="O284" s="3">
        <v>18238.509999999998</v>
      </c>
      <c r="P284" s="3">
        <v>133915.57999999999</v>
      </c>
      <c r="Q284" s="3">
        <v>83072.81</v>
      </c>
      <c r="R284" s="3">
        <v>27968.43</v>
      </c>
      <c r="S284" s="1">
        <v>15399.81</v>
      </c>
      <c r="T284" s="1">
        <v>101343.63</v>
      </c>
      <c r="U284" s="1">
        <v>167783.27</v>
      </c>
    </row>
    <row r="285" spans="1:21" x14ac:dyDescent="0.25">
      <c r="A285" t="s">
        <v>210</v>
      </c>
      <c r="B285">
        <v>3</v>
      </c>
      <c r="C285">
        <v>121</v>
      </c>
      <c r="D285" t="s">
        <v>211</v>
      </c>
      <c r="E285" t="s">
        <v>212</v>
      </c>
      <c r="F285" t="s">
        <v>42</v>
      </c>
      <c r="G285" t="s">
        <v>213</v>
      </c>
      <c r="H285">
        <v>502</v>
      </c>
      <c r="I285" t="s">
        <v>214</v>
      </c>
      <c r="J285" t="s">
        <v>215</v>
      </c>
      <c r="K285" t="s">
        <v>46</v>
      </c>
      <c r="L285">
        <v>40</v>
      </c>
      <c r="M285" t="s">
        <v>12</v>
      </c>
      <c r="N285" s="3">
        <v>0</v>
      </c>
      <c r="O285" s="3">
        <v>0</v>
      </c>
      <c r="P285" s="3">
        <v>0</v>
      </c>
      <c r="Q285" s="3">
        <v>0</v>
      </c>
      <c r="R285" s="3">
        <v>0</v>
      </c>
      <c r="S285" s="1">
        <v>0</v>
      </c>
      <c r="T285" s="1">
        <v>0</v>
      </c>
      <c r="U285" s="1">
        <v>0</v>
      </c>
    </row>
    <row r="286" spans="1:21" x14ac:dyDescent="0.25">
      <c r="A286" t="s">
        <v>210</v>
      </c>
      <c r="B286">
        <v>3</v>
      </c>
      <c r="C286">
        <v>121</v>
      </c>
      <c r="D286" t="s">
        <v>211</v>
      </c>
      <c r="E286" t="s">
        <v>212</v>
      </c>
      <c r="F286" t="s">
        <v>42</v>
      </c>
      <c r="G286" t="s">
        <v>213</v>
      </c>
      <c r="H286">
        <v>502</v>
      </c>
      <c r="I286" t="s">
        <v>214</v>
      </c>
      <c r="J286" t="s">
        <v>215</v>
      </c>
      <c r="K286" t="s">
        <v>46</v>
      </c>
      <c r="L286">
        <v>50</v>
      </c>
      <c r="M286" t="s">
        <v>50</v>
      </c>
      <c r="N286" s="3">
        <v>7534.78</v>
      </c>
      <c r="O286" s="3">
        <v>18238.509999999998</v>
      </c>
      <c r="P286" s="3">
        <v>133915.57999999999</v>
      </c>
      <c r="Q286" s="3">
        <v>83072.81</v>
      </c>
      <c r="R286" s="3">
        <v>27968.43</v>
      </c>
      <c r="S286" s="1">
        <v>15399.81</v>
      </c>
      <c r="T286" s="1">
        <v>101343.63</v>
      </c>
      <c r="U286" s="1">
        <v>167783.27</v>
      </c>
    </row>
    <row r="287" spans="1:21" x14ac:dyDescent="0.25">
      <c r="A287" t="s">
        <v>210</v>
      </c>
      <c r="B287">
        <v>3</v>
      </c>
      <c r="C287">
        <v>121</v>
      </c>
      <c r="D287" t="s">
        <v>211</v>
      </c>
      <c r="E287" t="s">
        <v>212</v>
      </c>
      <c r="F287" t="s">
        <v>42</v>
      </c>
      <c r="G287" t="s">
        <v>213</v>
      </c>
      <c r="H287">
        <v>701</v>
      </c>
      <c r="I287" t="s">
        <v>88</v>
      </c>
      <c r="J287" t="s">
        <v>89</v>
      </c>
      <c r="K287" t="s">
        <v>46</v>
      </c>
      <c r="L287">
        <v>10</v>
      </c>
      <c r="M287" t="s">
        <v>47</v>
      </c>
      <c r="N287" s="3">
        <v>678231</v>
      </c>
      <c r="O287" s="3">
        <v>835738.23</v>
      </c>
      <c r="P287" s="3">
        <v>375148</v>
      </c>
      <c r="Q287" s="3">
        <v>591896.56999999995</v>
      </c>
      <c r="R287" s="3">
        <v>375445</v>
      </c>
      <c r="S287" s="1">
        <v>544056.06999999995</v>
      </c>
      <c r="T287" s="1">
        <v>550127.9</v>
      </c>
      <c r="U287" s="1">
        <v>689444.62</v>
      </c>
    </row>
    <row r="288" spans="1:21" x14ac:dyDescent="0.25">
      <c r="A288" t="s">
        <v>210</v>
      </c>
      <c r="B288">
        <v>3</v>
      </c>
      <c r="C288">
        <v>121</v>
      </c>
      <c r="D288" t="s">
        <v>211</v>
      </c>
      <c r="E288" t="s">
        <v>212</v>
      </c>
      <c r="F288" t="s">
        <v>42</v>
      </c>
      <c r="G288" t="s">
        <v>213</v>
      </c>
      <c r="H288">
        <v>701</v>
      </c>
      <c r="I288" t="s">
        <v>88</v>
      </c>
      <c r="J288" t="s">
        <v>89</v>
      </c>
      <c r="K288" t="s">
        <v>46</v>
      </c>
      <c r="L288">
        <v>20</v>
      </c>
      <c r="M288" t="s">
        <v>48</v>
      </c>
      <c r="N288" s="3">
        <v>189799.77</v>
      </c>
      <c r="O288" s="3">
        <v>148727.04000000001</v>
      </c>
      <c r="P288" s="3">
        <v>172830.58</v>
      </c>
      <c r="Q288" s="3">
        <v>277257.96000000002</v>
      </c>
      <c r="R288" s="3">
        <v>52704.93</v>
      </c>
      <c r="S288" s="1">
        <v>281146.17</v>
      </c>
      <c r="T288" s="1">
        <v>281919.28000000003</v>
      </c>
      <c r="U288" s="1">
        <v>261811.59</v>
      </c>
    </row>
    <row r="289" spans="1:21" x14ac:dyDescent="0.25">
      <c r="A289" t="s">
        <v>210</v>
      </c>
      <c r="B289">
        <v>3</v>
      </c>
      <c r="C289">
        <v>121</v>
      </c>
      <c r="D289" t="s">
        <v>211</v>
      </c>
      <c r="E289" t="s">
        <v>212</v>
      </c>
      <c r="F289" t="s">
        <v>42</v>
      </c>
      <c r="G289" t="s">
        <v>213</v>
      </c>
      <c r="H289">
        <v>701</v>
      </c>
      <c r="I289" t="s">
        <v>88</v>
      </c>
      <c r="J289" t="s">
        <v>89</v>
      </c>
      <c r="K289" t="s">
        <v>46</v>
      </c>
      <c r="L289">
        <v>30</v>
      </c>
      <c r="M289" t="s">
        <v>49</v>
      </c>
      <c r="N289" s="3">
        <v>488431.23</v>
      </c>
      <c r="O289" s="3">
        <v>687011.19</v>
      </c>
      <c r="P289" s="3">
        <v>202317.42</v>
      </c>
      <c r="Q289" s="3">
        <v>314638.61</v>
      </c>
      <c r="R289" s="3">
        <v>322740.07</v>
      </c>
      <c r="S289" s="1">
        <v>262909.90000000002</v>
      </c>
      <c r="T289" s="1">
        <v>268208.62</v>
      </c>
      <c r="U289" s="1">
        <v>427633.03</v>
      </c>
    </row>
    <row r="290" spans="1:21" x14ac:dyDescent="0.25">
      <c r="A290" t="s">
        <v>210</v>
      </c>
      <c r="B290">
        <v>3</v>
      </c>
      <c r="C290">
        <v>121</v>
      </c>
      <c r="D290" t="s">
        <v>211</v>
      </c>
      <c r="E290" t="s">
        <v>212</v>
      </c>
      <c r="F290" t="s">
        <v>42</v>
      </c>
      <c r="G290" t="s">
        <v>213</v>
      </c>
      <c r="H290">
        <v>701</v>
      </c>
      <c r="I290" t="s">
        <v>88</v>
      </c>
      <c r="J290" t="s">
        <v>89</v>
      </c>
      <c r="K290" t="s">
        <v>46</v>
      </c>
      <c r="L290">
        <v>40</v>
      </c>
      <c r="M290" t="s">
        <v>12</v>
      </c>
      <c r="N290" s="3">
        <v>0</v>
      </c>
      <c r="O290" s="3">
        <v>0</v>
      </c>
      <c r="P290" s="3">
        <v>0</v>
      </c>
      <c r="Q290" s="3">
        <v>0</v>
      </c>
      <c r="R290" s="3">
        <v>0</v>
      </c>
      <c r="S290" s="1">
        <v>0</v>
      </c>
      <c r="T290" s="1">
        <v>0</v>
      </c>
      <c r="U290" s="1">
        <v>0</v>
      </c>
    </row>
    <row r="291" spans="1:21" x14ac:dyDescent="0.25">
      <c r="A291" t="s">
        <v>210</v>
      </c>
      <c r="B291">
        <v>3</v>
      </c>
      <c r="C291">
        <v>121</v>
      </c>
      <c r="D291" t="s">
        <v>211</v>
      </c>
      <c r="E291" t="s">
        <v>212</v>
      </c>
      <c r="F291" t="s">
        <v>42</v>
      </c>
      <c r="G291" t="s">
        <v>213</v>
      </c>
      <c r="H291">
        <v>701</v>
      </c>
      <c r="I291" t="s">
        <v>88</v>
      </c>
      <c r="J291" t="s">
        <v>89</v>
      </c>
      <c r="K291" t="s">
        <v>46</v>
      </c>
      <c r="L291">
        <v>50</v>
      </c>
      <c r="M291" t="s">
        <v>50</v>
      </c>
      <c r="N291" s="3">
        <v>488431.23</v>
      </c>
      <c r="O291" s="3">
        <v>687011.19</v>
      </c>
      <c r="P291" s="3">
        <v>202317.42</v>
      </c>
      <c r="Q291" s="3">
        <v>314638.61</v>
      </c>
      <c r="R291" s="3">
        <v>322740.07</v>
      </c>
      <c r="S291" s="1">
        <v>262909.90000000002</v>
      </c>
      <c r="T291" s="1">
        <v>268208.62</v>
      </c>
      <c r="U291" s="1">
        <v>427633.03</v>
      </c>
    </row>
    <row r="292" spans="1:21" x14ac:dyDescent="0.25">
      <c r="A292" t="s">
        <v>210</v>
      </c>
      <c r="B292">
        <v>3</v>
      </c>
      <c r="C292">
        <v>121</v>
      </c>
      <c r="D292" t="s">
        <v>211</v>
      </c>
      <c r="E292" t="s">
        <v>212</v>
      </c>
      <c r="F292" t="s">
        <v>42</v>
      </c>
      <c r="G292" t="s">
        <v>213</v>
      </c>
      <c r="H292">
        <v>722</v>
      </c>
      <c r="I292" t="s">
        <v>216</v>
      </c>
      <c r="J292" t="s">
        <v>217</v>
      </c>
      <c r="K292" t="s">
        <v>46</v>
      </c>
      <c r="L292">
        <v>10</v>
      </c>
      <c r="M292" t="s">
        <v>47</v>
      </c>
      <c r="N292" s="3">
        <v>0</v>
      </c>
      <c r="O292" s="3">
        <v>0</v>
      </c>
      <c r="P292" s="3">
        <v>0</v>
      </c>
      <c r="Q292" s="3">
        <v>0</v>
      </c>
      <c r="R292" s="3">
        <v>0</v>
      </c>
      <c r="S292" s="1">
        <v>0</v>
      </c>
      <c r="T292" s="1">
        <v>0</v>
      </c>
      <c r="U292" s="1"/>
    </row>
    <row r="293" spans="1:21" x14ac:dyDescent="0.25">
      <c r="A293" t="s">
        <v>210</v>
      </c>
      <c r="B293">
        <v>3</v>
      </c>
      <c r="C293">
        <v>121</v>
      </c>
      <c r="D293" t="s">
        <v>211</v>
      </c>
      <c r="E293" t="s">
        <v>212</v>
      </c>
      <c r="F293" t="s">
        <v>42</v>
      </c>
      <c r="G293" t="s">
        <v>213</v>
      </c>
      <c r="H293">
        <v>722</v>
      </c>
      <c r="I293" t="s">
        <v>216</v>
      </c>
      <c r="J293" t="s">
        <v>217</v>
      </c>
      <c r="K293" t="s">
        <v>46</v>
      </c>
      <c r="L293">
        <v>20</v>
      </c>
      <c r="M293" t="s">
        <v>48</v>
      </c>
      <c r="N293" s="3">
        <v>0</v>
      </c>
      <c r="O293" s="3">
        <v>0</v>
      </c>
      <c r="P293" s="3">
        <v>0</v>
      </c>
      <c r="Q293" s="3">
        <v>0</v>
      </c>
      <c r="R293" s="3">
        <v>0</v>
      </c>
      <c r="S293" s="1">
        <v>0</v>
      </c>
      <c r="T293" s="1">
        <v>0</v>
      </c>
      <c r="U293" s="1"/>
    </row>
    <row r="294" spans="1:21" x14ac:dyDescent="0.25">
      <c r="A294" t="s">
        <v>210</v>
      </c>
      <c r="B294">
        <v>3</v>
      </c>
      <c r="C294">
        <v>121</v>
      </c>
      <c r="D294" t="s">
        <v>211</v>
      </c>
      <c r="E294" t="s">
        <v>212</v>
      </c>
      <c r="F294" t="s">
        <v>42</v>
      </c>
      <c r="G294" t="s">
        <v>213</v>
      </c>
      <c r="H294">
        <v>722</v>
      </c>
      <c r="I294" t="s">
        <v>216</v>
      </c>
      <c r="J294" t="s">
        <v>217</v>
      </c>
      <c r="K294" t="s">
        <v>46</v>
      </c>
      <c r="L294">
        <v>30</v>
      </c>
      <c r="M294" t="s">
        <v>49</v>
      </c>
      <c r="N294" s="3">
        <v>0</v>
      </c>
      <c r="O294" s="3">
        <v>0</v>
      </c>
      <c r="P294" s="3">
        <v>0</v>
      </c>
      <c r="Q294" s="3">
        <v>0</v>
      </c>
      <c r="R294" s="3">
        <v>0</v>
      </c>
      <c r="S294" s="1">
        <v>0</v>
      </c>
      <c r="T294" s="1">
        <v>0</v>
      </c>
      <c r="U294" s="1"/>
    </row>
    <row r="295" spans="1:21" x14ac:dyDescent="0.25">
      <c r="A295" t="s">
        <v>210</v>
      </c>
      <c r="B295">
        <v>3</v>
      </c>
      <c r="C295">
        <v>121</v>
      </c>
      <c r="D295" t="s">
        <v>211</v>
      </c>
      <c r="E295" t="s">
        <v>212</v>
      </c>
      <c r="F295" t="s">
        <v>42</v>
      </c>
      <c r="G295" t="s">
        <v>213</v>
      </c>
      <c r="H295">
        <v>722</v>
      </c>
      <c r="I295" t="s">
        <v>216</v>
      </c>
      <c r="J295" t="s">
        <v>217</v>
      </c>
      <c r="K295" t="s">
        <v>46</v>
      </c>
      <c r="L295">
        <v>40</v>
      </c>
      <c r="M295" t="s">
        <v>12</v>
      </c>
      <c r="N295" s="3">
        <v>0</v>
      </c>
      <c r="O295" s="3">
        <v>0</v>
      </c>
      <c r="P295" s="3">
        <v>0</v>
      </c>
      <c r="Q295" s="3">
        <v>0</v>
      </c>
      <c r="R295" s="3">
        <v>0</v>
      </c>
      <c r="S295" s="1">
        <v>0</v>
      </c>
      <c r="T295" s="1">
        <v>0</v>
      </c>
      <c r="U295" s="1"/>
    </row>
    <row r="296" spans="1:21" x14ac:dyDescent="0.25">
      <c r="A296" t="s">
        <v>210</v>
      </c>
      <c r="B296">
        <v>3</v>
      </c>
      <c r="C296">
        <v>121</v>
      </c>
      <c r="D296" t="s">
        <v>211</v>
      </c>
      <c r="E296" t="s">
        <v>212</v>
      </c>
      <c r="F296" t="s">
        <v>42</v>
      </c>
      <c r="G296" t="s">
        <v>213</v>
      </c>
      <c r="H296">
        <v>722</v>
      </c>
      <c r="I296" t="s">
        <v>216</v>
      </c>
      <c r="J296" t="s">
        <v>217</v>
      </c>
      <c r="K296" t="s">
        <v>46</v>
      </c>
      <c r="L296">
        <v>50</v>
      </c>
      <c r="M296" t="s">
        <v>50</v>
      </c>
      <c r="N296" s="3">
        <v>0</v>
      </c>
      <c r="O296" s="3">
        <v>0</v>
      </c>
      <c r="P296" s="3">
        <v>0</v>
      </c>
      <c r="Q296" s="3">
        <v>0</v>
      </c>
      <c r="R296" s="3">
        <v>0</v>
      </c>
      <c r="S296" s="1">
        <v>0</v>
      </c>
      <c r="T296" s="1">
        <v>0</v>
      </c>
      <c r="U296" s="1"/>
    </row>
    <row r="297" spans="1:21" x14ac:dyDescent="0.25">
      <c r="A297" t="s">
        <v>210</v>
      </c>
      <c r="B297">
        <v>3</v>
      </c>
      <c r="C297">
        <v>121</v>
      </c>
      <c r="D297" t="s">
        <v>211</v>
      </c>
      <c r="E297" t="s">
        <v>212</v>
      </c>
      <c r="F297" t="s">
        <v>42</v>
      </c>
      <c r="G297" t="s">
        <v>213</v>
      </c>
      <c r="H297">
        <v>799</v>
      </c>
      <c r="I297" t="s">
        <v>62</v>
      </c>
      <c r="J297" t="s">
        <v>218</v>
      </c>
      <c r="K297" t="s">
        <v>46</v>
      </c>
      <c r="L297">
        <v>10</v>
      </c>
      <c r="M297" t="s">
        <v>47</v>
      </c>
      <c r="N297" s="3">
        <v>4600937</v>
      </c>
      <c r="O297" s="3">
        <v>4959212.04</v>
      </c>
      <c r="P297" s="3">
        <v>6604790</v>
      </c>
      <c r="Q297" s="3">
        <v>7606363.79</v>
      </c>
      <c r="R297" s="3">
        <v>14313740.73</v>
      </c>
      <c r="S297" s="1">
        <v>16504479</v>
      </c>
      <c r="T297" s="1">
        <v>13737663.630000001</v>
      </c>
      <c r="U297" s="1">
        <v>13436832.34</v>
      </c>
    </row>
    <row r="298" spans="1:21" x14ac:dyDescent="0.25">
      <c r="A298" t="s">
        <v>210</v>
      </c>
      <c r="B298">
        <v>3</v>
      </c>
      <c r="C298">
        <v>121</v>
      </c>
      <c r="D298" t="s">
        <v>211</v>
      </c>
      <c r="E298" t="s">
        <v>212</v>
      </c>
      <c r="F298" t="s">
        <v>42</v>
      </c>
      <c r="G298" t="s">
        <v>213</v>
      </c>
      <c r="H298">
        <v>799</v>
      </c>
      <c r="I298" t="s">
        <v>62</v>
      </c>
      <c r="J298" t="s">
        <v>218</v>
      </c>
      <c r="K298" t="s">
        <v>46</v>
      </c>
      <c r="L298">
        <v>20</v>
      </c>
      <c r="M298" t="s">
        <v>48</v>
      </c>
      <c r="N298" s="3">
        <v>4446222.96</v>
      </c>
      <c r="O298" s="3">
        <v>4841584.3499999996</v>
      </c>
      <c r="P298" s="3">
        <v>5694169.0800000001</v>
      </c>
      <c r="Q298" s="3">
        <v>6600135.5199999996</v>
      </c>
      <c r="R298" s="3">
        <v>8952322.5899999999</v>
      </c>
      <c r="S298" s="1">
        <v>12959625.199999999</v>
      </c>
      <c r="T298" s="1">
        <v>11429141.18</v>
      </c>
      <c r="U298" s="1">
        <v>12269494.640000001</v>
      </c>
    </row>
    <row r="299" spans="1:21" x14ac:dyDescent="0.25">
      <c r="A299" t="s">
        <v>210</v>
      </c>
      <c r="B299">
        <v>3</v>
      </c>
      <c r="C299">
        <v>121</v>
      </c>
      <c r="D299" t="s">
        <v>211</v>
      </c>
      <c r="E299" t="s">
        <v>212</v>
      </c>
      <c r="F299" t="s">
        <v>42</v>
      </c>
      <c r="G299" t="s">
        <v>213</v>
      </c>
      <c r="H299">
        <v>799</v>
      </c>
      <c r="I299" t="s">
        <v>62</v>
      </c>
      <c r="J299" t="s">
        <v>218</v>
      </c>
      <c r="K299" t="s">
        <v>46</v>
      </c>
      <c r="L299">
        <v>30</v>
      </c>
      <c r="M299" t="s">
        <v>49</v>
      </c>
      <c r="N299" s="3">
        <v>154714.04</v>
      </c>
      <c r="O299" s="3">
        <v>117627.69</v>
      </c>
      <c r="P299" s="3">
        <v>910620.92</v>
      </c>
      <c r="Q299" s="3">
        <v>1006228.27</v>
      </c>
      <c r="R299" s="3">
        <v>5361418.1399999997</v>
      </c>
      <c r="S299" s="1">
        <v>3544853.8</v>
      </c>
      <c r="T299" s="1">
        <v>2308522.4500000002</v>
      </c>
      <c r="U299" s="1">
        <v>1167337.7</v>
      </c>
    </row>
    <row r="300" spans="1:21" x14ac:dyDescent="0.25">
      <c r="A300" t="s">
        <v>210</v>
      </c>
      <c r="B300">
        <v>3</v>
      </c>
      <c r="C300">
        <v>121</v>
      </c>
      <c r="D300" t="s">
        <v>211</v>
      </c>
      <c r="E300" t="s">
        <v>212</v>
      </c>
      <c r="F300" t="s">
        <v>42</v>
      </c>
      <c r="G300" t="s">
        <v>213</v>
      </c>
      <c r="H300">
        <v>799</v>
      </c>
      <c r="I300" t="s">
        <v>62</v>
      </c>
      <c r="J300" t="s">
        <v>218</v>
      </c>
      <c r="K300" t="s">
        <v>46</v>
      </c>
      <c r="L300">
        <v>40</v>
      </c>
      <c r="M300" t="s">
        <v>12</v>
      </c>
      <c r="N300" s="3">
        <v>0</v>
      </c>
      <c r="O300" s="3">
        <v>0</v>
      </c>
      <c r="P300" s="3">
        <v>0</v>
      </c>
      <c r="Q300" s="3">
        <v>0</v>
      </c>
      <c r="R300" s="3">
        <v>395221.09</v>
      </c>
      <c r="S300" s="1">
        <v>544099.09</v>
      </c>
      <c r="T300" s="1">
        <v>287113.61</v>
      </c>
      <c r="U300" s="1">
        <v>0</v>
      </c>
    </row>
    <row r="301" spans="1:21" x14ac:dyDescent="0.25">
      <c r="A301" t="s">
        <v>210</v>
      </c>
      <c r="B301">
        <v>3</v>
      </c>
      <c r="C301">
        <v>121</v>
      </c>
      <c r="D301" t="s">
        <v>211</v>
      </c>
      <c r="E301" t="s">
        <v>212</v>
      </c>
      <c r="F301" t="s">
        <v>42</v>
      </c>
      <c r="G301" t="s">
        <v>213</v>
      </c>
      <c r="H301">
        <v>799</v>
      </c>
      <c r="I301" t="s">
        <v>62</v>
      </c>
      <c r="J301" t="s">
        <v>218</v>
      </c>
      <c r="K301" t="s">
        <v>46</v>
      </c>
      <c r="L301">
        <v>50</v>
      </c>
      <c r="M301" t="s">
        <v>50</v>
      </c>
      <c r="N301" s="3">
        <v>154714.04</v>
      </c>
      <c r="O301" s="3">
        <v>117627.69</v>
      </c>
      <c r="P301" s="3">
        <v>910620.92</v>
      </c>
      <c r="Q301" s="3">
        <v>1006228.27</v>
      </c>
      <c r="R301" s="3">
        <v>4966197.05</v>
      </c>
      <c r="S301" s="1">
        <v>3000754.71</v>
      </c>
      <c r="T301" s="1">
        <v>2021408.84</v>
      </c>
      <c r="U301" s="1">
        <v>1167337.7</v>
      </c>
    </row>
    <row r="302" spans="1:21" x14ac:dyDescent="0.25">
      <c r="A302" t="s">
        <v>210</v>
      </c>
      <c r="B302">
        <v>3</v>
      </c>
      <c r="C302">
        <v>119</v>
      </c>
      <c r="D302" t="s">
        <v>219</v>
      </c>
      <c r="E302" t="s">
        <v>220</v>
      </c>
      <c r="F302" t="s">
        <v>42</v>
      </c>
      <c r="G302" t="s">
        <v>221</v>
      </c>
      <c r="H302">
        <v>799</v>
      </c>
      <c r="I302" t="s">
        <v>62</v>
      </c>
      <c r="J302" t="s">
        <v>218</v>
      </c>
      <c r="K302" t="s">
        <v>46</v>
      </c>
      <c r="L302">
        <v>10</v>
      </c>
      <c r="M302" t="s">
        <v>47</v>
      </c>
      <c r="N302" s="3">
        <v>435381</v>
      </c>
      <c r="O302" s="3">
        <v>388419.35</v>
      </c>
      <c r="P302" s="3">
        <v>388271</v>
      </c>
      <c r="Q302" s="3">
        <v>437138</v>
      </c>
      <c r="R302" s="3">
        <v>466260.41</v>
      </c>
      <c r="S302" s="1">
        <v>591319.63</v>
      </c>
      <c r="T302" s="1">
        <v>613631.85</v>
      </c>
      <c r="U302" s="1">
        <v>840740.65</v>
      </c>
    </row>
    <row r="303" spans="1:21" x14ac:dyDescent="0.25">
      <c r="A303" t="s">
        <v>210</v>
      </c>
      <c r="B303">
        <v>3</v>
      </c>
      <c r="C303">
        <v>119</v>
      </c>
      <c r="D303" t="s">
        <v>219</v>
      </c>
      <c r="E303" t="s">
        <v>220</v>
      </c>
      <c r="F303" t="s">
        <v>42</v>
      </c>
      <c r="G303" t="s">
        <v>221</v>
      </c>
      <c r="H303">
        <v>799</v>
      </c>
      <c r="I303" t="s">
        <v>62</v>
      </c>
      <c r="J303" t="s">
        <v>218</v>
      </c>
      <c r="K303" t="s">
        <v>46</v>
      </c>
      <c r="L303">
        <v>20</v>
      </c>
      <c r="M303" t="s">
        <v>48</v>
      </c>
      <c r="N303" s="3">
        <v>433034.65</v>
      </c>
      <c r="O303" s="3">
        <v>387345.09</v>
      </c>
      <c r="P303" s="3">
        <v>377875.69</v>
      </c>
      <c r="Q303" s="3">
        <v>402828.59</v>
      </c>
      <c r="R303" s="3">
        <v>439269.78</v>
      </c>
      <c r="S303" s="1">
        <v>566822.78</v>
      </c>
      <c r="T303" s="1">
        <v>453654.37</v>
      </c>
      <c r="U303" s="1">
        <v>680208.3</v>
      </c>
    </row>
    <row r="304" spans="1:21" x14ac:dyDescent="0.25">
      <c r="A304" t="s">
        <v>210</v>
      </c>
      <c r="B304">
        <v>3</v>
      </c>
      <c r="C304">
        <v>119</v>
      </c>
      <c r="D304" t="s">
        <v>219</v>
      </c>
      <c r="E304" t="s">
        <v>220</v>
      </c>
      <c r="F304" t="s">
        <v>42</v>
      </c>
      <c r="G304" t="s">
        <v>221</v>
      </c>
      <c r="H304">
        <v>799</v>
      </c>
      <c r="I304" t="s">
        <v>62</v>
      </c>
      <c r="J304" t="s">
        <v>218</v>
      </c>
      <c r="K304" t="s">
        <v>46</v>
      </c>
      <c r="L304">
        <v>30</v>
      </c>
      <c r="M304" t="s">
        <v>49</v>
      </c>
      <c r="N304" s="3">
        <v>2346.35</v>
      </c>
      <c r="O304" s="3">
        <v>1074.26</v>
      </c>
      <c r="P304" s="3">
        <v>10395.31</v>
      </c>
      <c r="Q304" s="3">
        <v>34309.410000000003</v>
      </c>
      <c r="R304" s="3">
        <v>26990.63</v>
      </c>
      <c r="S304" s="1">
        <v>24496.85</v>
      </c>
      <c r="T304" s="1">
        <v>159977.48000000001</v>
      </c>
      <c r="U304" s="1">
        <v>160532.35</v>
      </c>
    </row>
    <row r="305" spans="1:21" x14ac:dyDescent="0.25">
      <c r="A305" t="s">
        <v>210</v>
      </c>
      <c r="B305">
        <v>3</v>
      </c>
      <c r="C305">
        <v>119</v>
      </c>
      <c r="D305" t="s">
        <v>219</v>
      </c>
      <c r="E305" t="s">
        <v>220</v>
      </c>
      <c r="F305" t="s">
        <v>42</v>
      </c>
      <c r="G305" t="s">
        <v>221</v>
      </c>
      <c r="H305">
        <v>799</v>
      </c>
      <c r="I305" t="s">
        <v>62</v>
      </c>
      <c r="J305" t="s">
        <v>218</v>
      </c>
      <c r="K305" t="s">
        <v>46</v>
      </c>
      <c r="L305">
        <v>40</v>
      </c>
      <c r="M305" t="s">
        <v>12</v>
      </c>
      <c r="N305" s="3">
        <v>0</v>
      </c>
      <c r="O305" s="3">
        <v>0</v>
      </c>
      <c r="P305" s="3">
        <v>0</v>
      </c>
      <c r="Q305" s="3">
        <v>0</v>
      </c>
      <c r="R305" s="3">
        <v>0</v>
      </c>
      <c r="S305" s="1">
        <v>0</v>
      </c>
      <c r="T305" s="1">
        <v>0</v>
      </c>
      <c r="U305" s="1">
        <v>0</v>
      </c>
    </row>
    <row r="306" spans="1:21" x14ac:dyDescent="0.25">
      <c r="A306" t="s">
        <v>210</v>
      </c>
      <c r="B306">
        <v>3</v>
      </c>
      <c r="C306">
        <v>119</v>
      </c>
      <c r="D306" t="s">
        <v>219</v>
      </c>
      <c r="E306" t="s">
        <v>220</v>
      </c>
      <c r="F306" t="s">
        <v>42</v>
      </c>
      <c r="G306" t="s">
        <v>221</v>
      </c>
      <c r="H306">
        <v>799</v>
      </c>
      <c r="I306" t="s">
        <v>62</v>
      </c>
      <c r="J306" t="s">
        <v>218</v>
      </c>
      <c r="K306" t="s">
        <v>46</v>
      </c>
      <c r="L306">
        <v>50</v>
      </c>
      <c r="M306" t="s">
        <v>50</v>
      </c>
      <c r="N306" s="3">
        <v>2346.35</v>
      </c>
      <c r="O306" s="3">
        <v>1074.26</v>
      </c>
      <c r="P306" s="3">
        <v>10395.31</v>
      </c>
      <c r="Q306" s="3">
        <v>34309.410000000003</v>
      </c>
      <c r="R306" s="3">
        <v>26990.63</v>
      </c>
      <c r="S306" s="1">
        <v>24496.85</v>
      </c>
      <c r="T306" s="1">
        <v>159977.48000000001</v>
      </c>
      <c r="U306" s="1">
        <v>160532.35</v>
      </c>
    </row>
    <row r="307" spans="1:21" x14ac:dyDescent="0.25">
      <c r="A307" t="s">
        <v>210</v>
      </c>
      <c r="B307">
        <v>3</v>
      </c>
      <c r="C307">
        <v>141</v>
      </c>
      <c r="D307" t="s">
        <v>222</v>
      </c>
      <c r="E307" t="s">
        <v>223</v>
      </c>
      <c r="F307" t="s">
        <v>42</v>
      </c>
      <c r="G307" t="s">
        <v>224</v>
      </c>
      <c r="H307">
        <v>320</v>
      </c>
      <c r="I307" t="s">
        <v>225</v>
      </c>
      <c r="J307" t="s">
        <v>226</v>
      </c>
      <c r="K307" t="s">
        <v>46</v>
      </c>
      <c r="L307">
        <v>10</v>
      </c>
      <c r="M307" t="s">
        <v>47</v>
      </c>
      <c r="N307" s="3">
        <v>22278049.449999999</v>
      </c>
      <c r="O307" s="3">
        <v>22464642.07</v>
      </c>
      <c r="P307" s="3">
        <v>23465544.449999999</v>
      </c>
      <c r="Q307" s="3">
        <v>30074980.670000002</v>
      </c>
      <c r="R307" s="3">
        <v>34750512.079999998</v>
      </c>
      <c r="S307" s="1">
        <v>36954811</v>
      </c>
      <c r="T307" s="1">
        <v>41745427.32</v>
      </c>
      <c r="U307" s="1">
        <v>42988126</v>
      </c>
    </row>
    <row r="308" spans="1:21" x14ac:dyDescent="0.25">
      <c r="A308" t="s">
        <v>210</v>
      </c>
      <c r="B308">
        <v>3</v>
      </c>
      <c r="C308">
        <v>141</v>
      </c>
      <c r="D308" t="s">
        <v>222</v>
      </c>
      <c r="E308" t="s">
        <v>223</v>
      </c>
      <c r="F308" t="s">
        <v>42</v>
      </c>
      <c r="G308" t="s">
        <v>224</v>
      </c>
      <c r="H308">
        <v>320</v>
      </c>
      <c r="I308" t="s">
        <v>225</v>
      </c>
      <c r="J308" t="s">
        <v>226</v>
      </c>
      <c r="K308" t="s">
        <v>46</v>
      </c>
      <c r="L308">
        <v>20</v>
      </c>
      <c r="M308" t="s">
        <v>48</v>
      </c>
      <c r="N308" s="3">
        <v>22138319.390000001</v>
      </c>
      <c r="O308" s="3">
        <v>22277588.030000001</v>
      </c>
      <c r="P308" s="3">
        <v>23434199.780000001</v>
      </c>
      <c r="Q308" s="3">
        <v>29896777.59</v>
      </c>
      <c r="R308" s="3">
        <v>34737853.200000003</v>
      </c>
      <c r="S308" s="1">
        <v>36911534.799999997</v>
      </c>
      <c r="T308" s="1">
        <v>41393859.380000003</v>
      </c>
      <c r="U308" s="1">
        <v>42878926.25</v>
      </c>
    </row>
    <row r="309" spans="1:21" x14ac:dyDescent="0.25">
      <c r="A309" t="s">
        <v>210</v>
      </c>
      <c r="B309">
        <v>3</v>
      </c>
      <c r="C309">
        <v>141</v>
      </c>
      <c r="D309" t="s">
        <v>222</v>
      </c>
      <c r="E309" t="s">
        <v>223</v>
      </c>
      <c r="F309" t="s">
        <v>42</v>
      </c>
      <c r="G309" t="s">
        <v>224</v>
      </c>
      <c r="H309">
        <v>320</v>
      </c>
      <c r="I309" t="s">
        <v>225</v>
      </c>
      <c r="J309" t="s">
        <v>226</v>
      </c>
      <c r="K309" t="s">
        <v>46</v>
      </c>
      <c r="L309">
        <v>30</v>
      </c>
      <c r="M309" t="s">
        <v>49</v>
      </c>
      <c r="N309" s="3">
        <v>139730.06</v>
      </c>
      <c r="O309" s="3">
        <v>187054.04</v>
      </c>
      <c r="P309" s="3">
        <v>31344.67</v>
      </c>
      <c r="Q309" s="3">
        <v>178203.08</v>
      </c>
      <c r="R309" s="3">
        <v>12658.88</v>
      </c>
      <c r="S309" s="1">
        <v>43276.2</v>
      </c>
      <c r="T309" s="1">
        <v>351567.94</v>
      </c>
      <c r="U309" s="1">
        <v>109199.75</v>
      </c>
    </row>
    <row r="310" spans="1:21" x14ac:dyDescent="0.25">
      <c r="A310" t="s">
        <v>210</v>
      </c>
      <c r="B310">
        <v>3</v>
      </c>
      <c r="C310">
        <v>141</v>
      </c>
      <c r="D310" t="s">
        <v>222</v>
      </c>
      <c r="E310" t="s">
        <v>223</v>
      </c>
      <c r="F310" t="s">
        <v>42</v>
      </c>
      <c r="G310" t="s">
        <v>224</v>
      </c>
      <c r="H310">
        <v>320</v>
      </c>
      <c r="I310" t="s">
        <v>225</v>
      </c>
      <c r="J310" t="s">
        <v>226</v>
      </c>
      <c r="K310" t="s">
        <v>46</v>
      </c>
      <c r="L310">
        <v>40</v>
      </c>
      <c r="M310" t="s">
        <v>12</v>
      </c>
      <c r="N310" s="3">
        <v>0</v>
      </c>
      <c r="O310" s="3">
        <v>0</v>
      </c>
      <c r="P310" s="3">
        <v>0</v>
      </c>
      <c r="Q310" s="3">
        <v>0</v>
      </c>
      <c r="R310" s="3">
        <v>0</v>
      </c>
      <c r="S310" s="1">
        <v>0</v>
      </c>
      <c r="T310" s="1">
        <v>0</v>
      </c>
      <c r="U310" s="1">
        <v>0</v>
      </c>
    </row>
    <row r="311" spans="1:21" x14ac:dyDescent="0.25">
      <c r="A311" t="s">
        <v>210</v>
      </c>
      <c r="B311">
        <v>3</v>
      </c>
      <c r="C311">
        <v>141</v>
      </c>
      <c r="D311" t="s">
        <v>222</v>
      </c>
      <c r="E311" t="s">
        <v>223</v>
      </c>
      <c r="F311" t="s">
        <v>42</v>
      </c>
      <c r="G311" t="s">
        <v>224</v>
      </c>
      <c r="H311">
        <v>320</v>
      </c>
      <c r="I311" t="s">
        <v>225</v>
      </c>
      <c r="J311" t="s">
        <v>226</v>
      </c>
      <c r="K311" t="s">
        <v>46</v>
      </c>
      <c r="L311">
        <v>50</v>
      </c>
      <c r="M311" t="s">
        <v>50</v>
      </c>
      <c r="N311" s="3">
        <v>139730.06</v>
      </c>
      <c r="O311" s="3">
        <v>187054.04</v>
      </c>
      <c r="P311" s="3">
        <v>31344.67</v>
      </c>
      <c r="Q311" s="3">
        <v>178203.08</v>
      </c>
      <c r="R311" s="3">
        <v>12658.88</v>
      </c>
      <c r="S311" s="1">
        <v>43276.2</v>
      </c>
      <c r="T311" s="1">
        <v>351567.94</v>
      </c>
      <c r="U311" s="1">
        <v>109199.75</v>
      </c>
    </row>
    <row r="312" spans="1:21" x14ac:dyDescent="0.25">
      <c r="A312" t="s">
        <v>210</v>
      </c>
      <c r="B312">
        <v>3</v>
      </c>
      <c r="C312">
        <v>141</v>
      </c>
      <c r="D312" t="s">
        <v>222</v>
      </c>
      <c r="E312" t="s">
        <v>223</v>
      </c>
      <c r="F312" t="s">
        <v>42</v>
      </c>
      <c r="G312" t="s">
        <v>224</v>
      </c>
      <c r="H312">
        <v>552</v>
      </c>
      <c r="I312" t="s">
        <v>227</v>
      </c>
      <c r="J312" t="s">
        <v>228</v>
      </c>
      <c r="K312" t="s">
        <v>46</v>
      </c>
      <c r="L312">
        <v>10</v>
      </c>
      <c r="M312" t="s">
        <v>47</v>
      </c>
      <c r="N312" s="3">
        <v>2100933</v>
      </c>
      <c r="O312" s="3">
        <v>2364557.62</v>
      </c>
      <c r="P312" s="3">
        <v>2255711</v>
      </c>
      <c r="Q312" s="3">
        <v>2477366.77</v>
      </c>
      <c r="R312" s="3">
        <v>2674170</v>
      </c>
      <c r="S312" s="1">
        <v>3511670</v>
      </c>
      <c r="T312" s="1">
        <v>4789810.8499999996</v>
      </c>
      <c r="U312" s="1">
        <v>4491015</v>
      </c>
    </row>
    <row r="313" spans="1:21" x14ac:dyDescent="0.25">
      <c r="A313" t="s">
        <v>210</v>
      </c>
      <c r="B313">
        <v>3</v>
      </c>
      <c r="C313">
        <v>141</v>
      </c>
      <c r="D313" t="s">
        <v>222</v>
      </c>
      <c r="E313" t="s">
        <v>223</v>
      </c>
      <c r="F313" t="s">
        <v>42</v>
      </c>
      <c r="G313" t="s">
        <v>224</v>
      </c>
      <c r="H313">
        <v>552</v>
      </c>
      <c r="I313" t="s">
        <v>227</v>
      </c>
      <c r="J313" t="s">
        <v>228</v>
      </c>
      <c r="K313" t="s">
        <v>46</v>
      </c>
      <c r="L313">
        <v>20</v>
      </c>
      <c r="M313" t="s">
        <v>48</v>
      </c>
      <c r="N313" s="3">
        <v>2003395.38</v>
      </c>
      <c r="O313" s="3">
        <v>2292238.2200000002</v>
      </c>
      <c r="P313" s="3">
        <v>2254055.23</v>
      </c>
      <c r="Q313" s="3">
        <v>2446909.4399999999</v>
      </c>
      <c r="R313" s="3">
        <v>2663246.9</v>
      </c>
      <c r="S313" s="1">
        <v>3212874.15</v>
      </c>
      <c r="T313" s="1">
        <v>4302379.96</v>
      </c>
      <c r="U313" s="1">
        <v>4077854.68</v>
      </c>
    </row>
    <row r="314" spans="1:21" x14ac:dyDescent="0.25">
      <c r="A314" t="s">
        <v>210</v>
      </c>
      <c r="B314">
        <v>3</v>
      </c>
      <c r="C314">
        <v>141</v>
      </c>
      <c r="D314" t="s">
        <v>222</v>
      </c>
      <c r="E314" t="s">
        <v>223</v>
      </c>
      <c r="F314" t="s">
        <v>42</v>
      </c>
      <c r="G314" t="s">
        <v>224</v>
      </c>
      <c r="H314">
        <v>552</v>
      </c>
      <c r="I314" t="s">
        <v>227</v>
      </c>
      <c r="J314" t="s">
        <v>228</v>
      </c>
      <c r="K314" t="s">
        <v>46</v>
      </c>
      <c r="L314">
        <v>30</v>
      </c>
      <c r="M314" t="s">
        <v>49</v>
      </c>
      <c r="N314" s="3">
        <v>97537.62</v>
      </c>
      <c r="O314" s="3">
        <v>72319.399999999994</v>
      </c>
      <c r="P314" s="3">
        <v>1655.77</v>
      </c>
      <c r="Q314" s="3">
        <v>30457.33</v>
      </c>
      <c r="R314" s="3">
        <v>10923.1</v>
      </c>
      <c r="S314" s="1">
        <v>298795.84999999998</v>
      </c>
      <c r="T314" s="1">
        <v>487430.89</v>
      </c>
      <c r="U314" s="1">
        <v>413160.32</v>
      </c>
    </row>
    <row r="315" spans="1:21" x14ac:dyDescent="0.25">
      <c r="A315" t="s">
        <v>210</v>
      </c>
      <c r="B315">
        <v>3</v>
      </c>
      <c r="C315">
        <v>141</v>
      </c>
      <c r="D315" t="s">
        <v>222</v>
      </c>
      <c r="E315" t="s">
        <v>223</v>
      </c>
      <c r="F315" t="s">
        <v>42</v>
      </c>
      <c r="G315" t="s">
        <v>224</v>
      </c>
      <c r="H315">
        <v>552</v>
      </c>
      <c r="I315" t="s">
        <v>227</v>
      </c>
      <c r="J315" t="s">
        <v>228</v>
      </c>
      <c r="K315" t="s">
        <v>46</v>
      </c>
      <c r="L315">
        <v>40</v>
      </c>
      <c r="M315" t="s">
        <v>12</v>
      </c>
      <c r="N315" s="3">
        <v>0</v>
      </c>
      <c r="O315" s="3">
        <v>0</v>
      </c>
      <c r="P315" s="3">
        <v>0</v>
      </c>
      <c r="Q315" s="3">
        <v>0</v>
      </c>
      <c r="R315" s="3">
        <v>0</v>
      </c>
      <c r="S315" s="1">
        <v>0</v>
      </c>
      <c r="T315" s="1">
        <v>0</v>
      </c>
      <c r="U315" s="1">
        <v>0</v>
      </c>
    </row>
    <row r="316" spans="1:21" x14ac:dyDescent="0.25">
      <c r="A316" t="s">
        <v>210</v>
      </c>
      <c r="B316">
        <v>3</v>
      </c>
      <c r="C316">
        <v>141</v>
      </c>
      <c r="D316" t="s">
        <v>222</v>
      </c>
      <c r="E316" t="s">
        <v>223</v>
      </c>
      <c r="F316" t="s">
        <v>42</v>
      </c>
      <c r="G316" t="s">
        <v>224</v>
      </c>
      <c r="H316">
        <v>552</v>
      </c>
      <c r="I316" t="s">
        <v>227</v>
      </c>
      <c r="J316" t="s">
        <v>228</v>
      </c>
      <c r="K316" t="s">
        <v>46</v>
      </c>
      <c r="L316">
        <v>50</v>
      </c>
      <c r="M316" t="s">
        <v>50</v>
      </c>
      <c r="N316" s="3">
        <v>97537.62</v>
      </c>
      <c r="O316" s="3">
        <v>72319.399999999994</v>
      </c>
      <c r="P316" s="3">
        <v>1655.77</v>
      </c>
      <c r="Q316" s="3">
        <v>30457.33</v>
      </c>
      <c r="R316" s="3">
        <v>10923.1</v>
      </c>
      <c r="S316" s="1">
        <v>298795.84999999998</v>
      </c>
      <c r="T316" s="1">
        <v>487430.89</v>
      </c>
      <c r="U316" s="1">
        <v>413160.32</v>
      </c>
    </row>
    <row r="317" spans="1:21" x14ac:dyDescent="0.25">
      <c r="A317" t="s">
        <v>210</v>
      </c>
      <c r="B317">
        <v>3</v>
      </c>
      <c r="C317">
        <v>141</v>
      </c>
      <c r="D317" t="s">
        <v>222</v>
      </c>
      <c r="E317" t="s">
        <v>223</v>
      </c>
      <c r="F317" t="s">
        <v>42</v>
      </c>
      <c r="G317" t="s">
        <v>224</v>
      </c>
      <c r="H317">
        <v>704</v>
      </c>
      <c r="I317" t="s">
        <v>124</v>
      </c>
      <c r="J317" t="s">
        <v>125</v>
      </c>
      <c r="K317" t="s">
        <v>46</v>
      </c>
      <c r="L317">
        <v>10</v>
      </c>
      <c r="M317" t="s">
        <v>47</v>
      </c>
      <c r="N317" s="3">
        <v>505471</v>
      </c>
      <c r="O317" s="3">
        <v>582774.4</v>
      </c>
      <c r="P317" s="3">
        <v>1068177</v>
      </c>
      <c r="Q317" s="3">
        <v>1620275.61</v>
      </c>
      <c r="R317" s="3">
        <v>1150866</v>
      </c>
      <c r="S317" s="1">
        <v>1400866</v>
      </c>
      <c r="T317" s="1">
        <v>1423153.66</v>
      </c>
      <c r="U317" s="1">
        <v>1323086</v>
      </c>
    </row>
    <row r="318" spans="1:21" x14ac:dyDescent="0.25">
      <c r="A318" t="s">
        <v>210</v>
      </c>
      <c r="B318">
        <v>3</v>
      </c>
      <c r="C318">
        <v>141</v>
      </c>
      <c r="D318" t="s">
        <v>222</v>
      </c>
      <c r="E318" t="s">
        <v>223</v>
      </c>
      <c r="F318" t="s">
        <v>42</v>
      </c>
      <c r="G318" t="s">
        <v>224</v>
      </c>
      <c r="H318">
        <v>704</v>
      </c>
      <c r="I318" t="s">
        <v>124</v>
      </c>
      <c r="J318" t="s">
        <v>125</v>
      </c>
      <c r="K318" t="s">
        <v>46</v>
      </c>
      <c r="L318">
        <v>20</v>
      </c>
      <c r="M318" t="s">
        <v>48</v>
      </c>
      <c r="N318" s="3">
        <v>438488.6</v>
      </c>
      <c r="O318" s="3">
        <v>472814.93</v>
      </c>
      <c r="P318" s="3">
        <v>530787.39</v>
      </c>
      <c r="Q318" s="3">
        <v>739575.48</v>
      </c>
      <c r="R318" s="3">
        <v>954440.37</v>
      </c>
      <c r="S318" s="1">
        <v>1300798.3400000001</v>
      </c>
      <c r="T318" s="1">
        <v>1252645.46</v>
      </c>
      <c r="U318" s="1">
        <v>1090715.49</v>
      </c>
    </row>
    <row r="319" spans="1:21" x14ac:dyDescent="0.25">
      <c r="A319" t="s">
        <v>210</v>
      </c>
      <c r="B319">
        <v>3</v>
      </c>
      <c r="C319">
        <v>141</v>
      </c>
      <c r="D319" t="s">
        <v>222</v>
      </c>
      <c r="E319" t="s">
        <v>223</v>
      </c>
      <c r="F319" t="s">
        <v>42</v>
      </c>
      <c r="G319" t="s">
        <v>224</v>
      </c>
      <c r="H319">
        <v>704</v>
      </c>
      <c r="I319" t="s">
        <v>124</v>
      </c>
      <c r="J319" t="s">
        <v>125</v>
      </c>
      <c r="K319" t="s">
        <v>46</v>
      </c>
      <c r="L319">
        <v>30</v>
      </c>
      <c r="M319" t="s">
        <v>49</v>
      </c>
      <c r="N319" s="3">
        <v>66982.399999999994</v>
      </c>
      <c r="O319" s="3">
        <v>109959.47</v>
      </c>
      <c r="P319" s="3">
        <v>537389.61</v>
      </c>
      <c r="Q319" s="3">
        <v>880700.13</v>
      </c>
      <c r="R319" s="3">
        <v>196425.63</v>
      </c>
      <c r="S319" s="1">
        <v>100067.66</v>
      </c>
      <c r="T319" s="1">
        <v>170508.2</v>
      </c>
      <c r="U319" s="1">
        <v>232370.51</v>
      </c>
    </row>
    <row r="320" spans="1:21" x14ac:dyDescent="0.25">
      <c r="A320" t="s">
        <v>210</v>
      </c>
      <c r="B320">
        <v>3</v>
      </c>
      <c r="C320">
        <v>141</v>
      </c>
      <c r="D320" t="s">
        <v>222</v>
      </c>
      <c r="E320" t="s">
        <v>223</v>
      </c>
      <c r="F320" t="s">
        <v>42</v>
      </c>
      <c r="G320" t="s">
        <v>224</v>
      </c>
      <c r="H320">
        <v>704</v>
      </c>
      <c r="I320" t="s">
        <v>124</v>
      </c>
      <c r="J320" t="s">
        <v>125</v>
      </c>
      <c r="K320" t="s">
        <v>46</v>
      </c>
      <c r="L320">
        <v>40</v>
      </c>
      <c r="M320" t="s">
        <v>12</v>
      </c>
      <c r="N320" s="3">
        <v>0</v>
      </c>
      <c r="O320" s="3">
        <v>0</v>
      </c>
      <c r="P320" s="3">
        <v>0</v>
      </c>
      <c r="Q320" s="3">
        <v>0</v>
      </c>
      <c r="R320" s="3">
        <v>0</v>
      </c>
      <c r="S320" s="1">
        <v>0</v>
      </c>
      <c r="T320" s="1">
        <v>0</v>
      </c>
      <c r="U320" s="1">
        <v>0</v>
      </c>
    </row>
    <row r="321" spans="1:21" x14ac:dyDescent="0.25">
      <c r="A321" t="s">
        <v>210</v>
      </c>
      <c r="B321">
        <v>3</v>
      </c>
      <c r="C321">
        <v>141</v>
      </c>
      <c r="D321" t="s">
        <v>222</v>
      </c>
      <c r="E321" t="s">
        <v>223</v>
      </c>
      <c r="F321" t="s">
        <v>42</v>
      </c>
      <c r="G321" t="s">
        <v>224</v>
      </c>
      <c r="H321">
        <v>704</v>
      </c>
      <c r="I321" t="s">
        <v>124</v>
      </c>
      <c r="J321" t="s">
        <v>125</v>
      </c>
      <c r="K321" t="s">
        <v>46</v>
      </c>
      <c r="L321">
        <v>50</v>
      </c>
      <c r="M321" t="s">
        <v>50</v>
      </c>
      <c r="N321" s="3">
        <v>66982.399999999994</v>
      </c>
      <c r="O321" s="3">
        <v>109959.47</v>
      </c>
      <c r="P321" s="3">
        <v>537389.61</v>
      </c>
      <c r="Q321" s="3">
        <v>880700.13</v>
      </c>
      <c r="R321" s="3">
        <v>196425.63</v>
      </c>
      <c r="S321" s="1">
        <v>100067.66</v>
      </c>
      <c r="T321" s="1">
        <v>170508.2</v>
      </c>
      <c r="U321" s="1">
        <v>232370.51</v>
      </c>
    </row>
    <row r="322" spans="1:21" x14ac:dyDescent="0.25">
      <c r="A322" t="s">
        <v>210</v>
      </c>
      <c r="B322">
        <v>3</v>
      </c>
      <c r="C322">
        <v>166</v>
      </c>
      <c r="D322" t="s">
        <v>229</v>
      </c>
      <c r="E322" t="s">
        <v>230</v>
      </c>
      <c r="F322" t="s">
        <v>42</v>
      </c>
      <c r="G322" t="s">
        <v>231</v>
      </c>
      <c r="H322">
        <v>738</v>
      </c>
      <c r="I322" t="s">
        <v>232</v>
      </c>
      <c r="J322" t="s">
        <v>233</v>
      </c>
      <c r="K322" t="s">
        <v>46</v>
      </c>
      <c r="L322">
        <v>10</v>
      </c>
      <c r="M322" t="s">
        <v>47</v>
      </c>
      <c r="N322" s="3">
        <v>2312860</v>
      </c>
      <c r="O322" s="3">
        <v>2710020.36</v>
      </c>
      <c r="P322" s="3">
        <v>3024856.49</v>
      </c>
      <c r="Q322" s="3">
        <v>3238302.27</v>
      </c>
      <c r="R322" s="3">
        <v>2961557.63</v>
      </c>
      <c r="S322" s="1">
        <v>3193295.1</v>
      </c>
      <c r="T322" s="1">
        <v>3303415.27</v>
      </c>
      <c r="U322" s="1">
        <v>3734354.29</v>
      </c>
    </row>
    <row r="323" spans="1:21" x14ac:dyDescent="0.25">
      <c r="A323" t="s">
        <v>210</v>
      </c>
      <c r="B323">
        <v>3</v>
      </c>
      <c r="C323">
        <v>166</v>
      </c>
      <c r="D323" t="s">
        <v>229</v>
      </c>
      <c r="E323" t="s">
        <v>230</v>
      </c>
      <c r="F323" t="s">
        <v>42</v>
      </c>
      <c r="G323" t="s">
        <v>231</v>
      </c>
      <c r="H323">
        <v>738</v>
      </c>
      <c r="I323" t="s">
        <v>232</v>
      </c>
      <c r="J323" t="s">
        <v>233</v>
      </c>
      <c r="K323" t="s">
        <v>46</v>
      </c>
      <c r="L323">
        <v>20</v>
      </c>
      <c r="M323" t="s">
        <v>48</v>
      </c>
      <c r="N323" s="3">
        <v>2014514.64</v>
      </c>
      <c r="O323" s="3">
        <v>2249572.96</v>
      </c>
      <c r="P323" s="3">
        <v>2707285.68</v>
      </c>
      <c r="Q323" s="3">
        <v>2698481.06</v>
      </c>
      <c r="R323" s="3">
        <v>2896857.53</v>
      </c>
      <c r="S323" s="1">
        <v>3052486.83</v>
      </c>
      <c r="T323" s="1">
        <v>3152723.78</v>
      </c>
      <c r="U323" s="1">
        <v>3594339.6</v>
      </c>
    </row>
    <row r="324" spans="1:21" x14ac:dyDescent="0.25">
      <c r="A324" t="s">
        <v>210</v>
      </c>
      <c r="B324">
        <v>3</v>
      </c>
      <c r="C324">
        <v>166</v>
      </c>
      <c r="D324" t="s">
        <v>229</v>
      </c>
      <c r="E324" t="s">
        <v>230</v>
      </c>
      <c r="F324" t="s">
        <v>42</v>
      </c>
      <c r="G324" t="s">
        <v>231</v>
      </c>
      <c r="H324">
        <v>738</v>
      </c>
      <c r="I324" t="s">
        <v>232</v>
      </c>
      <c r="J324" t="s">
        <v>233</v>
      </c>
      <c r="K324" t="s">
        <v>46</v>
      </c>
      <c r="L324">
        <v>30</v>
      </c>
      <c r="M324" t="s">
        <v>49</v>
      </c>
      <c r="N324" s="3">
        <v>298345.36</v>
      </c>
      <c r="O324" s="3">
        <v>460447.4</v>
      </c>
      <c r="P324" s="3">
        <v>317570.81</v>
      </c>
      <c r="Q324" s="3">
        <v>539821.21</v>
      </c>
      <c r="R324" s="3">
        <v>64700.1</v>
      </c>
      <c r="S324" s="1">
        <v>140808.26999999999</v>
      </c>
      <c r="T324" s="1">
        <v>150691.49</v>
      </c>
      <c r="U324" s="1">
        <v>140014.69</v>
      </c>
    </row>
    <row r="325" spans="1:21" x14ac:dyDescent="0.25">
      <c r="A325" t="s">
        <v>210</v>
      </c>
      <c r="B325">
        <v>3</v>
      </c>
      <c r="C325">
        <v>166</v>
      </c>
      <c r="D325" t="s">
        <v>229</v>
      </c>
      <c r="E325" t="s">
        <v>230</v>
      </c>
      <c r="F325" t="s">
        <v>42</v>
      </c>
      <c r="G325" t="s">
        <v>231</v>
      </c>
      <c r="H325">
        <v>738</v>
      </c>
      <c r="I325" t="s">
        <v>232</v>
      </c>
      <c r="J325" t="s">
        <v>233</v>
      </c>
      <c r="K325" t="s">
        <v>46</v>
      </c>
      <c r="L325">
        <v>40</v>
      </c>
      <c r="M325" t="s">
        <v>12</v>
      </c>
      <c r="N325" s="3">
        <v>0</v>
      </c>
      <c r="O325" s="3">
        <v>0</v>
      </c>
      <c r="P325" s="3">
        <v>0</v>
      </c>
      <c r="Q325" s="3">
        <v>0</v>
      </c>
      <c r="R325" s="3">
        <v>0</v>
      </c>
      <c r="S325" s="1">
        <v>0</v>
      </c>
      <c r="T325" s="1">
        <v>0</v>
      </c>
      <c r="U325" s="1">
        <v>0</v>
      </c>
    </row>
    <row r="326" spans="1:21" x14ac:dyDescent="0.25">
      <c r="A326" t="s">
        <v>210</v>
      </c>
      <c r="B326">
        <v>3</v>
      </c>
      <c r="C326">
        <v>166</v>
      </c>
      <c r="D326" t="s">
        <v>229</v>
      </c>
      <c r="E326" t="s">
        <v>230</v>
      </c>
      <c r="F326" t="s">
        <v>42</v>
      </c>
      <c r="G326" t="s">
        <v>231</v>
      </c>
      <c r="H326">
        <v>738</v>
      </c>
      <c r="I326" t="s">
        <v>232</v>
      </c>
      <c r="J326" t="s">
        <v>233</v>
      </c>
      <c r="K326" t="s">
        <v>46</v>
      </c>
      <c r="L326">
        <v>50</v>
      </c>
      <c r="M326" t="s">
        <v>50</v>
      </c>
      <c r="N326" s="3">
        <v>298345.36</v>
      </c>
      <c r="O326" s="3">
        <v>460447.4</v>
      </c>
      <c r="P326" s="3">
        <v>317570.81</v>
      </c>
      <c r="Q326" s="3">
        <v>539821.21</v>
      </c>
      <c r="R326" s="3">
        <v>64700.1</v>
      </c>
      <c r="S326" s="1">
        <v>140808.26999999999</v>
      </c>
      <c r="T326" s="1">
        <v>150691.49</v>
      </c>
      <c r="U326" s="1">
        <v>140014.69</v>
      </c>
    </row>
    <row r="327" spans="1:21" x14ac:dyDescent="0.25">
      <c r="A327" t="s">
        <v>210</v>
      </c>
      <c r="B327">
        <v>3</v>
      </c>
      <c r="C327">
        <v>147</v>
      </c>
      <c r="D327" t="s">
        <v>234</v>
      </c>
      <c r="E327" t="s">
        <v>235</v>
      </c>
      <c r="F327" t="s">
        <v>42</v>
      </c>
      <c r="G327" t="s">
        <v>236</v>
      </c>
      <c r="H327">
        <v>787</v>
      </c>
      <c r="I327" t="s">
        <v>237</v>
      </c>
      <c r="J327" t="s">
        <v>238</v>
      </c>
      <c r="K327" t="s">
        <v>46</v>
      </c>
      <c r="L327">
        <v>10</v>
      </c>
      <c r="M327" t="s">
        <v>47</v>
      </c>
      <c r="N327" s="3">
        <v>4664053</v>
      </c>
      <c r="O327" s="3">
        <v>4747220</v>
      </c>
      <c r="P327" s="3">
        <v>4759746</v>
      </c>
      <c r="Q327" s="3">
        <v>4977490</v>
      </c>
      <c r="R327" s="3">
        <v>5059079</v>
      </c>
      <c r="S327" s="1">
        <v>5477423</v>
      </c>
      <c r="T327" s="1">
        <v>6438870</v>
      </c>
      <c r="U327" s="1">
        <v>6487760</v>
      </c>
    </row>
    <row r="328" spans="1:21" x14ac:dyDescent="0.25">
      <c r="A328" t="s">
        <v>210</v>
      </c>
      <c r="B328">
        <v>3</v>
      </c>
      <c r="C328">
        <v>147</v>
      </c>
      <c r="D328" t="s">
        <v>234</v>
      </c>
      <c r="E328" t="s">
        <v>235</v>
      </c>
      <c r="F328" t="s">
        <v>42</v>
      </c>
      <c r="G328" t="s">
        <v>236</v>
      </c>
      <c r="H328">
        <v>787</v>
      </c>
      <c r="I328" t="s">
        <v>237</v>
      </c>
      <c r="J328" t="s">
        <v>238</v>
      </c>
      <c r="K328" t="s">
        <v>46</v>
      </c>
      <c r="L328">
        <v>20</v>
      </c>
      <c r="M328" t="s">
        <v>48</v>
      </c>
      <c r="N328" s="3">
        <v>3725971.19</v>
      </c>
      <c r="O328" s="3">
        <v>3778439.67</v>
      </c>
      <c r="P328" s="3">
        <v>3346382.59</v>
      </c>
      <c r="Q328" s="3">
        <v>4255206.63</v>
      </c>
      <c r="R328" s="3">
        <v>4366554.1500000004</v>
      </c>
      <c r="S328" s="1">
        <v>4716411.2699999996</v>
      </c>
      <c r="T328" s="1">
        <v>5760834.2800000003</v>
      </c>
      <c r="U328" s="1">
        <v>6412393.2699999996</v>
      </c>
    </row>
    <row r="329" spans="1:21" x14ac:dyDescent="0.25">
      <c r="A329" t="s">
        <v>210</v>
      </c>
      <c r="B329">
        <v>3</v>
      </c>
      <c r="C329">
        <v>147</v>
      </c>
      <c r="D329" t="s">
        <v>234</v>
      </c>
      <c r="E329" t="s">
        <v>235</v>
      </c>
      <c r="F329" t="s">
        <v>42</v>
      </c>
      <c r="G329" t="s">
        <v>236</v>
      </c>
      <c r="H329">
        <v>787</v>
      </c>
      <c r="I329" t="s">
        <v>237</v>
      </c>
      <c r="J329" t="s">
        <v>238</v>
      </c>
      <c r="K329" t="s">
        <v>46</v>
      </c>
      <c r="L329">
        <v>30</v>
      </c>
      <c r="M329" t="s">
        <v>49</v>
      </c>
      <c r="N329" s="3">
        <v>938081.81</v>
      </c>
      <c r="O329" s="3">
        <v>968780.33</v>
      </c>
      <c r="P329" s="3">
        <v>1413363.41</v>
      </c>
      <c r="Q329" s="3">
        <v>722283.37</v>
      </c>
      <c r="R329" s="3">
        <v>692524.85</v>
      </c>
      <c r="S329" s="1">
        <v>761011.73</v>
      </c>
      <c r="T329" s="1">
        <v>678035.72</v>
      </c>
      <c r="U329" s="1">
        <v>75366.73</v>
      </c>
    </row>
    <row r="330" spans="1:21" x14ac:dyDescent="0.25">
      <c r="A330" t="s">
        <v>210</v>
      </c>
      <c r="B330">
        <v>3</v>
      </c>
      <c r="C330">
        <v>147</v>
      </c>
      <c r="D330" t="s">
        <v>234</v>
      </c>
      <c r="E330" t="s">
        <v>235</v>
      </c>
      <c r="F330" t="s">
        <v>42</v>
      </c>
      <c r="G330" t="s">
        <v>236</v>
      </c>
      <c r="H330">
        <v>787</v>
      </c>
      <c r="I330" t="s">
        <v>237</v>
      </c>
      <c r="J330" t="s">
        <v>238</v>
      </c>
      <c r="K330" t="s">
        <v>46</v>
      </c>
      <c r="L330">
        <v>40</v>
      </c>
      <c r="M330" t="s">
        <v>12</v>
      </c>
      <c r="N330" s="3">
        <v>0</v>
      </c>
      <c r="O330" s="3">
        <v>0</v>
      </c>
      <c r="P330" s="3">
        <v>0</v>
      </c>
      <c r="Q330" s="3">
        <v>0</v>
      </c>
      <c r="R330" s="3">
        <v>0</v>
      </c>
      <c r="S330" s="1">
        <v>0</v>
      </c>
      <c r="T330" s="1">
        <v>0</v>
      </c>
      <c r="U330" s="1">
        <v>0</v>
      </c>
    </row>
    <row r="331" spans="1:21" x14ac:dyDescent="0.25">
      <c r="A331" t="s">
        <v>210</v>
      </c>
      <c r="B331">
        <v>3</v>
      </c>
      <c r="C331">
        <v>147</v>
      </c>
      <c r="D331" t="s">
        <v>234</v>
      </c>
      <c r="E331" t="s">
        <v>235</v>
      </c>
      <c r="F331" t="s">
        <v>42</v>
      </c>
      <c r="G331" t="s">
        <v>236</v>
      </c>
      <c r="H331">
        <v>787</v>
      </c>
      <c r="I331" t="s">
        <v>237</v>
      </c>
      <c r="J331" t="s">
        <v>238</v>
      </c>
      <c r="K331" t="s">
        <v>46</v>
      </c>
      <c r="L331">
        <v>50</v>
      </c>
      <c r="M331" t="s">
        <v>50</v>
      </c>
      <c r="N331" s="3">
        <v>938081.81</v>
      </c>
      <c r="O331" s="3">
        <v>968780.33</v>
      </c>
      <c r="P331" s="3">
        <v>1413363.41</v>
      </c>
      <c r="Q331" s="3">
        <v>722283.37</v>
      </c>
      <c r="R331" s="3">
        <v>692524.85</v>
      </c>
      <c r="S331" s="1">
        <v>761011.73</v>
      </c>
      <c r="T331" s="1">
        <v>678035.72</v>
      </c>
      <c r="U331" s="1">
        <v>75366.73</v>
      </c>
    </row>
    <row r="332" spans="1:21" x14ac:dyDescent="0.25">
      <c r="A332" t="s">
        <v>210</v>
      </c>
      <c r="B332">
        <v>3</v>
      </c>
      <c r="C332">
        <v>921</v>
      </c>
      <c r="D332" t="s">
        <v>239</v>
      </c>
      <c r="E332" t="s">
        <v>240</v>
      </c>
      <c r="F332" t="s">
        <v>42</v>
      </c>
      <c r="G332" t="s">
        <v>241</v>
      </c>
      <c r="H332">
        <v>701</v>
      </c>
      <c r="I332" t="s">
        <v>88</v>
      </c>
      <c r="J332" t="s">
        <v>89</v>
      </c>
      <c r="K332" t="s">
        <v>46</v>
      </c>
      <c r="L332">
        <v>10</v>
      </c>
      <c r="M332" t="s">
        <v>47</v>
      </c>
      <c r="N332" s="3">
        <v>190944</v>
      </c>
      <c r="O332" s="3">
        <v>190949</v>
      </c>
      <c r="P332" s="3">
        <v>190940</v>
      </c>
      <c r="Q332" s="3">
        <v>190934</v>
      </c>
      <c r="R332" s="3">
        <v>190936</v>
      </c>
      <c r="S332" s="1">
        <v>190940</v>
      </c>
      <c r="T332" s="1">
        <v>210940</v>
      </c>
      <c r="U332" s="1">
        <v>210940</v>
      </c>
    </row>
    <row r="333" spans="1:21" x14ac:dyDescent="0.25">
      <c r="A333" t="s">
        <v>210</v>
      </c>
      <c r="B333">
        <v>3</v>
      </c>
      <c r="C333">
        <v>921</v>
      </c>
      <c r="D333" t="s">
        <v>239</v>
      </c>
      <c r="E333" t="s">
        <v>240</v>
      </c>
      <c r="F333" t="s">
        <v>42</v>
      </c>
      <c r="G333" t="s">
        <v>241</v>
      </c>
      <c r="H333">
        <v>701</v>
      </c>
      <c r="I333" t="s">
        <v>88</v>
      </c>
      <c r="J333" t="s">
        <v>89</v>
      </c>
      <c r="K333" t="s">
        <v>46</v>
      </c>
      <c r="L333">
        <v>20</v>
      </c>
      <c r="M333" t="s">
        <v>48</v>
      </c>
      <c r="N333" s="3">
        <v>190944</v>
      </c>
      <c r="O333" s="3">
        <v>190949</v>
      </c>
      <c r="P333" s="3">
        <v>190940</v>
      </c>
      <c r="Q333" s="3">
        <v>188424</v>
      </c>
      <c r="R333" s="3">
        <v>190936</v>
      </c>
      <c r="S333" s="1">
        <v>190939</v>
      </c>
      <c r="T333" s="1">
        <v>210940</v>
      </c>
      <c r="U333" s="1">
        <v>210940</v>
      </c>
    </row>
    <row r="334" spans="1:21" x14ac:dyDescent="0.25">
      <c r="A334" t="s">
        <v>210</v>
      </c>
      <c r="B334">
        <v>3</v>
      </c>
      <c r="C334">
        <v>921</v>
      </c>
      <c r="D334" t="s">
        <v>239</v>
      </c>
      <c r="E334" t="s">
        <v>240</v>
      </c>
      <c r="F334" t="s">
        <v>42</v>
      </c>
      <c r="G334" t="s">
        <v>241</v>
      </c>
      <c r="H334">
        <v>701</v>
      </c>
      <c r="I334" t="s">
        <v>88</v>
      </c>
      <c r="J334" t="s">
        <v>89</v>
      </c>
      <c r="K334" t="s">
        <v>46</v>
      </c>
      <c r="L334">
        <v>30</v>
      </c>
      <c r="M334" t="s">
        <v>49</v>
      </c>
      <c r="N334" s="3">
        <v>0</v>
      </c>
      <c r="O334" s="3">
        <v>0</v>
      </c>
      <c r="P334" s="3">
        <v>0</v>
      </c>
      <c r="Q334" s="3">
        <v>2510</v>
      </c>
      <c r="R334" s="3">
        <v>0</v>
      </c>
      <c r="S334" s="1">
        <v>1</v>
      </c>
      <c r="T334" s="1">
        <v>0</v>
      </c>
      <c r="U334" s="1">
        <v>0</v>
      </c>
    </row>
    <row r="335" spans="1:21" x14ac:dyDescent="0.25">
      <c r="A335" t="s">
        <v>210</v>
      </c>
      <c r="B335">
        <v>3</v>
      </c>
      <c r="C335">
        <v>921</v>
      </c>
      <c r="D335" t="s">
        <v>239</v>
      </c>
      <c r="E335" t="s">
        <v>240</v>
      </c>
      <c r="F335" t="s">
        <v>42</v>
      </c>
      <c r="G335" t="s">
        <v>241</v>
      </c>
      <c r="H335">
        <v>701</v>
      </c>
      <c r="I335" t="s">
        <v>88</v>
      </c>
      <c r="J335" t="s">
        <v>89</v>
      </c>
      <c r="K335" t="s">
        <v>46</v>
      </c>
      <c r="L335">
        <v>40</v>
      </c>
      <c r="M335" t="s">
        <v>12</v>
      </c>
      <c r="N335" s="3">
        <v>0</v>
      </c>
      <c r="O335" s="3">
        <v>0</v>
      </c>
      <c r="P335" s="3">
        <v>0</v>
      </c>
      <c r="Q335" s="3">
        <v>0</v>
      </c>
      <c r="R335" s="3">
        <v>0</v>
      </c>
      <c r="S335" s="1">
        <v>0</v>
      </c>
      <c r="T335" s="1">
        <v>0</v>
      </c>
      <c r="U335" s="1">
        <v>0</v>
      </c>
    </row>
    <row r="336" spans="1:21" x14ac:dyDescent="0.25">
      <c r="A336" t="s">
        <v>210</v>
      </c>
      <c r="B336">
        <v>3</v>
      </c>
      <c r="C336">
        <v>921</v>
      </c>
      <c r="D336" t="s">
        <v>239</v>
      </c>
      <c r="E336" t="s">
        <v>240</v>
      </c>
      <c r="F336" t="s">
        <v>42</v>
      </c>
      <c r="G336" t="s">
        <v>241</v>
      </c>
      <c r="H336">
        <v>701</v>
      </c>
      <c r="I336" t="s">
        <v>88</v>
      </c>
      <c r="J336" t="s">
        <v>89</v>
      </c>
      <c r="K336" t="s">
        <v>46</v>
      </c>
      <c r="L336">
        <v>50</v>
      </c>
      <c r="M336" t="s">
        <v>50</v>
      </c>
      <c r="N336" s="3">
        <v>0</v>
      </c>
      <c r="O336" s="3">
        <v>0</v>
      </c>
      <c r="P336" s="3">
        <v>0</v>
      </c>
      <c r="Q336" s="3">
        <v>2510</v>
      </c>
      <c r="R336" s="3">
        <v>0</v>
      </c>
      <c r="S336" s="1">
        <v>1</v>
      </c>
      <c r="T336" s="1">
        <v>0</v>
      </c>
      <c r="U336" s="1">
        <v>0</v>
      </c>
    </row>
    <row r="337" spans="1:21" x14ac:dyDescent="0.25">
      <c r="A337" t="s">
        <v>242</v>
      </c>
      <c r="B337">
        <v>4</v>
      </c>
      <c r="C337">
        <v>180</v>
      </c>
      <c r="D337" t="s">
        <v>243</v>
      </c>
      <c r="E337" t="s">
        <v>244</v>
      </c>
      <c r="F337" t="s">
        <v>42</v>
      </c>
      <c r="G337" t="s">
        <v>245</v>
      </c>
      <c r="H337">
        <v>799</v>
      </c>
      <c r="I337" t="s">
        <v>62</v>
      </c>
      <c r="J337" t="s">
        <v>218</v>
      </c>
      <c r="K337" t="s">
        <v>46</v>
      </c>
      <c r="L337">
        <v>10</v>
      </c>
      <c r="M337" t="s">
        <v>47</v>
      </c>
      <c r="N337" s="3">
        <v>2832850</v>
      </c>
      <c r="O337" s="3">
        <v>2894105.32</v>
      </c>
      <c r="P337" s="3">
        <v>2047055</v>
      </c>
      <c r="Q337" s="3">
        <v>2519040.2599999998</v>
      </c>
      <c r="R337" s="3">
        <v>1961238.14</v>
      </c>
      <c r="S337" s="1">
        <v>2470227.85</v>
      </c>
      <c r="T337" s="1">
        <v>2286278.29</v>
      </c>
      <c r="U337" s="1">
        <v>3097306.58</v>
      </c>
    </row>
    <row r="338" spans="1:21" x14ac:dyDescent="0.25">
      <c r="A338" t="s">
        <v>242</v>
      </c>
      <c r="B338">
        <v>4</v>
      </c>
      <c r="C338">
        <v>180</v>
      </c>
      <c r="D338" t="s">
        <v>243</v>
      </c>
      <c r="E338" t="s">
        <v>244</v>
      </c>
      <c r="F338" t="s">
        <v>42</v>
      </c>
      <c r="G338" t="s">
        <v>245</v>
      </c>
      <c r="H338">
        <v>799</v>
      </c>
      <c r="I338" t="s">
        <v>62</v>
      </c>
      <c r="J338" t="s">
        <v>218</v>
      </c>
      <c r="K338" t="s">
        <v>46</v>
      </c>
      <c r="L338">
        <v>20</v>
      </c>
      <c r="M338" t="s">
        <v>48</v>
      </c>
      <c r="N338" s="3">
        <v>1682890.68</v>
      </c>
      <c r="O338" s="3">
        <v>2132380.66</v>
      </c>
      <c r="P338" s="3">
        <v>1810983.93</v>
      </c>
      <c r="Q338" s="3">
        <v>1999007.12</v>
      </c>
      <c r="R338" s="3">
        <v>1775492.29</v>
      </c>
      <c r="S338" s="1">
        <v>2282029.56</v>
      </c>
      <c r="T338" s="1">
        <v>1766120.53</v>
      </c>
      <c r="U338" s="1">
        <v>2457938.46</v>
      </c>
    </row>
    <row r="339" spans="1:21" x14ac:dyDescent="0.25">
      <c r="A339" t="s">
        <v>242</v>
      </c>
      <c r="B339">
        <v>4</v>
      </c>
      <c r="C339">
        <v>180</v>
      </c>
      <c r="D339" t="s">
        <v>243</v>
      </c>
      <c r="E339" t="s">
        <v>244</v>
      </c>
      <c r="F339" t="s">
        <v>42</v>
      </c>
      <c r="G339" t="s">
        <v>245</v>
      </c>
      <c r="H339">
        <v>799</v>
      </c>
      <c r="I339" t="s">
        <v>62</v>
      </c>
      <c r="J339" t="s">
        <v>218</v>
      </c>
      <c r="K339" t="s">
        <v>46</v>
      </c>
      <c r="L339">
        <v>30</v>
      </c>
      <c r="M339" t="s">
        <v>49</v>
      </c>
      <c r="N339" s="3">
        <v>1149959.32</v>
      </c>
      <c r="O339" s="3">
        <v>761724.66</v>
      </c>
      <c r="P339" s="3">
        <v>236071.07</v>
      </c>
      <c r="Q339" s="3">
        <v>520033.14</v>
      </c>
      <c r="R339" s="3">
        <v>185745.85</v>
      </c>
      <c r="S339" s="1">
        <v>188198.29</v>
      </c>
      <c r="T339" s="1">
        <v>520157.76</v>
      </c>
      <c r="U339" s="1">
        <v>639368.12</v>
      </c>
    </row>
    <row r="340" spans="1:21" x14ac:dyDescent="0.25">
      <c r="A340" t="s">
        <v>242</v>
      </c>
      <c r="B340">
        <v>4</v>
      </c>
      <c r="C340">
        <v>180</v>
      </c>
      <c r="D340" t="s">
        <v>243</v>
      </c>
      <c r="E340" t="s">
        <v>244</v>
      </c>
      <c r="F340" t="s">
        <v>42</v>
      </c>
      <c r="G340" t="s">
        <v>245</v>
      </c>
      <c r="H340">
        <v>799</v>
      </c>
      <c r="I340" t="s">
        <v>62</v>
      </c>
      <c r="J340" t="s">
        <v>218</v>
      </c>
      <c r="K340" t="s">
        <v>46</v>
      </c>
      <c r="L340">
        <v>40</v>
      </c>
      <c r="M340" t="s">
        <v>12</v>
      </c>
      <c r="N340" s="3">
        <v>0</v>
      </c>
      <c r="O340" s="3">
        <v>0</v>
      </c>
      <c r="P340" s="3">
        <v>0</v>
      </c>
      <c r="Q340" s="3">
        <v>0</v>
      </c>
      <c r="R340" s="3">
        <v>0</v>
      </c>
      <c r="S340" s="1">
        <v>0</v>
      </c>
      <c r="T340" s="1">
        <v>0</v>
      </c>
      <c r="U340" s="1">
        <v>0</v>
      </c>
    </row>
    <row r="341" spans="1:21" x14ac:dyDescent="0.25">
      <c r="A341" t="s">
        <v>242</v>
      </c>
      <c r="B341">
        <v>4</v>
      </c>
      <c r="C341">
        <v>180</v>
      </c>
      <c r="D341" t="s">
        <v>243</v>
      </c>
      <c r="E341" t="s">
        <v>244</v>
      </c>
      <c r="F341" t="s">
        <v>42</v>
      </c>
      <c r="G341" t="s">
        <v>245</v>
      </c>
      <c r="H341">
        <v>799</v>
      </c>
      <c r="I341" t="s">
        <v>62</v>
      </c>
      <c r="J341" t="s">
        <v>218</v>
      </c>
      <c r="K341" t="s">
        <v>46</v>
      </c>
      <c r="L341">
        <v>50</v>
      </c>
      <c r="M341" t="s">
        <v>50</v>
      </c>
      <c r="N341" s="3">
        <v>1149959.32</v>
      </c>
      <c r="O341" s="3">
        <v>761724.66</v>
      </c>
      <c r="P341" s="3">
        <v>236071.07</v>
      </c>
      <c r="Q341" s="3">
        <v>520033.14</v>
      </c>
      <c r="R341" s="3">
        <v>185745.85</v>
      </c>
      <c r="S341" s="1">
        <v>188198.29</v>
      </c>
      <c r="T341" s="1">
        <v>520157.76</v>
      </c>
      <c r="U341" s="1">
        <v>639368.12</v>
      </c>
    </row>
    <row r="342" spans="1:21" x14ac:dyDescent="0.25">
      <c r="A342" t="s">
        <v>242</v>
      </c>
      <c r="B342">
        <v>4</v>
      </c>
      <c r="C342">
        <v>180</v>
      </c>
      <c r="D342" t="s">
        <v>243</v>
      </c>
      <c r="E342" t="s">
        <v>244</v>
      </c>
      <c r="F342" t="s">
        <v>42</v>
      </c>
      <c r="G342" t="s">
        <v>245</v>
      </c>
      <c r="H342">
        <v>824</v>
      </c>
      <c r="I342" t="s">
        <v>246</v>
      </c>
      <c r="J342" t="s">
        <v>247</v>
      </c>
      <c r="K342" t="s">
        <v>46</v>
      </c>
      <c r="L342">
        <v>10</v>
      </c>
      <c r="M342" t="s">
        <v>47</v>
      </c>
      <c r="N342" s="3">
        <v>0</v>
      </c>
      <c r="O342" s="3">
        <v>0</v>
      </c>
      <c r="P342" s="3">
        <v>0</v>
      </c>
      <c r="Q342" s="3">
        <v>0</v>
      </c>
      <c r="R342" s="3">
        <v>1848336.83</v>
      </c>
      <c r="S342" s="1">
        <v>2024209.57</v>
      </c>
      <c r="T342" s="1">
        <v>264763</v>
      </c>
      <c r="U342" s="1"/>
    </row>
    <row r="343" spans="1:21" x14ac:dyDescent="0.25">
      <c r="A343" t="s">
        <v>242</v>
      </c>
      <c r="B343">
        <v>4</v>
      </c>
      <c r="C343">
        <v>180</v>
      </c>
      <c r="D343" t="s">
        <v>243</v>
      </c>
      <c r="E343" t="s">
        <v>244</v>
      </c>
      <c r="F343" t="s">
        <v>42</v>
      </c>
      <c r="G343" t="s">
        <v>245</v>
      </c>
      <c r="H343">
        <v>824</v>
      </c>
      <c r="I343" t="s">
        <v>246</v>
      </c>
      <c r="J343" t="s">
        <v>247</v>
      </c>
      <c r="K343" t="s">
        <v>46</v>
      </c>
      <c r="L343">
        <v>20</v>
      </c>
      <c r="M343" t="s">
        <v>48</v>
      </c>
      <c r="N343" s="3">
        <v>0</v>
      </c>
      <c r="O343" s="3">
        <v>0</v>
      </c>
      <c r="P343" s="3">
        <v>0</v>
      </c>
      <c r="Q343" s="3">
        <v>0</v>
      </c>
      <c r="R343" s="3">
        <v>1075406.26</v>
      </c>
      <c r="S343" s="1">
        <v>1575669.91</v>
      </c>
      <c r="T343" s="1">
        <v>264763</v>
      </c>
      <c r="U343" s="1"/>
    </row>
    <row r="344" spans="1:21" x14ac:dyDescent="0.25">
      <c r="A344" t="s">
        <v>242</v>
      </c>
      <c r="B344">
        <v>4</v>
      </c>
      <c r="C344">
        <v>180</v>
      </c>
      <c r="D344" t="s">
        <v>243</v>
      </c>
      <c r="E344" t="s">
        <v>244</v>
      </c>
      <c r="F344" t="s">
        <v>42</v>
      </c>
      <c r="G344" t="s">
        <v>245</v>
      </c>
      <c r="H344">
        <v>824</v>
      </c>
      <c r="I344" t="s">
        <v>246</v>
      </c>
      <c r="J344" t="s">
        <v>247</v>
      </c>
      <c r="K344" t="s">
        <v>46</v>
      </c>
      <c r="L344">
        <v>30</v>
      </c>
      <c r="M344" t="s">
        <v>49</v>
      </c>
      <c r="N344" s="3">
        <v>0</v>
      </c>
      <c r="O344" s="3">
        <v>0</v>
      </c>
      <c r="P344" s="3">
        <v>0</v>
      </c>
      <c r="Q344" s="3">
        <v>0</v>
      </c>
      <c r="R344" s="3">
        <v>772930.57</v>
      </c>
      <c r="S344" s="1">
        <v>448539.66</v>
      </c>
      <c r="T344" s="1">
        <v>0</v>
      </c>
      <c r="U344" s="1"/>
    </row>
    <row r="345" spans="1:21" x14ac:dyDescent="0.25">
      <c r="A345" t="s">
        <v>242</v>
      </c>
      <c r="B345">
        <v>4</v>
      </c>
      <c r="C345">
        <v>180</v>
      </c>
      <c r="D345" t="s">
        <v>243</v>
      </c>
      <c r="E345" t="s">
        <v>244</v>
      </c>
      <c r="F345" t="s">
        <v>42</v>
      </c>
      <c r="G345" t="s">
        <v>245</v>
      </c>
      <c r="H345">
        <v>824</v>
      </c>
      <c r="I345" t="s">
        <v>246</v>
      </c>
      <c r="J345" t="s">
        <v>247</v>
      </c>
      <c r="K345" t="s">
        <v>46</v>
      </c>
      <c r="L345">
        <v>40</v>
      </c>
      <c r="M345" t="s">
        <v>12</v>
      </c>
      <c r="N345" s="3">
        <v>0</v>
      </c>
      <c r="O345" s="3">
        <v>0</v>
      </c>
      <c r="P345" s="3">
        <v>0</v>
      </c>
      <c r="Q345" s="3">
        <v>0</v>
      </c>
      <c r="R345" s="3">
        <v>750000</v>
      </c>
      <c r="S345" s="1">
        <v>0</v>
      </c>
      <c r="T345" s="1">
        <v>0</v>
      </c>
      <c r="U345" s="1"/>
    </row>
    <row r="346" spans="1:21" x14ac:dyDescent="0.25">
      <c r="A346" t="s">
        <v>242</v>
      </c>
      <c r="B346">
        <v>4</v>
      </c>
      <c r="C346">
        <v>180</v>
      </c>
      <c r="D346" t="s">
        <v>243</v>
      </c>
      <c r="E346" t="s">
        <v>244</v>
      </c>
      <c r="F346" t="s">
        <v>42</v>
      </c>
      <c r="G346" t="s">
        <v>245</v>
      </c>
      <c r="H346">
        <v>824</v>
      </c>
      <c r="I346" t="s">
        <v>246</v>
      </c>
      <c r="J346" t="s">
        <v>247</v>
      </c>
      <c r="K346" t="s">
        <v>46</v>
      </c>
      <c r="L346">
        <v>50</v>
      </c>
      <c r="M346" t="s">
        <v>50</v>
      </c>
      <c r="N346" s="3">
        <v>0</v>
      </c>
      <c r="O346" s="3">
        <v>0</v>
      </c>
      <c r="P346" s="3">
        <v>0</v>
      </c>
      <c r="Q346" s="3">
        <v>0</v>
      </c>
      <c r="R346" s="3">
        <v>22930.57</v>
      </c>
      <c r="S346" s="1">
        <v>448539.66</v>
      </c>
      <c r="T346" s="1">
        <v>0</v>
      </c>
      <c r="U346" s="1"/>
    </row>
    <row r="347" spans="1:21" x14ac:dyDescent="0.25">
      <c r="A347" t="s">
        <v>242</v>
      </c>
      <c r="B347">
        <v>4</v>
      </c>
      <c r="C347">
        <v>157</v>
      </c>
      <c r="D347" t="s">
        <v>248</v>
      </c>
      <c r="E347" t="s">
        <v>249</v>
      </c>
      <c r="F347" t="s">
        <v>42</v>
      </c>
      <c r="G347" t="s">
        <v>250</v>
      </c>
      <c r="H347">
        <v>307</v>
      </c>
      <c r="I347" t="s">
        <v>251</v>
      </c>
      <c r="J347" t="s">
        <v>252</v>
      </c>
      <c r="K347" t="s">
        <v>46</v>
      </c>
      <c r="L347">
        <v>10</v>
      </c>
      <c r="M347" t="s">
        <v>47</v>
      </c>
      <c r="N347" s="3">
        <v>454340156.88999999</v>
      </c>
      <c r="O347" s="3">
        <v>469716781</v>
      </c>
      <c r="P347" s="3">
        <v>478772511</v>
      </c>
      <c r="Q347" s="3">
        <v>502148984.45999998</v>
      </c>
      <c r="R347" s="3">
        <v>567949482.34000003</v>
      </c>
      <c r="S347" s="1">
        <v>623344128.59000003</v>
      </c>
      <c r="T347" s="1">
        <v>637611971.00999999</v>
      </c>
      <c r="U347" s="1">
        <v>668149548.08000004</v>
      </c>
    </row>
    <row r="348" spans="1:21" x14ac:dyDescent="0.25">
      <c r="A348" t="s">
        <v>242</v>
      </c>
      <c r="B348">
        <v>4</v>
      </c>
      <c r="C348">
        <v>157</v>
      </c>
      <c r="D348" t="s">
        <v>248</v>
      </c>
      <c r="E348" t="s">
        <v>249</v>
      </c>
      <c r="F348" t="s">
        <v>42</v>
      </c>
      <c r="G348" t="s">
        <v>250</v>
      </c>
      <c r="H348">
        <v>307</v>
      </c>
      <c r="I348" t="s">
        <v>251</v>
      </c>
      <c r="J348" t="s">
        <v>252</v>
      </c>
      <c r="K348" t="s">
        <v>46</v>
      </c>
      <c r="L348">
        <v>20</v>
      </c>
      <c r="M348" t="s">
        <v>48</v>
      </c>
      <c r="N348" s="3">
        <v>446736898.06999999</v>
      </c>
      <c r="O348" s="3">
        <v>463716715.60000002</v>
      </c>
      <c r="P348" s="3">
        <v>468778142.56999999</v>
      </c>
      <c r="Q348" s="3">
        <v>486704478.57999998</v>
      </c>
      <c r="R348" s="3">
        <v>548141541.90999997</v>
      </c>
      <c r="S348" s="1">
        <v>599987241.39999998</v>
      </c>
      <c r="T348" s="1">
        <v>631454861.52999997</v>
      </c>
      <c r="U348" s="1">
        <v>657656218.32000005</v>
      </c>
    </row>
    <row r="349" spans="1:21" x14ac:dyDescent="0.25">
      <c r="A349" t="s">
        <v>242</v>
      </c>
      <c r="B349">
        <v>4</v>
      </c>
      <c r="C349">
        <v>157</v>
      </c>
      <c r="D349" t="s">
        <v>248</v>
      </c>
      <c r="E349" t="s">
        <v>249</v>
      </c>
      <c r="F349" t="s">
        <v>42</v>
      </c>
      <c r="G349" t="s">
        <v>250</v>
      </c>
      <c r="H349">
        <v>307</v>
      </c>
      <c r="I349" t="s">
        <v>251</v>
      </c>
      <c r="J349" t="s">
        <v>252</v>
      </c>
      <c r="K349" t="s">
        <v>46</v>
      </c>
      <c r="L349">
        <v>30</v>
      </c>
      <c r="M349" t="s">
        <v>49</v>
      </c>
      <c r="N349" s="3">
        <v>7603258.8200000003</v>
      </c>
      <c r="O349" s="3">
        <v>6000065.4500000002</v>
      </c>
      <c r="P349" s="3">
        <v>9994368.4299999997</v>
      </c>
      <c r="Q349" s="3">
        <v>15444505.880000001</v>
      </c>
      <c r="R349" s="3">
        <v>19807940.43</v>
      </c>
      <c r="S349" s="1">
        <v>23356887.190000001</v>
      </c>
      <c r="T349" s="1">
        <v>6157109.4800000004</v>
      </c>
      <c r="U349" s="1">
        <v>10493329.76</v>
      </c>
    </row>
    <row r="350" spans="1:21" x14ac:dyDescent="0.25">
      <c r="A350" t="s">
        <v>242</v>
      </c>
      <c r="B350">
        <v>4</v>
      </c>
      <c r="C350">
        <v>157</v>
      </c>
      <c r="D350" t="s">
        <v>248</v>
      </c>
      <c r="E350" t="s">
        <v>249</v>
      </c>
      <c r="F350" t="s">
        <v>42</v>
      </c>
      <c r="G350" t="s">
        <v>250</v>
      </c>
      <c r="H350">
        <v>307</v>
      </c>
      <c r="I350" t="s">
        <v>251</v>
      </c>
      <c r="J350" t="s">
        <v>252</v>
      </c>
      <c r="K350" t="s">
        <v>46</v>
      </c>
      <c r="L350">
        <v>40</v>
      </c>
      <c r="M350" t="s">
        <v>12</v>
      </c>
      <c r="N350" s="3">
        <v>0</v>
      </c>
      <c r="O350" s="3">
        <v>0</v>
      </c>
      <c r="P350" s="3">
        <v>0</v>
      </c>
      <c r="Q350" s="3">
        <v>0</v>
      </c>
      <c r="R350" s="3">
        <v>0</v>
      </c>
      <c r="S350" s="1">
        <v>0</v>
      </c>
      <c r="T350" s="1">
        <v>0</v>
      </c>
      <c r="U350" s="1">
        <v>0</v>
      </c>
    </row>
    <row r="351" spans="1:21" x14ac:dyDescent="0.25">
      <c r="A351" t="s">
        <v>242</v>
      </c>
      <c r="B351">
        <v>4</v>
      </c>
      <c r="C351">
        <v>157</v>
      </c>
      <c r="D351" t="s">
        <v>248</v>
      </c>
      <c r="E351" t="s">
        <v>249</v>
      </c>
      <c r="F351" t="s">
        <v>42</v>
      </c>
      <c r="G351" t="s">
        <v>250</v>
      </c>
      <c r="H351">
        <v>307</v>
      </c>
      <c r="I351" t="s">
        <v>251</v>
      </c>
      <c r="J351" t="s">
        <v>252</v>
      </c>
      <c r="K351" t="s">
        <v>46</v>
      </c>
      <c r="L351">
        <v>50</v>
      </c>
      <c r="M351" t="s">
        <v>50</v>
      </c>
      <c r="N351" s="3">
        <v>7603258.8200000003</v>
      </c>
      <c r="O351" s="3">
        <v>6000065.4500000002</v>
      </c>
      <c r="P351" s="3">
        <v>9994368.4299999997</v>
      </c>
      <c r="Q351" s="3">
        <v>15444505.880000001</v>
      </c>
      <c r="R351" s="3">
        <v>19807940.43</v>
      </c>
      <c r="S351" s="1">
        <v>23356887.190000001</v>
      </c>
      <c r="T351" s="1">
        <v>6157109.4800000004</v>
      </c>
      <c r="U351" s="1">
        <v>10493329.76</v>
      </c>
    </row>
    <row r="352" spans="1:21" x14ac:dyDescent="0.25">
      <c r="A352" t="s">
        <v>242</v>
      </c>
      <c r="B352">
        <v>4</v>
      </c>
      <c r="C352">
        <v>157</v>
      </c>
      <c r="D352" t="s">
        <v>248</v>
      </c>
      <c r="E352" t="s">
        <v>249</v>
      </c>
      <c r="F352" t="s">
        <v>42</v>
      </c>
      <c r="G352" t="s">
        <v>250</v>
      </c>
      <c r="H352">
        <v>356</v>
      </c>
      <c r="I352" t="s">
        <v>253</v>
      </c>
      <c r="J352" t="s">
        <v>254</v>
      </c>
      <c r="K352" t="s">
        <v>46</v>
      </c>
      <c r="L352">
        <v>10</v>
      </c>
      <c r="M352" t="s">
        <v>47</v>
      </c>
      <c r="N352" s="3">
        <v>59590757</v>
      </c>
      <c r="O352" s="3">
        <v>59981447</v>
      </c>
      <c r="P352" s="3">
        <v>59182111</v>
      </c>
      <c r="Q352" s="3">
        <v>56649386</v>
      </c>
      <c r="R352" s="3">
        <v>50841403</v>
      </c>
      <c r="S352" s="1">
        <v>39906489</v>
      </c>
      <c r="T352" s="1">
        <v>43714791</v>
      </c>
      <c r="U352" s="1">
        <v>43814791</v>
      </c>
    </row>
    <row r="353" spans="1:21" x14ac:dyDescent="0.25">
      <c r="A353" t="s">
        <v>242</v>
      </c>
      <c r="B353">
        <v>4</v>
      </c>
      <c r="C353">
        <v>157</v>
      </c>
      <c r="D353" t="s">
        <v>248</v>
      </c>
      <c r="E353" t="s">
        <v>249</v>
      </c>
      <c r="F353" t="s">
        <v>42</v>
      </c>
      <c r="G353" t="s">
        <v>250</v>
      </c>
      <c r="H353">
        <v>356</v>
      </c>
      <c r="I353" t="s">
        <v>253</v>
      </c>
      <c r="J353" t="s">
        <v>254</v>
      </c>
      <c r="K353" t="s">
        <v>46</v>
      </c>
      <c r="L353">
        <v>20</v>
      </c>
      <c r="M353" t="s">
        <v>48</v>
      </c>
      <c r="N353" s="3">
        <v>54312826.359999999</v>
      </c>
      <c r="O353" s="3">
        <v>51336825.469999999</v>
      </c>
      <c r="P353" s="3">
        <v>48594115.219999999</v>
      </c>
      <c r="Q353" s="3">
        <v>45507625.200000003</v>
      </c>
      <c r="R353" s="3">
        <v>35600273.590000004</v>
      </c>
      <c r="S353" s="1">
        <v>35210513.869999997</v>
      </c>
      <c r="T353" s="1">
        <v>42498682.280000001</v>
      </c>
      <c r="U353" s="1">
        <v>39987946.18</v>
      </c>
    </row>
    <row r="354" spans="1:21" x14ac:dyDescent="0.25">
      <c r="A354" t="s">
        <v>242</v>
      </c>
      <c r="B354">
        <v>4</v>
      </c>
      <c r="C354">
        <v>157</v>
      </c>
      <c r="D354" t="s">
        <v>248</v>
      </c>
      <c r="E354" t="s">
        <v>249</v>
      </c>
      <c r="F354" t="s">
        <v>42</v>
      </c>
      <c r="G354" t="s">
        <v>250</v>
      </c>
      <c r="H354">
        <v>356</v>
      </c>
      <c r="I354" t="s">
        <v>253</v>
      </c>
      <c r="J354" t="s">
        <v>254</v>
      </c>
      <c r="K354" t="s">
        <v>46</v>
      </c>
      <c r="L354">
        <v>30</v>
      </c>
      <c r="M354" t="s">
        <v>49</v>
      </c>
      <c r="N354" s="3">
        <v>5277930.6399999997</v>
      </c>
      <c r="O354" s="3">
        <v>8644621.5299999993</v>
      </c>
      <c r="P354" s="3">
        <v>10587995.779999999</v>
      </c>
      <c r="Q354" s="3">
        <v>11141760.800000001</v>
      </c>
      <c r="R354" s="3">
        <v>15241129.41</v>
      </c>
      <c r="S354" s="1">
        <v>4695975.13</v>
      </c>
      <c r="T354" s="1">
        <v>1216108.72</v>
      </c>
      <c r="U354" s="1">
        <v>3826844.82</v>
      </c>
    </row>
    <row r="355" spans="1:21" x14ac:dyDescent="0.25">
      <c r="A355" t="s">
        <v>242</v>
      </c>
      <c r="B355">
        <v>4</v>
      </c>
      <c r="C355">
        <v>157</v>
      </c>
      <c r="D355" t="s">
        <v>248</v>
      </c>
      <c r="E355" t="s">
        <v>249</v>
      </c>
      <c r="F355" t="s">
        <v>42</v>
      </c>
      <c r="G355" t="s">
        <v>250</v>
      </c>
      <c r="H355">
        <v>356</v>
      </c>
      <c r="I355" t="s">
        <v>253</v>
      </c>
      <c r="J355" t="s">
        <v>254</v>
      </c>
      <c r="K355" t="s">
        <v>46</v>
      </c>
      <c r="L355">
        <v>40</v>
      </c>
      <c r="M355" t="s">
        <v>12</v>
      </c>
      <c r="N355" s="3">
        <v>0</v>
      </c>
      <c r="O355" s="3">
        <v>0</v>
      </c>
      <c r="P355" s="3">
        <v>0</v>
      </c>
      <c r="Q355" s="3">
        <v>0</v>
      </c>
      <c r="R355" s="3">
        <v>0</v>
      </c>
      <c r="S355" s="1">
        <v>0</v>
      </c>
      <c r="T355" s="1">
        <v>0</v>
      </c>
      <c r="U355" s="1">
        <v>0</v>
      </c>
    </row>
    <row r="356" spans="1:21" x14ac:dyDescent="0.25">
      <c r="A356" t="s">
        <v>242</v>
      </c>
      <c r="B356">
        <v>4</v>
      </c>
      <c r="C356">
        <v>157</v>
      </c>
      <c r="D356" t="s">
        <v>248</v>
      </c>
      <c r="E356" t="s">
        <v>249</v>
      </c>
      <c r="F356" t="s">
        <v>42</v>
      </c>
      <c r="G356" t="s">
        <v>250</v>
      </c>
      <c r="H356">
        <v>356</v>
      </c>
      <c r="I356" t="s">
        <v>253</v>
      </c>
      <c r="J356" t="s">
        <v>254</v>
      </c>
      <c r="K356" t="s">
        <v>46</v>
      </c>
      <c r="L356">
        <v>50</v>
      </c>
      <c r="M356" t="s">
        <v>50</v>
      </c>
      <c r="N356" s="3">
        <v>5277930.6399999997</v>
      </c>
      <c r="O356" s="3">
        <v>8644621.5299999993</v>
      </c>
      <c r="P356" s="3">
        <v>10587995.779999999</v>
      </c>
      <c r="Q356" s="3">
        <v>11141760.800000001</v>
      </c>
      <c r="R356" s="3">
        <v>15241129.41</v>
      </c>
      <c r="S356" s="1">
        <v>4695975.13</v>
      </c>
      <c r="T356" s="1">
        <v>1216108.72</v>
      </c>
      <c r="U356" s="1">
        <v>3826844.82</v>
      </c>
    </row>
    <row r="357" spans="1:21" x14ac:dyDescent="0.25">
      <c r="A357" t="s">
        <v>242</v>
      </c>
      <c r="B357">
        <v>4</v>
      </c>
      <c r="C357">
        <v>157</v>
      </c>
      <c r="D357" t="s">
        <v>248</v>
      </c>
      <c r="E357" t="s">
        <v>249</v>
      </c>
      <c r="F357" t="s">
        <v>42</v>
      </c>
      <c r="G357" t="s">
        <v>250</v>
      </c>
      <c r="H357">
        <v>717</v>
      </c>
      <c r="I357" t="s">
        <v>255</v>
      </c>
      <c r="J357" t="s">
        <v>256</v>
      </c>
      <c r="K357" t="s">
        <v>46</v>
      </c>
      <c r="L357">
        <v>10</v>
      </c>
      <c r="M357" t="s">
        <v>47</v>
      </c>
      <c r="N357" s="3">
        <v>5592850</v>
      </c>
      <c r="O357" s="3">
        <v>5780843</v>
      </c>
      <c r="P357" s="3">
        <v>5763864</v>
      </c>
      <c r="Q357" s="3">
        <v>6043168.2199999997</v>
      </c>
      <c r="R357" s="3">
        <v>6350901.5700000003</v>
      </c>
      <c r="S357" s="1">
        <v>6814777.5</v>
      </c>
      <c r="T357" s="1">
        <v>7092263.7400000002</v>
      </c>
      <c r="U357" s="1">
        <v>7446363.21</v>
      </c>
    </row>
    <row r="358" spans="1:21" x14ac:dyDescent="0.25">
      <c r="A358" t="s">
        <v>242</v>
      </c>
      <c r="B358">
        <v>4</v>
      </c>
      <c r="C358">
        <v>157</v>
      </c>
      <c r="D358" t="s">
        <v>248</v>
      </c>
      <c r="E358" t="s">
        <v>249</v>
      </c>
      <c r="F358" t="s">
        <v>42</v>
      </c>
      <c r="G358" t="s">
        <v>250</v>
      </c>
      <c r="H358">
        <v>717</v>
      </c>
      <c r="I358" t="s">
        <v>255</v>
      </c>
      <c r="J358" t="s">
        <v>256</v>
      </c>
      <c r="K358" t="s">
        <v>46</v>
      </c>
      <c r="L358">
        <v>20</v>
      </c>
      <c r="M358" t="s">
        <v>48</v>
      </c>
      <c r="N358" s="3">
        <v>5543891.4400000004</v>
      </c>
      <c r="O358" s="3">
        <v>5742706.6799999997</v>
      </c>
      <c r="P358" s="3">
        <v>5760543.8300000001</v>
      </c>
      <c r="Q358" s="3">
        <v>5968865.6699999999</v>
      </c>
      <c r="R358" s="3">
        <v>6143519.5199999996</v>
      </c>
      <c r="S358" s="1">
        <v>6746439.8200000003</v>
      </c>
      <c r="T358" s="1">
        <v>7013842.75</v>
      </c>
      <c r="U358" s="1">
        <v>7138587.9800000004</v>
      </c>
    </row>
    <row r="359" spans="1:21" x14ac:dyDescent="0.25">
      <c r="A359" t="s">
        <v>242</v>
      </c>
      <c r="B359">
        <v>4</v>
      </c>
      <c r="C359">
        <v>157</v>
      </c>
      <c r="D359" t="s">
        <v>248</v>
      </c>
      <c r="E359" t="s">
        <v>249</v>
      </c>
      <c r="F359" t="s">
        <v>42</v>
      </c>
      <c r="G359" t="s">
        <v>250</v>
      </c>
      <c r="H359">
        <v>717</v>
      </c>
      <c r="I359" t="s">
        <v>255</v>
      </c>
      <c r="J359" t="s">
        <v>256</v>
      </c>
      <c r="K359" t="s">
        <v>46</v>
      </c>
      <c r="L359">
        <v>30</v>
      </c>
      <c r="M359" t="s">
        <v>49</v>
      </c>
      <c r="N359" s="3">
        <v>48958.559999999998</v>
      </c>
      <c r="O359" s="3">
        <v>38136.32</v>
      </c>
      <c r="P359" s="3">
        <v>3320.17</v>
      </c>
      <c r="Q359" s="3">
        <v>74302.55</v>
      </c>
      <c r="R359" s="3">
        <v>207382.05</v>
      </c>
      <c r="S359" s="1">
        <v>68337.679999999993</v>
      </c>
      <c r="T359" s="1">
        <v>78420.990000000005</v>
      </c>
      <c r="U359" s="1">
        <v>307775.23</v>
      </c>
    </row>
    <row r="360" spans="1:21" x14ac:dyDescent="0.25">
      <c r="A360" t="s">
        <v>242</v>
      </c>
      <c r="B360">
        <v>4</v>
      </c>
      <c r="C360">
        <v>157</v>
      </c>
      <c r="D360" t="s">
        <v>248</v>
      </c>
      <c r="E360" t="s">
        <v>249</v>
      </c>
      <c r="F360" t="s">
        <v>42</v>
      </c>
      <c r="G360" t="s">
        <v>250</v>
      </c>
      <c r="H360">
        <v>717</v>
      </c>
      <c r="I360" t="s">
        <v>255</v>
      </c>
      <c r="J360" t="s">
        <v>256</v>
      </c>
      <c r="K360" t="s">
        <v>46</v>
      </c>
      <c r="L360">
        <v>40</v>
      </c>
      <c r="M360" t="s">
        <v>12</v>
      </c>
      <c r="N360" s="3">
        <v>0</v>
      </c>
      <c r="O360" s="3">
        <v>0</v>
      </c>
      <c r="P360" s="3">
        <v>0</v>
      </c>
      <c r="Q360" s="3">
        <v>0</v>
      </c>
      <c r="R360" s="3">
        <v>0</v>
      </c>
      <c r="S360" s="1">
        <v>0</v>
      </c>
      <c r="T360" s="1">
        <v>0</v>
      </c>
      <c r="U360" s="1">
        <v>0</v>
      </c>
    </row>
    <row r="361" spans="1:21" x14ac:dyDescent="0.25">
      <c r="A361" t="s">
        <v>242</v>
      </c>
      <c r="B361">
        <v>4</v>
      </c>
      <c r="C361">
        <v>157</v>
      </c>
      <c r="D361" t="s">
        <v>248</v>
      </c>
      <c r="E361" t="s">
        <v>249</v>
      </c>
      <c r="F361" t="s">
        <v>42</v>
      </c>
      <c r="G361" t="s">
        <v>250</v>
      </c>
      <c r="H361">
        <v>717</v>
      </c>
      <c r="I361" t="s">
        <v>255</v>
      </c>
      <c r="J361" t="s">
        <v>256</v>
      </c>
      <c r="K361" t="s">
        <v>46</v>
      </c>
      <c r="L361">
        <v>50</v>
      </c>
      <c r="M361" t="s">
        <v>50</v>
      </c>
      <c r="N361" s="3">
        <v>48958.559999999998</v>
      </c>
      <c r="O361" s="3">
        <v>38136.32</v>
      </c>
      <c r="P361" s="3">
        <v>3320.17</v>
      </c>
      <c r="Q361" s="3">
        <v>74302.55</v>
      </c>
      <c r="R361" s="3">
        <v>207382.05</v>
      </c>
      <c r="S361" s="1">
        <v>68337.679999999993</v>
      </c>
      <c r="T361" s="1">
        <v>78420.990000000005</v>
      </c>
      <c r="U361" s="1">
        <v>307775.23</v>
      </c>
    </row>
    <row r="362" spans="1:21" x14ac:dyDescent="0.25">
      <c r="A362" t="s">
        <v>242</v>
      </c>
      <c r="B362">
        <v>4</v>
      </c>
      <c r="C362">
        <v>157</v>
      </c>
      <c r="D362" t="s">
        <v>248</v>
      </c>
      <c r="E362" t="s">
        <v>249</v>
      </c>
      <c r="F362" t="s">
        <v>42</v>
      </c>
      <c r="G362" t="s">
        <v>250</v>
      </c>
      <c r="H362">
        <v>771</v>
      </c>
      <c r="I362" t="s">
        <v>257</v>
      </c>
      <c r="J362" t="s">
        <v>258</v>
      </c>
      <c r="K362" t="s">
        <v>46</v>
      </c>
      <c r="L362">
        <v>10</v>
      </c>
      <c r="M362" t="s">
        <v>47</v>
      </c>
      <c r="N362" s="3">
        <v>18515162.449999999</v>
      </c>
      <c r="O362" s="3">
        <v>19071985</v>
      </c>
      <c r="P362" s="3">
        <v>19203348</v>
      </c>
      <c r="Q362" s="3">
        <v>21149296.670000002</v>
      </c>
      <c r="R362" s="3">
        <v>23082783.550000001</v>
      </c>
      <c r="S362" s="1">
        <v>25895597.629999999</v>
      </c>
      <c r="T362" s="1">
        <v>27783474.940000001</v>
      </c>
      <c r="U362" s="1">
        <v>29103141.789999999</v>
      </c>
    </row>
    <row r="363" spans="1:21" x14ac:dyDescent="0.25">
      <c r="A363" t="s">
        <v>242</v>
      </c>
      <c r="B363">
        <v>4</v>
      </c>
      <c r="C363">
        <v>157</v>
      </c>
      <c r="D363" t="s">
        <v>248</v>
      </c>
      <c r="E363" t="s">
        <v>249</v>
      </c>
      <c r="F363" t="s">
        <v>42</v>
      </c>
      <c r="G363" t="s">
        <v>250</v>
      </c>
      <c r="H363">
        <v>771</v>
      </c>
      <c r="I363" t="s">
        <v>257</v>
      </c>
      <c r="J363" t="s">
        <v>258</v>
      </c>
      <c r="K363" t="s">
        <v>46</v>
      </c>
      <c r="L363">
        <v>20</v>
      </c>
      <c r="M363" t="s">
        <v>48</v>
      </c>
      <c r="N363" s="3">
        <v>18511020.66</v>
      </c>
      <c r="O363" s="3">
        <v>19048659.170000002</v>
      </c>
      <c r="P363" s="3">
        <v>19155684.879999999</v>
      </c>
      <c r="Q363" s="3">
        <v>21015468.469999999</v>
      </c>
      <c r="R363" s="3">
        <v>22828804.739999998</v>
      </c>
      <c r="S363" s="1">
        <v>25422896.120000001</v>
      </c>
      <c r="T363" s="1">
        <v>27329603.420000002</v>
      </c>
      <c r="U363" s="1">
        <v>28566801.100000001</v>
      </c>
    </row>
    <row r="364" spans="1:21" x14ac:dyDescent="0.25">
      <c r="A364" t="s">
        <v>242</v>
      </c>
      <c r="B364">
        <v>4</v>
      </c>
      <c r="C364">
        <v>157</v>
      </c>
      <c r="D364" t="s">
        <v>248</v>
      </c>
      <c r="E364" t="s">
        <v>249</v>
      </c>
      <c r="F364" t="s">
        <v>42</v>
      </c>
      <c r="G364" t="s">
        <v>250</v>
      </c>
      <c r="H364">
        <v>771</v>
      </c>
      <c r="I364" t="s">
        <v>257</v>
      </c>
      <c r="J364" t="s">
        <v>258</v>
      </c>
      <c r="K364" t="s">
        <v>46</v>
      </c>
      <c r="L364">
        <v>30</v>
      </c>
      <c r="M364" t="s">
        <v>49</v>
      </c>
      <c r="N364" s="3">
        <v>4141.79</v>
      </c>
      <c r="O364" s="3">
        <v>23325.83</v>
      </c>
      <c r="P364" s="3">
        <v>47663.12</v>
      </c>
      <c r="Q364" s="3">
        <v>133828.20000000001</v>
      </c>
      <c r="R364" s="3">
        <v>253978.81</v>
      </c>
      <c r="S364" s="1">
        <v>472701.51</v>
      </c>
      <c r="T364" s="1">
        <v>453871.52</v>
      </c>
      <c r="U364" s="1">
        <v>536340.68999999994</v>
      </c>
    </row>
    <row r="365" spans="1:21" x14ac:dyDescent="0.25">
      <c r="A365" t="s">
        <v>242</v>
      </c>
      <c r="B365">
        <v>4</v>
      </c>
      <c r="C365">
        <v>157</v>
      </c>
      <c r="D365" t="s">
        <v>248</v>
      </c>
      <c r="E365" t="s">
        <v>249</v>
      </c>
      <c r="F365" t="s">
        <v>42</v>
      </c>
      <c r="G365" t="s">
        <v>250</v>
      </c>
      <c r="H365">
        <v>771</v>
      </c>
      <c r="I365" t="s">
        <v>257</v>
      </c>
      <c r="J365" t="s">
        <v>258</v>
      </c>
      <c r="K365" t="s">
        <v>46</v>
      </c>
      <c r="L365">
        <v>40</v>
      </c>
      <c r="M365" t="s">
        <v>12</v>
      </c>
      <c r="N365" s="3">
        <v>0</v>
      </c>
      <c r="O365" s="3">
        <v>0</v>
      </c>
      <c r="P365" s="3">
        <v>0</v>
      </c>
      <c r="Q365" s="3">
        <v>0</v>
      </c>
      <c r="R365" s="3">
        <v>0</v>
      </c>
      <c r="S365" s="1">
        <v>0</v>
      </c>
      <c r="T365" s="1">
        <v>0</v>
      </c>
      <c r="U365" s="1">
        <v>0</v>
      </c>
    </row>
    <row r="366" spans="1:21" x14ac:dyDescent="0.25">
      <c r="A366" t="s">
        <v>242</v>
      </c>
      <c r="B366">
        <v>4</v>
      </c>
      <c r="C366">
        <v>157</v>
      </c>
      <c r="D366" t="s">
        <v>248</v>
      </c>
      <c r="E366" t="s">
        <v>249</v>
      </c>
      <c r="F366" t="s">
        <v>42</v>
      </c>
      <c r="G366" t="s">
        <v>250</v>
      </c>
      <c r="H366">
        <v>771</v>
      </c>
      <c r="I366" t="s">
        <v>257</v>
      </c>
      <c r="J366" t="s">
        <v>258</v>
      </c>
      <c r="K366" t="s">
        <v>46</v>
      </c>
      <c r="L366">
        <v>50</v>
      </c>
      <c r="M366" t="s">
        <v>50</v>
      </c>
      <c r="N366" s="3">
        <v>4141.79</v>
      </c>
      <c r="O366" s="3">
        <v>23325.83</v>
      </c>
      <c r="P366" s="3">
        <v>47663.12</v>
      </c>
      <c r="Q366" s="3">
        <v>133828.20000000001</v>
      </c>
      <c r="R366" s="3">
        <v>253978.81</v>
      </c>
      <c r="S366" s="1">
        <v>472701.51</v>
      </c>
      <c r="T366" s="1">
        <v>453871.52</v>
      </c>
      <c r="U366" s="1">
        <v>536340.68999999994</v>
      </c>
    </row>
    <row r="367" spans="1:21" x14ac:dyDescent="0.25">
      <c r="A367" t="s">
        <v>242</v>
      </c>
      <c r="B367">
        <v>4</v>
      </c>
      <c r="C367">
        <v>157</v>
      </c>
      <c r="D367" t="s">
        <v>248</v>
      </c>
      <c r="E367" t="s">
        <v>249</v>
      </c>
      <c r="F367" t="s">
        <v>42</v>
      </c>
      <c r="G367" t="s">
        <v>250</v>
      </c>
      <c r="H367">
        <v>772</v>
      </c>
      <c r="I367" t="s">
        <v>259</v>
      </c>
      <c r="J367" t="s">
        <v>260</v>
      </c>
      <c r="K367" t="s">
        <v>46</v>
      </c>
      <c r="L367">
        <v>10</v>
      </c>
      <c r="M367" t="s">
        <v>47</v>
      </c>
      <c r="N367" s="3">
        <v>73029499.590000004</v>
      </c>
      <c r="O367" s="3">
        <v>76342040</v>
      </c>
      <c r="P367" s="3">
        <v>76544273</v>
      </c>
      <c r="Q367" s="3">
        <v>81701059.560000002</v>
      </c>
      <c r="R367" s="3">
        <v>86065888.209999993</v>
      </c>
      <c r="S367" s="1">
        <v>96482497.25</v>
      </c>
      <c r="T367" s="1">
        <v>106049642.94</v>
      </c>
      <c r="U367" s="1">
        <v>116981464.39</v>
      </c>
    </row>
    <row r="368" spans="1:21" x14ac:dyDescent="0.25">
      <c r="A368" t="s">
        <v>242</v>
      </c>
      <c r="B368">
        <v>4</v>
      </c>
      <c r="C368">
        <v>157</v>
      </c>
      <c r="D368" t="s">
        <v>248</v>
      </c>
      <c r="E368" t="s">
        <v>249</v>
      </c>
      <c r="F368" t="s">
        <v>42</v>
      </c>
      <c r="G368" t="s">
        <v>250</v>
      </c>
      <c r="H368">
        <v>772</v>
      </c>
      <c r="I368" t="s">
        <v>259</v>
      </c>
      <c r="J368" t="s">
        <v>260</v>
      </c>
      <c r="K368" t="s">
        <v>46</v>
      </c>
      <c r="L368">
        <v>20</v>
      </c>
      <c r="M368" t="s">
        <v>48</v>
      </c>
      <c r="N368" s="3">
        <v>72163329.549999997</v>
      </c>
      <c r="O368" s="3">
        <v>74941615.590000004</v>
      </c>
      <c r="P368" s="3">
        <v>75311760.75</v>
      </c>
      <c r="Q368" s="3">
        <v>79744866.219999999</v>
      </c>
      <c r="R368" s="3">
        <v>83521627.310000002</v>
      </c>
      <c r="S368" s="1">
        <v>92473925.280000001</v>
      </c>
      <c r="T368" s="1">
        <v>103453509.02</v>
      </c>
      <c r="U368" s="1">
        <v>113331687.19</v>
      </c>
    </row>
    <row r="369" spans="1:21" x14ac:dyDescent="0.25">
      <c r="A369" t="s">
        <v>242</v>
      </c>
      <c r="B369">
        <v>4</v>
      </c>
      <c r="C369">
        <v>157</v>
      </c>
      <c r="D369" t="s">
        <v>248</v>
      </c>
      <c r="E369" t="s">
        <v>249</v>
      </c>
      <c r="F369" t="s">
        <v>42</v>
      </c>
      <c r="G369" t="s">
        <v>250</v>
      </c>
      <c r="H369">
        <v>772</v>
      </c>
      <c r="I369" t="s">
        <v>259</v>
      </c>
      <c r="J369" t="s">
        <v>260</v>
      </c>
      <c r="K369" t="s">
        <v>46</v>
      </c>
      <c r="L369">
        <v>30</v>
      </c>
      <c r="M369" t="s">
        <v>49</v>
      </c>
      <c r="N369" s="3">
        <v>866170.04</v>
      </c>
      <c r="O369" s="3">
        <v>1400424.41</v>
      </c>
      <c r="P369" s="3">
        <v>1232512.25</v>
      </c>
      <c r="Q369" s="3">
        <v>1956193.34</v>
      </c>
      <c r="R369" s="3">
        <v>2544260.9</v>
      </c>
      <c r="S369" s="1">
        <v>4008571.97</v>
      </c>
      <c r="T369" s="1">
        <v>2596133.92</v>
      </c>
      <c r="U369" s="1">
        <v>3649777.2</v>
      </c>
    </row>
    <row r="370" spans="1:21" x14ac:dyDescent="0.25">
      <c r="A370" t="s">
        <v>242</v>
      </c>
      <c r="B370">
        <v>4</v>
      </c>
      <c r="C370">
        <v>157</v>
      </c>
      <c r="D370" t="s">
        <v>248</v>
      </c>
      <c r="E370" t="s">
        <v>249</v>
      </c>
      <c r="F370" t="s">
        <v>42</v>
      </c>
      <c r="G370" t="s">
        <v>250</v>
      </c>
      <c r="H370">
        <v>772</v>
      </c>
      <c r="I370" t="s">
        <v>259</v>
      </c>
      <c r="J370" t="s">
        <v>260</v>
      </c>
      <c r="K370" t="s">
        <v>46</v>
      </c>
      <c r="L370">
        <v>40</v>
      </c>
      <c r="M370" t="s">
        <v>12</v>
      </c>
      <c r="N370" s="3">
        <v>0</v>
      </c>
      <c r="O370" s="3">
        <v>0</v>
      </c>
      <c r="P370" s="3">
        <v>0</v>
      </c>
      <c r="Q370" s="3">
        <v>0</v>
      </c>
      <c r="R370" s="3">
        <v>0</v>
      </c>
      <c r="S370" s="1">
        <v>0</v>
      </c>
      <c r="T370" s="1">
        <v>0</v>
      </c>
      <c r="U370" s="1">
        <v>1944962.35</v>
      </c>
    </row>
    <row r="371" spans="1:21" x14ac:dyDescent="0.25">
      <c r="A371" t="s">
        <v>242</v>
      </c>
      <c r="B371">
        <v>4</v>
      </c>
      <c r="C371">
        <v>157</v>
      </c>
      <c r="D371" t="s">
        <v>248</v>
      </c>
      <c r="E371" t="s">
        <v>249</v>
      </c>
      <c r="F371" t="s">
        <v>42</v>
      </c>
      <c r="G371" t="s">
        <v>250</v>
      </c>
      <c r="H371">
        <v>772</v>
      </c>
      <c r="I371" t="s">
        <v>259</v>
      </c>
      <c r="J371" t="s">
        <v>260</v>
      </c>
      <c r="K371" t="s">
        <v>46</v>
      </c>
      <c r="L371">
        <v>50</v>
      </c>
      <c r="M371" t="s">
        <v>50</v>
      </c>
      <c r="N371" s="3">
        <v>866170.04</v>
      </c>
      <c r="O371" s="3">
        <v>1400424.41</v>
      </c>
      <c r="P371" s="3">
        <v>1232512.25</v>
      </c>
      <c r="Q371" s="3">
        <v>1956193.34</v>
      </c>
      <c r="R371" s="3">
        <v>2544260.9</v>
      </c>
      <c r="S371" s="1">
        <v>4008571.97</v>
      </c>
      <c r="T371" s="1">
        <v>2596133.92</v>
      </c>
      <c r="U371" s="1">
        <v>1704814.85</v>
      </c>
    </row>
    <row r="372" spans="1:21" x14ac:dyDescent="0.25">
      <c r="A372" t="s">
        <v>242</v>
      </c>
      <c r="B372">
        <v>4</v>
      </c>
      <c r="C372">
        <v>157</v>
      </c>
      <c r="D372" t="s">
        <v>248</v>
      </c>
      <c r="E372" t="s">
        <v>249</v>
      </c>
      <c r="F372" t="s">
        <v>42</v>
      </c>
      <c r="G372" t="s">
        <v>250</v>
      </c>
      <c r="H372">
        <v>773</v>
      </c>
      <c r="I372" t="s">
        <v>261</v>
      </c>
      <c r="J372" t="s">
        <v>262</v>
      </c>
      <c r="K372" t="s">
        <v>46</v>
      </c>
      <c r="L372">
        <v>10</v>
      </c>
      <c r="M372" t="s">
        <v>47</v>
      </c>
      <c r="N372" s="3">
        <v>45767847.640000001</v>
      </c>
      <c r="O372" s="3">
        <v>47118674</v>
      </c>
      <c r="P372" s="3">
        <v>47270428</v>
      </c>
      <c r="Q372" s="3">
        <v>52844870.159999996</v>
      </c>
      <c r="R372" s="3">
        <v>58232623.310000002</v>
      </c>
      <c r="S372" s="1">
        <v>63301480.689999998</v>
      </c>
      <c r="T372" s="1">
        <v>65529441.549999997</v>
      </c>
      <c r="U372" s="1">
        <v>74107700.209999993</v>
      </c>
    </row>
    <row r="373" spans="1:21" x14ac:dyDescent="0.25">
      <c r="A373" t="s">
        <v>242</v>
      </c>
      <c r="B373">
        <v>4</v>
      </c>
      <c r="C373">
        <v>157</v>
      </c>
      <c r="D373" t="s">
        <v>248</v>
      </c>
      <c r="E373" t="s">
        <v>249</v>
      </c>
      <c r="F373" t="s">
        <v>42</v>
      </c>
      <c r="G373" t="s">
        <v>250</v>
      </c>
      <c r="H373">
        <v>773</v>
      </c>
      <c r="I373" t="s">
        <v>261</v>
      </c>
      <c r="J373" t="s">
        <v>262</v>
      </c>
      <c r="K373" t="s">
        <v>46</v>
      </c>
      <c r="L373">
        <v>20</v>
      </c>
      <c r="M373" t="s">
        <v>48</v>
      </c>
      <c r="N373" s="3">
        <v>45150624.100000001</v>
      </c>
      <c r="O373" s="3">
        <v>46455494.649999999</v>
      </c>
      <c r="P373" s="3">
        <v>46530212.369999997</v>
      </c>
      <c r="Q373" s="3">
        <v>51794080.789999999</v>
      </c>
      <c r="R373" s="3">
        <v>56826663.810000002</v>
      </c>
      <c r="S373" s="1">
        <v>60760481.990000002</v>
      </c>
      <c r="T373" s="1">
        <v>64365050.539999999</v>
      </c>
      <c r="U373" s="1">
        <v>71073897.269999996</v>
      </c>
    </row>
    <row r="374" spans="1:21" x14ac:dyDescent="0.25">
      <c r="A374" t="s">
        <v>242</v>
      </c>
      <c r="B374">
        <v>4</v>
      </c>
      <c r="C374">
        <v>157</v>
      </c>
      <c r="D374" t="s">
        <v>248</v>
      </c>
      <c r="E374" t="s">
        <v>249</v>
      </c>
      <c r="F374" t="s">
        <v>42</v>
      </c>
      <c r="G374" t="s">
        <v>250</v>
      </c>
      <c r="H374">
        <v>773</v>
      </c>
      <c r="I374" t="s">
        <v>261</v>
      </c>
      <c r="J374" t="s">
        <v>262</v>
      </c>
      <c r="K374" t="s">
        <v>46</v>
      </c>
      <c r="L374">
        <v>30</v>
      </c>
      <c r="M374" t="s">
        <v>49</v>
      </c>
      <c r="N374" s="3">
        <v>617223.54</v>
      </c>
      <c r="O374" s="3">
        <v>663179.35</v>
      </c>
      <c r="P374" s="3">
        <v>740215.63</v>
      </c>
      <c r="Q374" s="3">
        <v>1050789.3700000001</v>
      </c>
      <c r="R374" s="3">
        <v>1405959.5</v>
      </c>
      <c r="S374" s="1">
        <v>2540998.7000000002</v>
      </c>
      <c r="T374" s="1">
        <v>1164391.01</v>
      </c>
      <c r="U374" s="1">
        <v>3033802.94</v>
      </c>
    </row>
    <row r="375" spans="1:21" x14ac:dyDescent="0.25">
      <c r="A375" t="s">
        <v>242</v>
      </c>
      <c r="B375">
        <v>4</v>
      </c>
      <c r="C375">
        <v>157</v>
      </c>
      <c r="D375" t="s">
        <v>248</v>
      </c>
      <c r="E375" t="s">
        <v>249</v>
      </c>
      <c r="F375" t="s">
        <v>42</v>
      </c>
      <c r="G375" t="s">
        <v>250</v>
      </c>
      <c r="H375">
        <v>773</v>
      </c>
      <c r="I375" t="s">
        <v>261</v>
      </c>
      <c r="J375" t="s">
        <v>262</v>
      </c>
      <c r="K375" t="s">
        <v>46</v>
      </c>
      <c r="L375">
        <v>40</v>
      </c>
      <c r="M375" t="s">
        <v>12</v>
      </c>
      <c r="N375" s="3">
        <v>0</v>
      </c>
      <c r="O375" s="3">
        <v>0</v>
      </c>
      <c r="P375" s="3">
        <v>0</v>
      </c>
      <c r="Q375" s="3">
        <v>0</v>
      </c>
      <c r="R375" s="3">
        <v>0</v>
      </c>
      <c r="S375" s="1">
        <v>0</v>
      </c>
      <c r="T375" s="1">
        <v>0</v>
      </c>
      <c r="U375" s="1">
        <v>1652659</v>
      </c>
    </row>
    <row r="376" spans="1:21" x14ac:dyDescent="0.25">
      <c r="A376" t="s">
        <v>242</v>
      </c>
      <c r="B376">
        <v>4</v>
      </c>
      <c r="C376">
        <v>157</v>
      </c>
      <c r="D376" t="s">
        <v>248</v>
      </c>
      <c r="E376" t="s">
        <v>249</v>
      </c>
      <c r="F376" t="s">
        <v>42</v>
      </c>
      <c r="G376" t="s">
        <v>250</v>
      </c>
      <c r="H376">
        <v>773</v>
      </c>
      <c r="I376" t="s">
        <v>261</v>
      </c>
      <c r="J376" t="s">
        <v>262</v>
      </c>
      <c r="K376" t="s">
        <v>46</v>
      </c>
      <c r="L376">
        <v>50</v>
      </c>
      <c r="M376" t="s">
        <v>50</v>
      </c>
      <c r="N376" s="3">
        <v>617223.54</v>
      </c>
      <c r="O376" s="3">
        <v>663179.35</v>
      </c>
      <c r="P376" s="3">
        <v>740215.63</v>
      </c>
      <c r="Q376" s="3">
        <v>1050789.3700000001</v>
      </c>
      <c r="R376" s="3">
        <v>1405959.5</v>
      </c>
      <c r="S376" s="1">
        <v>2540998.7000000002</v>
      </c>
      <c r="T376" s="1">
        <v>1164391.01</v>
      </c>
      <c r="U376" s="1">
        <v>1381143.94</v>
      </c>
    </row>
    <row r="377" spans="1:21" x14ac:dyDescent="0.25">
      <c r="A377" t="s">
        <v>242</v>
      </c>
      <c r="B377">
        <v>4</v>
      </c>
      <c r="C377">
        <v>157</v>
      </c>
      <c r="D377" t="s">
        <v>248</v>
      </c>
      <c r="E377" t="s">
        <v>249</v>
      </c>
      <c r="F377" t="s">
        <v>42</v>
      </c>
      <c r="G377" t="s">
        <v>250</v>
      </c>
      <c r="H377">
        <v>774</v>
      </c>
      <c r="I377" t="s">
        <v>263</v>
      </c>
      <c r="J377" t="s">
        <v>264</v>
      </c>
      <c r="K377" t="s">
        <v>46</v>
      </c>
      <c r="L377">
        <v>10</v>
      </c>
      <c r="M377" t="s">
        <v>47</v>
      </c>
      <c r="N377" s="3">
        <v>17218815.379999999</v>
      </c>
      <c r="O377" s="3">
        <v>17726748</v>
      </c>
      <c r="P377" s="3">
        <v>17817869</v>
      </c>
      <c r="Q377" s="3">
        <v>19732710.219999999</v>
      </c>
      <c r="R377" s="3">
        <v>21165266.98</v>
      </c>
      <c r="S377" s="1">
        <v>24940115.66</v>
      </c>
      <c r="T377" s="1">
        <v>27856553.379999999</v>
      </c>
      <c r="U377" s="1">
        <v>29177437.149999999</v>
      </c>
    </row>
    <row r="378" spans="1:21" x14ac:dyDescent="0.25">
      <c r="A378" t="s">
        <v>242</v>
      </c>
      <c r="B378">
        <v>4</v>
      </c>
      <c r="C378">
        <v>157</v>
      </c>
      <c r="D378" t="s">
        <v>248</v>
      </c>
      <c r="E378" t="s">
        <v>249</v>
      </c>
      <c r="F378" t="s">
        <v>42</v>
      </c>
      <c r="G378" t="s">
        <v>250</v>
      </c>
      <c r="H378">
        <v>774</v>
      </c>
      <c r="I378" t="s">
        <v>263</v>
      </c>
      <c r="J378" t="s">
        <v>264</v>
      </c>
      <c r="K378" t="s">
        <v>46</v>
      </c>
      <c r="L378">
        <v>20</v>
      </c>
      <c r="M378" t="s">
        <v>48</v>
      </c>
      <c r="N378" s="3">
        <v>17131970.34</v>
      </c>
      <c r="O378" s="3">
        <v>17689063.879999999</v>
      </c>
      <c r="P378" s="3">
        <v>17784855.629999999</v>
      </c>
      <c r="Q378" s="3">
        <v>19632976.079999998</v>
      </c>
      <c r="R378" s="3">
        <v>21035751.859999999</v>
      </c>
      <c r="S378" s="1">
        <v>24310386.27</v>
      </c>
      <c r="T378" s="1">
        <v>27255642.010000002</v>
      </c>
      <c r="U378" s="1">
        <v>28350375.359999999</v>
      </c>
    </row>
    <row r="379" spans="1:21" x14ac:dyDescent="0.25">
      <c r="A379" t="s">
        <v>242</v>
      </c>
      <c r="B379">
        <v>4</v>
      </c>
      <c r="C379">
        <v>157</v>
      </c>
      <c r="D379" t="s">
        <v>248</v>
      </c>
      <c r="E379" t="s">
        <v>249</v>
      </c>
      <c r="F379" t="s">
        <v>42</v>
      </c>
      <c r="G379" t="s">
        <v>250</v>
      </c>
      <c r="H379">
        <v>774</v>
      </c>
      <c r="I379" t="s">
        <v>263</v>
      </c>
      <c r="J379" t="s">
        <v>264</v>
      </c>
      <c r="K379" t="s">
        <v>46</v>
      </c>
      <c r="L379">
        <v>30</v>
      </c>
      <c r="M379" t="s">
        <v>49</v>
      </c>
      <c r="N379" s="3">
        <v>86845.04</v>
      </c>
      <c r="O379" s="3">
        <v>37684.120000000003</v>
      </c>
      <c r="P379" s="3">
        <v>33013.370000000003</v>
      </c>
      <c r="Q379" s="3">
        <v>99734.14</v>
      </c>
      <c r="R379" s="3">
        <v>129515.12</v>
      </c>
      <c r="S379" s="1">
        <v>629729.39</v>
      </c>
      <c r="T379" s="1">
        <v>600911.37</v>
      </c>
      <c r="U379" s="1">
        <v>827061.79</v>
      </c>
    </row>
    <row r="380" spans="1:21" x14ac:dyDescent="0.25">
      <c r="A380" t="s">
        <v>242</v>
      </c>
      <c r="B380">
        <v>4</v>
      </c>
      <c r="C380">
        <v>157</v>
      </c>
      <c r="D380" t="s">
        <v>248</v>
      </c>
      <c r="E380" t="s">
        <v>249</v>
      </c>
      <c r="F380" t="s">
        <v>42</v>
      </c>
      <c r="G380" t="s">
        <v>250</v>
      </c>
      <c r="H380">
        <v>774</v>
      </c>
      <c r="I380" t="s">
        <v>263</v>
      </c>
      <c r="J380" t="s">
        <v>264</v>
      </c>
      <c r="K380" t="s">
        <v>46</v>
      </c>
      <c r="L380">
        <v>40</v>
      </c>
      <c r="M380" t="s">
        <v>12</v>
      </c>
      <c r="N380" s="3">
        <v>0</v>
      </c>
      <c r="O380" s="3">
        <v>0</v>
      </c>
      <c r="P380" s="3">
        <v>0</v>
      </c>
      <c r="Q380" s="3">
        <v>0</v>
      </c>
      <c r="R380" s="3">
        <v>0</v>
      </c>
      <c r="S380" s="1">
        <v>0</v>
      </c>
      <c r="T380" s="1">
        <v>0</v>
      </c>
      <c r="U380" s="1">
        <v>0</v>
      </c>
    </row>
    <row r="381" spans="1:21" x14ac:dyDescent="0.25">
      <c r="A381" t="s">
        <v>242</v>
      </c>
      <c r="B381">
        <v>4</v>
      </c>
      <c r="C381">
        <v>157</v>
      </c>
      <c r="D381" t="s">
        <v>248</v>
      </c>
      <c r="E381" t="s">
        <v>249</v>
      </c>
      <c r="F381" t="s">
        <v>42</v>
      </c>
      <c r="G381" t="s">
        <v>250</v>
      </c>
      <c r="H381">
        <v>774</v>
      </c>
      <c r="I381" t="s">
        <v>263</v>
      </c>
      <c r="J381" t="s">
        <v>264</v>
      </c>
      <c r="K381" t="s">
        <v>46</v>
      </c>
      <c r="L381">
        <v>50</v>
      </c>
      <c r="M381" t="s">
        <v>50</v>
      </c>
      <c r="N381" s="3">
        <v>86845.04</v>
      </c>
      <c r="O381" s="3">
        <v>37684.120000000003</v>
      </c>
      <c r="P381" s="3">
        <v>33013.370000000003</v>
      </c>
      <c r="Q381" s="3">
        <v>99734.14</v>
      </c>
      <c r="R381" s="3">
        <v>129515.12</v>
      </c>
      <c r="S381" s="1">
        <v>629729.39</v>
      </c>
      <c r="T381" s="1">
        <v>600911.37</v>
      </c>
      <c r="U381" s="1">
        <v>827061.79</v>
      </c>
    </row>
    <row r="382" spans="1:21" x14ac:dyDescent="0.25">
      <c r="A382" t="s">
        <v>242</v>
      </c>
      <c r="B382">
        <v>4</v>
      </c>
      <c r="C382">
        <v>157</v>
      </c>
      <c r="D382" t="s">
        <v>248</v>
      </c>
      <c r="E382" t="s">
        <v>249</v>
      </c>
      <c r="F382" t="s">
        <v>42</v>
      </c>
      <c r="G382" t="s">
        <v>250</v>
      </c>
      <c r="H382">
        <v>799</v>
      </c>
      <c r="I382" t="s">
        <v>62</v>
      </c>
      <c r="J382" t="s">
        <v>218</v>
      </c>
      <c r="K382" t="s">
        <v>46</v>
      </c>
      <c r="L382">
        <v>10</v>
      </c>
      <c r="M382" t="s">
        <v>47</v>
      </c>
      <c r="N382" s="3">
        <v>17421925.050000001</v>
      </c>
      <c r="O382" s="3">
        <v>18628878</v>
      </c>
      <c r="P382" s="3">
        <v>20089095</v>
      </c>
      <c r="Q382" s="3">
        <v>22030445.710000001</v>
      </c>
      <c r="R382" s="3">
        <v>22181792.039999999</v>
      </c>
      <c r="S382" s="1">
        <v>21798550.68</v>
      </c>
      <c r="T382" s="1">
        <v>22697958.440000001</v>
      </c>
      <c r="U382" s="1">
        <v>23105040.91</v>
      </c>
    </row>
    <row r="383" spans="1:21" x14ac:dyDescent="0.25">
      <c r="A383" t="s">
        <v>242</v>
      </c>
      <c r="B383">
        <v>4</v>
      </c>
      <c r="C383">
        <v>157</v>
      </c>
      <c r="D383" t="s">
        <v>248</v>
      </c>
      <c r="E383" t="s">
        <v>249</v>
      </c>
      <c r="F383" t="s">
        <v>42</v>
      </c>
      <c r="G383" t="s">
        <v>250</v>
      </c>
      <c r="H383">
        <v>799</v>
      </c>
      <c r="I383" t="s">
        <v>62</v>
      </c>
      <c r="J383" t="s">
        <v>218</v>
      </c>
      <c r="K383" t="s">
        <v>46</v>
      </c>
      <c r="L383">
        <v>20</v>
      </c>
      <c r="M383" t="s">
        <v>48</v>
      </c>
      <c r="N383" s="3">
        <v>17060445.989999998</v>
      </c>
      <c r="O383" s="3">
        <v>18142781.57</v>
      </c>
      <c r="P383" s="3">
        <v>19133752.219999999</v>
      </c>
      <c r="Q383" s="3">
        <v>20673394.940000001</v>
      </c>
      <c r="R383" s="3">
        <v>21394780.02</v>
      </c>
      <c r="S383" s="1">
        <v>21314995.710000001</v>
      </c>
      <c r="T383" s="1">
        <v>21327360.859999999</v>
      </c>
      <c r="U383" s="1">
        <v>21850389.760000002</v>
      </c>
    </row>
    <row r="384" spans="1:21" x14ac:dyDescent="0.25">
      <c r="A384" t="s">
        <v>242</v>
      </c>
      <c r="B384">
        <v>4</v>
      </c>
      <c r="C384">
        <v>157</v>
      </c>
      <c r="D384" t="s">
        <v>248</v>
      </c>
      <c r="E384" t="s">
        <v>249</v>
      </c>
      <c r="F384" t="s">
        <v>42</v>
      </c>
      <c r="G384" t="s">
        <v>250</v>
      </c>
      <c r="H384">
        <v>799</v>
      </c>
      <c r="I384" t="s">
        <v>62</v>
      </c>
      <c r="J384" t="s">
        <v>218</v>
      </c>
      <c r="K384" t="s">
        <v>46</v>
      </c>
      <c r="L384">
        <v>30</v>
      </c>
      <c r="M384" t="s">
        <v>49</v>
      </c>
      <c r="N384" s="3">
        <v>361479.06</v>
      </c>
      <c r="O384" s="3">
        <v>486096.43</v>
      </c>
      <c r="P384" s="3">
        <v>955342.78</v>
      </c>
      <c r="Q384" s="3">
        <v>1357050.77</v>
      </c>
      <c r="R384" s="3">
        <v>787012.02</v>
      </c>
      <c r="S384" s="1">
        <v>483554.97</v>
      </c>
      <c r="T384" s="1">
        <v>1370597.58</v>
      </c>
      <c r="U384" s="1">
        <v>1254651.1499999999</v>
      </c>
    </row>
    <row r="385" spans="1:21" x14ac:dyDescent="0.25">
      <c r="A385" t="s">
        <v>242</v>
      </c>
      <c r="B385">
        <v>4</v>
      </c>
      <c r="C385">
        <v>157</v>
      </c>
      <c r="D385" t="s">
        <v>248</v>
      </c>
      <c r="E385" t="s">
        <v>249</v>
      </c>
      <c r="F385" t="s">
        <v>42</v>
      </c>
      <c r="G385" t="s">
        <v>250</v>
      </c>
      <c r="H385">
        <v>799</v>
      </c>
      <c r="I385" t="s">
        <v>62</v>
      </c>
      <c r="J385" t="s">
        <v>218</v>
      </c>
      <c r="K385" t="s">
        <v>46</v>
      </c>
      <c r="L385">
        <v>40</v>
      </c>
      <c r="M385" t="s">
        <v>12</v>
      </c>
      <c r="N385" s="3">
        <v>0</v>
      </c>
      <c r="O385" s="3">
        <v>0</v>
      </c>
      <c r="P385" s="3">
        <v>0</v>
      </c>
      <c r="Q385" s="3">
        <v>0</v>
      </c>
      <c r="R385" s="3">
        <v>0</v>
      </c>
      <c r="S385" s="1">
        <v>0</v>
      </c>
      <c r="T385" s="1">
        <v>0</v>
      </c>
      <c r="U385" s="1">
        <v>0</v>
      </c>
    </row>
    <row r="386" spans="1:21" x14ac:dyDescent="0.25">
      <c r="A386" t="s">
        <v>242</v>
      </c>
      <c r="B386">
        <v>4</v>
      </c>
      <c r="C386">
        <v>157</v>
      </c>
      <c r="D386" t="s">
        <v>248</v>
      </c>
      <c r="E386" t="s">
        <v>249</v>
      </c>
      <c r="F386" t="s">
        <v>42</v>
      </c>
      <c r="G386" t="s">
        <v>250</v>
      </c>
      <c r="H386">
        <v>799</v>
      </c>
      <c r="I386" t="s">
        <v>62</v>
      </c>
      <c r="J386" t="s">
        <v>218</v>
      </c>
      <c r="K386" t="s">
        <v>46</v>
      </c>
      <c r="L386">
        <v>50</v>
      </c>
      <c r="M386" t="s">
        <v>50</v>
      </c>
      <c r="N386" s="3">
        <v>361479.06</v>
      </c>
      <c r="O386" s="3">
        <v>486096.43</v>
      </c>
      <c r="P386" s="3">
        <v>955342.78</v>
      </c>
      <c r="Q386" s="3">
        <v>1357050.77</v>
      </c>
      <c r="R386" s="3">
        <v>787012.02</v>
      </c>
      <c r="S386" s="1">
        <v>483554.97</v>
      </c>
      <c r="T386" s="1">
        <v>1370597.58</v>
      </c>
      <c r="U386" s="1">
        <v>1254651.1499999999</v>
      </c>
    </row>
    <row r="387" spans="1:21" x14ac:dyDescent="0.25">
      <c r="A387" t="s">
        <v>242</v>
      </c>
      <c r="B387">
        <v>4</v>
      </c>
      <c r="C387">
        <v>194</v>
      </c>
      <c r="D387" t="s">
        <v>265</v>
      </c>
      <c r="E387" t="s">
        <v>266</v>
      </c>
      <c r="F387" t="s">
        <v>42</v>
      </c>
      <c r="G387" t="s">
        <v>267</v>
      </c>
      <c r="H387">
        <v>726</v>
      </c>
      <c r="I387" t="s">
        <v>268</v>
      </c>
      <c r="J387" t="s">
        <v>269</v>
      </c>
      <c r="K387" t="s">
        <v>46</v>
      </c>
      <c r="L387">
        <v>10</v>
      </c>
      <c r="M387" t="s">
        <v>47</v>
      </c>
      <c r="N387" s="3">
        <v>13144185</v>
      </c>
      <c r="O387" s="3">
        <v>14509106</v>
      </c>
      <c r="P387" s="3">
        <v>15405220</v>
      </c>
      <c r="Q387" s="3">
        <v>15791975</v>
      </c>
      <c r="R387" s="3">
        <v>20699267</v>
      </c>
      <c r="S387" s="1">
        <v>21127361</v>
      </c>
      <c r="T387" s="1">
        <v>21601454.350000001</v>
      </c>
      <c r="U387" s="1">
        <v>22204201</v>
      </c>
    </row>
    <row r="388" spans="1:21" x14ac:dyDescent="0.25">
      <c r="A388" t="s">
        <v>242</v>
      </c>
      <c r="B388">
        <v>4</v>
      </c>
      <c r="C388">
        <v>194</v>
      </c>
      <c r="D388" t="s">
        <v>265</v>
      </c>
      <c r="E388" t="s">
        <v>266</v>
      </c>
      <c r="F388" t="s">
        <v>42</v>
      </c>
      <c r="G388" t="s">
        <v>267</v>
      </c>
      <c r="H388">
        <v>726</v>
      </c>
      <c r="I388" t="s">
        <v>268</v>
      </c>
      <c r="J388" t="s">
        <v>269</v>
      </c>
      <c r="K388" t="s">
        <v>46</v>
      </c>
      <c r="L388">
        <v>20</v>
      </c>
      <c r="M388" t="s">
        <v>48</v>
      </c>
      <c r="N388" s="3">
        <v>13143583.560000001</v>
      </c>
      <c r="O388" s="3">
        <v>14466530.92</v>
      </c>
      <c r="P388" s="3">
        <v>15403759.58</v>
      </c>
      <c r="Q388" s="3">
        <v>15791363.23</v>
      </c>
      <c r="R388" s="3">
        <v>20698502.969999999</v>
      </c>
      <c r="S388" s="1">
        <v>19889085.649999999</v>
      </c>
      <c r="T388" s="1">
        <v>21598880.350000001</v>
      </c>
      <c r="U388" s="1">
        <v>22201549.34</v>
      </c>
    </row>
    <row r="389" spans="1:21" x14ac:dyDescent="0.25">
      <c r="A389" t="s">
        <v>242</v>
      </c>
      <c r="B389">
        <v>4</v>
      </c>
      <c r="C389">
        <v>194</v>
      </c>
      <c r="D389" t="s">
        <v>265</v>
      </c>
      <c r="E389" t="s">
        <v>266</v>
      </c>
      <c r="F389" t="s">
        <v>42</v>
      </c>
      <c r="G389" t="s">
        <v>267</v>
      </c>
      <c r="H389">
        <v>726</v>
      </c>
      <c r="I389" t="s">
        <v>268</v>
      </c>
      <c r="J389" t="s">
        <v>269</v>
      </c>
      <c r="K389" t="s">
        <v>46</v>
      </c>
      <c r="L389">
        <v>30</v>
      </c>
      <c r="M389" t="s">
        <v>49</v>
      </c>
      <c r="N389" s="3">
        <v>601.44000000000005</v>
      </c>
      <c r="O389" s="3">
        <v>42575.08</v>
      </c>
      <c r="P389" s="3">
        <v>1460.42</v>
      </c>
      <c r="Q389" s="3">
        <v>611.77</v>
      </c>
      <c r="R389" s="3">
        <v>764.03</v>
      </c>
      <c r="S389" s="1">
        <v>1238275.3500000001</v>
      </c>
      <c r="T389" s="1">
        <v>2574</v>
      </c>
      <c r="U389" s="1">
        <v>2651.66</v>
      </c>
    </row>
    <row r="390" spans="1:21" x14ac:dyDescent="0.25">
      <c r="A390" t="s">
        <v>242</v>
      </c>
      <c r="B390">
        <v>4</v>
      </c>
      <c r="C390">
        <v>194</v>
      </c>
      <c r="D390" t="s">
        <v>265</v>
      </c>
      <c r="E390" t="s">
        <v>266</v>
      </c>
      <c r="F390" t="s">
        <v>42</v>
      </c>
      <c r="G390" t="s">
        <v>267</v>
      </c>
      <c r="H390">
        <v>726</v>
      </c>
      <c r="I390" t="s">
        <v>268</v>
      </c>
      <c r="J390" t="s">
        <v>269</v>
      </c>
      <c r="K390" t="s">
        <v>46</v>
      </c>
      <c r="L390">
        <v>40</v>
      </c>
      <c r="M390" t="s">
        <v>12</v>
      </c>
      <c r="N390" s="3">
        <v>0</v>
      </c>
      <c r="O390" s="3">
        <v>0</v>
      </c>
      <c r="P390" s="3">
        <v>0</v>
      </c>
      <c r="Q390" s="3">
        <v>0</v>
      </c>
      <c r="R390" s="3">
        <v>0</v>
      </c>
      <c r="S390" s="1">
        <v>0</v>
      </c>
      <c r="T390" s="1">
        <v>0</v>
      </c>
      <c r="U390" s="1">
        <v>0</v>
      </c>
    </row>
    <row r="391" spans="1:21" x14ac:dyDescent="0.25">
      <c r="A391" t="s">
        <v>242</v>
      </c>
      <c r="B391">
        <v>4</v>
      </c>
      <c r="C391">
        <v>194</v>
      </c>
      <c r="D391" t="s">
        <v>265</v>
      </c>
      <c r="E391" t="s">
        <v>266</v>
      </c>
      <c r="F391" t="s">
        <v>42</v>
      </c>
      <c r="G391" t="s">
        <v>267</v>
      </c>
      <c r="H391">
        <v>726</v>
      </c>
      <c r="I391" t="s">
        <v>268</v>
      </c>
      <c r="J391" t="s">
        <v>269</v>
      </c>
      <c r="K391" t="s">
        <v>46</v>
      </c>
      <c r="L391">
        <v>50</v>
      </c>
      <c r="M391" t="s">
        <v>50</v>
      </c>
      <c r="N391" s="3">
        <v>601.44000000000005</v>
      </c>
      <c r="O391" s="3">
        <v>42575.08</v>
      </c>
      <c r="P391" s="3">
        <v>1460.42</v>
      </c>
      <c r="Q391" s="3">
        <v>611.77</v>
      </c>
      <c r="R391" s="3">
        <v>764.03</v>
      </c>
      <c r="S391" s="1">
        <v>1238275.3500000001</v>
      </c>
      <c r="T391" s="1">
        <v>2574</v>
      </c>
      <c r="U391" s="1">
        <v>2651.66</v>
      </c>
    </row>
    <row r="392" spans="1:21" x14ac:dyDescent="0.25">
      <c r="A392" t="s">
        <v>242</v>
      </c>
      <c r="B392">
        <v>4</v>
      </c>
      <c r="C392">
        <v>194</v>
      </c>
      <c r="D392" t="s">
        <v>265</v>
      </c>
      <c r="E392" t="s">
        <v>266</v>
      </c>
      <c r="F392" t="s">
        <v>42</v>
      </c>
      <c r="G392" t="s">
        <v>267</v>
      </c>
      <c r="H392">
        <v>727</v>
      </c>
      <c r="I392" t="s">
        <v>270</v>
      </c>
      <c r="J392" t="s">
        <v>271</v>
      </c>
      <c r="K392" t="s">
        <v>46</v>
      </c>
      <c r="L392">
        <v>10</v>
      </c>
      <c r="M392" t="s">
        <v>47</v>
      </c>
      <c r="N392" s="3">
        <v>0</v>
      </c>
      <c r="O392" s="3">
        <v>0</v>
      </c>
      <c r="P392" s="3">
        <v>0</v>
      </c>
      <c r="Q392" s="3">
        <v>0</v>
      </c>
      <c r="R392" s="3">
        <v>102000</v>
      </c>
      <c r="S392" s="1">
        <v>0</v>
      </c>
      <c r="T392" s="1">
        <v>0</v>
      </c>
      <c r="U392" s="1"/>
    </row>
    <row r="393" spans="1:21" x14ac:dyDescent="0.25">
      <c r="A393" t="s">
        <v>242</v>
      </c>
      <c r="B393">
        <v>4</v>
      </c>
      <c r="C393">
        <v>194</v>
      </c>
      <c r="D393" t="s">
        <v>265</v>
      </c>
      <c r="E393" t="s">
        <v>266</v>
      </c>
      <c r="F393" t="s">
        <v>42</v>
      </c>
      <c r="G393" t="s">
        <v>267</v>
      </c>
      <c r="H393">
        <v>727</v>
      </c>
      <c r="I393" t="s">
        <v>270</v>
      </c>
      <c r="J393" t="s">
        <v>271</v>
      </c>
      <c r="K393" t="s">
        <v>46</v>
      </c>
      <c r="L393">
        <v>20</v>
      </c>
      <c r="M393" t="s">
        <v>48</v>
      </c>
      <c r="N393" s="3">
        <v>0</v>
      </c>
      <c r="O393" s="3">
        <v>0</v>
      </c>
      <c r="P393" s="3">
        <v>0</v>
      </c>
      <c r="Q393" s="3">
        <v>0</v>
      </c>
      <c r="R393" s="3">
        <v>102000</v>
      </c>
      <c r="S393" s="1">
        <v>0</v>
      </c>
      <c r="T393" s="1">
        <v>0</v>
      </c>
      <c r="U393" s="1"/>
    </row>
    <row r="394" spans="1:21" x14ac:dyDescent="0.25">
      <c r="A394" t="s">
        <v>242</v>
      </c>
      <c r="B394">
        <v>4</v>
      </c>
      <c r="C394">
        <v>194</v>
      </c>
      <c r="D394" t="s">
        <v>265</v>
      </c>
      <c r="E394" t="s">
        <v>266</v>
      </c>
      <c r="F394" t="s">
        <v>42</v>
      </c>
      <c r="G394" t="s">
        <v>267</v>
      </c>
      <c r="H394">
        <v>727</v>
      </c>
      <c r="I394" t="s">
        <v>270</v>
      </c>
      <c r="J394" t="s">
        <v>271</v>
      </c>
      <c r="K394" t="s">
        <v>46</v>
      </c>
      <c r="L394">
        <v>30</v>
      </c>
      <c r="M394" t="s">
        <v>49</v>
      </c>
      <c r="N394" s="3">
        <v>0</v>
      </c>
      <c r="O394" s="3">
        <v>0</v>
      </c>
      <c r="P394" s="3">
        <v>0</v>
      </c>
      <c r="Q394" s="3">
        <v>0</v>
      </c>
      <c r="R394" s="3">
        <v>0</v>
      </c>
      <c r="S394" s="1">
        <v>0</v>
      </c>
      <c r="T394" s="1">
        <v>0</v>
      </c>
      <c r="U394" s="1"/>
    </row>
    <row r="395" spans="1:21" x14ac:dyDescent="0.25">
      <c r="A395" t="s">
        <v>242</v>
      </c>
      <c r="B395">
        <v>4</v>
      </c>
      <c r="C395">
        <v>194</v>
      </c>
      <c r="D395" t="s">
        <v>265</v>
      </c>
      <c r="E395" t="s">
        <v>266</v>
      </c>
      <c r="F395" t="s">
        <v>42</v>
      </c>
      <c r="G395" t="s">
        <v>267</v>
      </c>
      <c r="H395">
        <v>727</v>
      </c>
      <c r="I395" t="s">
        <v>270</v>
      </c>
      <c r="J395" t="s">
        <v>271</v>
      </c>
      <c r="K395" t="s">
        <v>46</v>
      </c>
      <c r="L395">
        <v>40</v>
      </c>
      <c r="M395" t="s">
        <v>12</v>
      </c>
      <c r="N395" s="3">
        <v>0</v>
      </c>
      <c r="O395" s="3">
        <v>0</v>
      </c>
      <c r="P395" s="3">
        <v>0</v>
      </c>
      <c r="Q395" s="3">
        <v>0</v>
      </c>
      <c r="R395" s="3">
        <v>0</v>
      </c>
      <c r="S395" s="1">
        <v>0</v>
      </c>
      <c r="T395" s="1">
        <v>0</v>
      </c>
      <c r="U395" s="1"/>
    </row>
    <row r="396" spans="1:21" x14ac:dyDescent="0.25">
      <c r="A396" t="s">
        <v>242</v>
      </c>
      <c r="B396">
        <v>4</v>
      </c>
      <c r="C396">
        <v>194</v>
      </c>
      <c r="D396" t="s">
        <v>265</v>
      </c>
      <c r="E396" t="s">
        <v>266</v>
      </c>
      <c r="F396" t="s">
        <v>42</v>
      </c>
      <c r="G396" t="s">
        <v>267</v>
      </c>
      <c r="H396">
        <v>727</v>
      </c>
      <c r="I396" t="s">
        <v>270</v>
      </c>
      <c r="J396" t="s">
        <v>271</v>
      </c>
      <c r="K396" t="s">
        <v>46</v>
      </c>
      <c r="L396">
        <v>50</v>
      </c>
      <c r="M396" t="s">
        <v>50</v>
      </c>
      <c r="N396" s="3">
        <v>0</v>
      </c>
      <c r="O396" s="3">
        <v>0</v>
      </c>
      <c r="P396" s="3">
        <v>0</v>
      </c>
      <c r="Q396" s="3">
        <v>0</v>
      </c>
      <c r="R396" s="3">
        <v>0</v>
      </c>
      <c r="S396" s="1">
        <v>0</v>
      </c>
      <c r="T396" s="1">
        <v>0</v>
      </c>
      <c r="U396" s="1"/>
    </row>
    <row r="397" spans="1:21" x14ac:dyDescent="0.25">
      <c r="A397" t="s">
        <v>242</v>
      </c>
      <c r="B397">
        <v>4</v>
      </c>
      <c r="C397">
        <v>194</v>
      </c>
      <c r="D397" t="s">
        <v>265</v>
      </c>
      <c r="E397" t="s">
        <v>266</v>
      </c>
      <c r="F397" t="s">
        <v>42</v>
      </c>
      <c r="G397" t="s">
        <v>267</v>
      </c>
      <c r="H397">
        <v>730</v>
      </c>
      <c r="I397" t="s">
        <v>272</v>
      </c>
      <c r="J397" t="s">
        <v>273</v>
      </c>
      <c r="K397" t="s">
        <v>46</v>
      </c>
      <c r="L397">
        <v>10</v>
      </c>
      <c r="M397" t="s">
        <v>47</v>
      </c>
      <c r="N397" s="3">
        <v>1872240</v>
      </c>
      <c r="O397" s="3">
        <v>2001417</v>
      </c>
      <c r="P397" s="3">
        <v>1936655</v>
      </c>
      <c r="Q397" s="3">
        <v>2012725</v>
      </c>
      <c r="R397" s="3">
        <v>5428249</v>
      </c>
      <c r="S397" s="1">
        <v>2698346</v>
      </c>
      <c r="T397" s="1">
        <v>31860.84</v>
      </c>
      <c r="U397" s="1"/>
    </row>
    <row r="398" spans="1:21" x14ac:dyDescent="0.25">
      <c r="A398" t="s">
        <v>242</v>
      </c>
      <c r="B398">
        <v>4</v>
      </c>
      <c r="C398">
        <v>194</v>
      </c>
      <c r="D398" t="s">
        <v>265</v>
      </c>
      <c r="E398" t="s">
        <v>266</v>
      </c>
      <c r="F398" t="s">
        <v>42</v>
      </c>
      <c r="G398" t="s">
        <v>267</v>
      </c>
      <c r="H398">
        <v>730</v>
      </c>
      <c r="I398" t="s">
        <v>272</v>
      </c>
      <c r="J398" t="s">
        <v>273</v>
      </c>
      <c r="K398" t="s">
        <v>46</v>
      </c>
      <c r="L398">
        <v>20</v>
      </c>
      <c r="M398" t="s">
        <v>48</v>
      </c>
      <c r="N398" s="3">
        <v>1871582.42</v>
      </c>
      <c r="O398" s="3">
        <v>1921474.8</v>
      </c>
      <c r="P398" s="3">
        <v>1935392.1</v>
      </c>
      <c r="Q398" s="3">
        <v>1834336.08</v>
      </c>
      <c r="R398" s="3">
        <v>4727427.92</v>
      </c>
      <c r="S398" s="1">
        <v>2357608.5</v>
      </c>
      <c r="T398" s="1">
        <v>31860.84</v>
      </c>
      <c r="U398" s="1"/>
    </row>
    <row r="399" spans="1:21" x14ac:dyDescent="0.25">
      <c r="A399" t="s">
        <v>242</v>
      </c>
      <c r="B399">
        <v>4</v>
      </c>
      <c r="C399">
        <v>194</v>
      </c>
      <c r="D399" t="s">
        <v>265</v>
      </c>
      <c r="E399" t="s">
        <v>266</v>
      </c>
      <c r="F399" t="s">
        <v>42</v>
      </c>
      <c r="G399" t="s">
        <v>267</v>
      </c>
      <c r="H399">
        <v>730</v>
      </c>
      <c r="I399" t="s">
        <v>272</v>
      </c>
      <c r="J399" t="s">
        <v>273</v>
      </c>
      <c r="K399" t="s">
        <v>46</v>
      </c>
      <c r="L399">
        <v>30</v>
      </c>
      <c r="M399" t="s">
        <v>49</v>
      </c>
      <c r="N399" s="3">
        <v>657.58</v>
      </c>
      <c r="O399" s="3">
        <v>79942.2</v>
      </c>
      <c r="P399" s="3">
        <v>1262.9000000000001</v>
      </c>
      <c r="Q399" s="3">
        <v>178388.92</v>
      </c>
      <c r="R399" s="3">
        <v>700821.08</v>
      </c>
      <c r="S399" s="1">
        <v>340737.5</v>
      </c>
      <c r="T399" s="1">
        <v>0</v>
      </c>
      <c r="U399" s="1"/>
    </row>
    <row r="400" spans="1:21" x14ac:dyDescent="0.25">
      <c r="A400" t="s">
        <v>242</v>
      </c>
      <c r="B400">
        <v>4</v>
      </c>
      <c r="C400">
        <v>194</v>
      </c>
      <c r="D400" t="s">
        <v>265</v>
      </c>
      <c r="E400" t="s">
        <v>266</v>
      </c>
      <c r="F400" t="s">
        <v>42</v>
      </c>
      <c r="G400" t="s">
        <v>267</v>
      </c>
      <c r="H400">
        <v>730</v>
      </c>
      <c r="I400" t="s">
        <v>272</v>
      </c>
      <c r="J400" t="s">
        <v>273</v>
      </c>
      <c r="K400" t="s">
        <v>46</v>
      </c>
      <c r="L400">
        <v>40</v>
      </c>
      <c r="M400" t="s">
        <v>12</v>
      </c>
      <c r="N400" s="3">
        <v>0</v>
      </c>
      <c r="O400" s="3">
        <v>0</v>
      </c>
      <c r="P400" s="3">
        <v>0</v>
      </c>
      <c r="Q400" s="3">
        <v>0</v>
      </c>
      <c r="R400" s="3">
        <v>696000</v>
      </c>
      <c r="S400" s="1">
        <v>0</v>
      </c>
      <c r="T400" s="1">
        <v>0</v>
      </c>
      <c r="U400" s="1"/>
    </row>
    <row r="401" spans="1:21" x14ac:dyDescent="0.25">
      <c r="A401" t="s">
        <v>242</v>
      </c>
      <c r="B401">
        <v>4</v>
      </c>
      <c r="C401">
        <v>194</v>
      </c>
      <c r="D401" t="s">
        <v>265</v>
      </c>
      <c r="E401" t="s">
        <v>266</v>
      </c>
      <c r="F401" t="s">
        <v>42</v>
      </c>
      <c r="G401" t="s">
        <v>267</v>
      </c>
      <c r="H401">
        <v>730</v>
      </c>
      <c r="I401" t="s">
        <v>272</v>
      </c>
      <c r="J401" t="s">
        <v>273</v>
      </c>
      <c r="K401" t="s">
        <v>46</v>
      </c>
      <c r="L401">
        <v>50</v>
      </c>
      <c r="M401" t="s">
        <v>50</v>
      </c>
      <c r="N401" s="3">
        <v>657.58</v>
      </c>
      <c r="O401" s="3">
        <v>79942.2</v>
      </c>
      <c r="P401" s="3">
        <v>1262.9000000000001</v>
      </c>
      <c r="Q401" s="3">
        <v>178388.92</v>
      </c>
      <c r="R401" s="3">
        <v>4821.08</v>
      </c>
      <c r="S401" s="1">
        <v>340737.5</v>
      </c>
      <c r="T401" s="1">
        <v>0</v>
      </c>
      <c r="U401" s="1"/>
    </row>
    <row r="402" spans="1:21" x14ac:dyDescent="0.25">
      <c r="A402" t="s">
        <v>242</v>
      </c>
      <c r="B402">
        <v>4</v>
      </c>
      <c r="C402">
        <v>194</v>
      </c>
      <c r="D402" t="s">
        <v>265</v>
      </c>
      <c r="E402" t="s">
        <v>266</v>
      </c>
      <c r="F402" t="s">
        <v>42</v>
      </c>
      <c r="G402" t="s">
        <v>267</v>
      </c>
      <c r="H402">
        <v>741</v>
      </c>
      <c r="I402" t="s">
        <v>274</v>
      </c>
      <c r="J402" t="s">
        <v>275</v>
      </c>
      <c r="K402" t="s">
        <v>46</v>
      </c>
      <c r="L402">
        <v>10</v>
      </c>
      <c r="M402" t="s">
        <v>47</v>
      </c>
      <c r="N402" s="3">
        <v>1441550</v>
      </c>
      <c r="O402" s="3">
        <v>1472020</v>
      </c>
      <c r="P402" s="3">
        <v>2749623</v>
      </c>
      <c r="Q402" s="3">
        <v>6587463</v>
      </c>
      <c r="R402" s="3">
        <v>3271308</v>
      </c>
      <c r="S402" s="1">
        <v>2867257</v>
      </c>
      <c r="T402" s="1">
        <v>3840173.66</v>
      </c>
      <c r="U402" s="1">
        <v>8611177</v>
      </c>
    </row>
    <row r="403" spans="1:21" x14ac:dyDescent="0.25">
      <c r="A403" t="s">
        <v>242</v>
      </c>
      <c r="B403">
        <v>4</v>
      </c>
      <c r="C403">
        <v>194</v>
      </c>
      <c r="D403" t="s">
        <v>265</v>
      </c>
      <c r="E403" t="s">
        <v>266</v>
      </c>
      <c r="F403" t="s">
        <v>42</v>
      </c>
      <c r="G403" t="s">
        <v>267</v>
      </c>
      <c r="H403">
        <v>741</v>
      </c>
      <c r="I403" t="s">
        <v>274</v>
      </c>
      <c r="J403" t="s">
        <v>275</v>
      </c>
      <c r="K403" t="s">
        <v>46</v>
      </c>
      <c r="L403">
        <v>20</v>
      </c>
      <c r="M403" t="s">
        <v>48</v>
      </c>
      <c r="N403" s="3">
        <v>1441264.35</v>
      </c>
      <c r="O403" s="3">
        <v>1397274.29</v>
      </c>
      <c r="P403" s="3">
        <v>2749155.8</v>
      </c>
      <c r="Q403" s="3">
        <v>5895959.9900000002</v>
      </c>
      <c r="R403" s="3">
        <v>2421320.5</v>
      </c>
      <c r="S403" s="1">
        <v>2100468.06</v>
      </c>
      <c r="T403" s="1">
        <v>3839508.72</v>
      </c>
      <c r="U403" s="1">
        <v>8611007.2799999993</v>
      </c>
    </row>
    <row r="404" spans="1:21" x14ac:dyDescent="0.25">
      <c r="A404" t="s">
        <v>242</v>
      </c>
      <c r="B404">
        <v>4</v>
      </c>
      <c r="C404">
        <v>194</v>
      </c>
      <c r="D404" t="s">
        <v>265</v>
      </c>
      <c r="E404" t="s">
        <v>266</v>
      </c>
      <c r="F404" t="s">
        <v>42</v>
      </c>
      <c r="G404" t="s">
        <v>267</v>
      </c>
      <c r="H404">
        <v>741</v>
      </c>
      <c r="I404" t="s">
        <v>274</v>
      </c>
      <c r="J404" t="s">
        <v>275</v>
      </c>
      <c r="K404" t="s">
        <v>46</v>
      </c>
      <c r="L404">
        <v>30</v>
      </c>
      <c r="M404" t="s">
        <v>49</v>
      </c>
      <c r="N404" s="3">
        <v>285.64999999999998</v>
      </c>
      <c r="O404" s="3">
        <v>74745.710000000006</v>
      </c>
      <c r="P404" s="3">
        <v>467.2</v>
      </c>
      <c r="Q404" s="3">
        <v>691503.01</v>
      </c>
      <c r="R404" s="3">
        <v>849987.5</v>
      </c>
      <c r="S404" s="1">
        <v>766788.94</v>
      </c>
      <c r="T404" s="1">
        <v>664.94</v>
      </c>
      <c r="U404" s="1">
        <v>169.72</v>
      </c>
    </row>
    <row r="405" spans="1:21" x14ac:dyDescent="0.25">
      <c r="A405" t="s">
        <v>242</v>
      </c>
      <c r="B405">
        <v>4</v>
      </c>
      <c r="C405">
        <v>194</v>
      </c>
      <c r="D405" t="s">
        <v>265</v>
      </c>
      <c r="E405" t="s">
        <v>266</v>
      </c>
      <c r="F405" t="s">
        <v>42</v>
      </c>
      <c r="G405" t="s">
        <v>267</v>
      </c>
      <c r="H405">
        <v>741</v>
      </c>
      <c r="I405" t="s">
        <v>274</v>
      </c>
      <c r="J405" t="s">
        <v>275</v>
      </c>
      <c r="K405" t="s">
        <v>46</v>
      </c>
      <c r="L405">
        <v>40</v>
      </c>
      <c r="M405" t="s">
        <v>12</v>
      </c>
      <c r="N405" s="3">
        <v>0</v>
      </c>
      <c r="O405" s="3">
        <v>0</v>
      </c>
      <c r="P405" s="3">
        <v>0</v>
      </c>
      <c r="Q405" s="3">
        <v>0</v>
      </c>
      <c r="R405" s="3">
        <v>0</v>
      </c>
      <c r="S405" s="1">
        <v>0</v>
      </c>
      <c r="T405" s="1">
        <v>0</v>
      </c>
      <c r="U405" s="1">
        <v>0</v>
      </c>
    </row>
    <row r="406" spans="1:21" x14ac:dyDescent="0.25">
      <c r="A406" t="s">
        <v>242</v>
      </c>
      <c r="B406">
        <v>4</v>
      </c>
      <c r="C406">
        <v>194</v>
      </c>
      <c r="D406" t="s">
        <v>265</v>
      </c>
      <c r="E406" t="s">
        <v>266</v>
      </c>
      <c r="F406" t="s">
        <v>42</v>
      </c>
      <c r="G406" t="s">
        <v>267</v>
      </c>
      <c r="H406">
        <v>741</v>
      </c>
      <c r="I406" t="s">
        <v>274</v>
      </c>
      <c r="J406" t="s">
        <v>275</v>
      </c>
      <c r="K406" t="s">
        <v>46</v>
      </c>
      <c r="L406">
        <v>50</v>
      </c>
      <c r="M406" t="s">
        <v>50</v>
      </c>
      <c r="N406" s="3">
        <v>285.64999999999998</v>
      </c>
      <c r="O406" s="3">
        <v>74745.710000000006</v>
      </c>
      <c r="P406" s="3">
        <v>467.2</v>
      </c>
      <c r="Q406" s="3">
        <v>691503.01</v>
      </c>
      <c r="R406" s="3">
        <v>849987.5</v>
      </c>
      <c r="S406" s="1">
        <v>766788.94</v>
      </c>
      <c r="T406" s="1">
        <v>664.94</v>
      </c>
      <c r="U406" s="1">
        <v>169.72</v>
      </c>
    </row>
    <row r="407" spans="1:21" x14ac:dyDescent="0.25">
      <c r="A407" t="s">
        <v>242</v>
      </c>
      <c r="B407">
        <v>4</v>
      </c>
      <c r="C407">
        <v>194</v>
      </c>
      <c r="D407" t="s">
        <v>265</v>
      </c>
      <c r="E407" t="s">
        <v>266</v>
      </c>
      <c r="F407" t="s">
        <v>42</v>
      </c>
      <c r="G407" t="s">
        <v>267</v>
      </c>
      <c r="H407">
        <v>799</v>
      </c>
      <c r="I407" t="s">
        <v>62</v>
      </c>
      <c r="J407" t="s">
        <v>218</v>
      </c>
      <c r="K407" t="s">
        <v>46</v>
      </c>
      <c r="L407">
        <v>10</v>
      </c>
      <c r="M407" t="s">
        <v>47</v>
      </c>
      <c r="N407" s="3">
        <v>5192314</v>
      </c>
      <c r="O407" s="3">
        <v>5400085</v>
      </c>
      <c r="P407" s="3">
        <v>4947377</v>
      </c>
      <c r="Q407" s="3">
        <v>6007287</v>
      </c>
      <c r="R407" s="3">
        <v>6852938</v>
      </c>
      <c r="S407" s="1">
        <v>21032328</v>
      </c>
      <c r="T407" s="1">
        <v>8017574</v>
      </c>
      <c r="U407" s="1">
        <v>8340653</v>
      </c>
    </row>
    <row r="408" spans="1:21" x14ac:dyDescent="0.25">
      <c r="A408" t="s">
        <v>242</v>
      </c>
      <c r="B408">
        <v>4</v>
      </c>
      <c r="C408">
        <v>194</v>
      </c>
      <c r="D408" t="s">
        <v>265</v>
      </c>
      <c r="E408" t="s">
        <v>266</v>
      </c>
      <c r="F408" t="s">
        <v>42</v>
      </c>
      <c r="G408" t="s">
        <v>267</v>
      </c>
      <c r="H408">
        <v>799</v>
      </c>
      <c r="I408" t="s">
        <v>62</v>
      </c>
      <c r="J408" t="s">
        <v>218</v>
      </c>
      <c r="K408" t="s">
        <v>46</v>
      </c>
      <c r="L408">
        <v>20</v>
      </c>
      <c r="M408" t="s">
        <v>48</v>
      </c>
      <c r="N408" s="3">
        <v>5191994.6500000004</v>
      </c>
      <c r="O408" s="3">
        <v>5336272.05</v>
      </c>
      <c r="P408" s="3">
        <v>4945146.54</v>
      </c>
      <c r="Q408" s="3">
        <v>5623256.6100000003</v>
      </c>
      <c r="R408" s="3">
        <v>6831934.9299999997</v>
      </c>
      <c r="S408" s="1">
        <v>21030640.280000001</v>
      </c>
      <c r="T408" s="1">
        <v>8014594.1200000001</v>
      </c>
      <c r="U408" s="1">
        <v>8340549.8399999999</v>
      </c>
    </row>
    <row r="409" spans="1:21" x14ac:dyDescent="0.25">
      <c r="A409" t="s">
        <v>242</v>
      </c>
      <c r="B409">
        <v>4</v>
      </c>
      <c r="C409">
        <v>194</v>
      </c>
      <c r="D409" t="s">
        <v>265</v>
      </c>
      <c r="E409" t="s">
        <v>266</v>
      </c>
      <c r="F409" t="s">
        <v>42</v>
      </c>
      <c r="G409" t="s">
        <v>267</v>
      </c>
      <c r="H409">
        <v>799</v>
      </c>
      <c r="I409" t="s">
        <v>62</v>
      </c>
      <c r="J409" t="s">
        <v>218</v>
      </c>
      <c r="K409" t="s">
        <v>46</v>
      </c>
      <c r="L409">
        <v>30</v>
      </c>
      <c r="M409" t="s">
        <v>49</v>
      </c>
      <c r="N409" s="3">
        <v>319.35000000000002</v>
      </c>
      <c r="O409" s="3">
        <v>63812.95</v>
      </c>
      <c r="P409" s="3">
        <v>2230.46</v>
      </c>
      <c r="Q409" s="3">
        <v>384030.39</v>
      </c>
      <c r="R409" s="3">
        <v>21003.07</v>
      </c>
      <c r="S409" s="1">
        <v>1687.72</v>
      </c>
      <c r="T409" s="1">
        <v>2979.88</v>
      </c>
      <c r="U409" s="1">
        <v>103.16</v>
      </c>
    </row>
    <row r="410" spans="1:21" x14ac:dyDescent="0.25">
      <c r="A410" t="s">
        <v>242</v>
      </c>
      <c r="B410">
        <v>4</v>
      </c>
      <c r="C410">
        <v>194</v>
      </c>
      <c r="D410" t="s">
        <v>265</v>
      </c>
      <c r="E410" t="s">
        <v>266</v>
      </c>
      <c r="F410" t="s">
        <v>42</v>
      </c>
      <c r="G410" t="s">
        <v>267</v>
      </c>
      <c r="H410">
        <v>799</v>
      </c>
      <c r="I410" t="s">
        <v>62</v>
      </c>
      <c r="J410" t="s">
        <v>218</v>
      </c>
      <c r="K410" t="s">
        <v>46</v>
      </c>
      <c r="L410">
        <v>40</v>
      </c>
      <c r="M410" t="s">
        <v>12</v>
      </c>
      <c r="N410" s="3">
        <v>0</v>
      </c>
      <c r="O410" s="3">
        <v>0</v>
      </c>
      <c r="P410" s="3">
        <v>0</v>
      </c>
      <c r="Q410" s="3">
        <v>0</v>
      </c>
      <c r="R410" s="3">
        <v>0</v>
      </c>
      <c r="S410" s="1">
        <v>0</v>
      </c>
      <c r="T410" s="1">
        <v>0</v>
      </c>
      <c r="U410" s="1">
        <v>0</v>
      </c>
    </row>
    <row r="411" spans="1:21" x14ac:dyDescent="0.25">
      <c r="A411" t="s">
        <v>242</v>
      </c>
      <c r="B411">
        <v>4</v>
      </c>
      <c r="C411">
        <v>194</v>
      </c>
      <c r="D411" t="s">
        <v>265</v>
      </c>
      <c r="E411" t="s">
        <v>266</v>
      </c>
      <c r="F411" t="s">
        <v>42</v>
      </c>
      <c r="G411" t="s">
        <v>267</v>
      </c>
      <c r="H411">
        <v>799</v>
      </c>
      <c r="I411" t="s">
        <v>62</v>
      </c>
      <c r="J411" t="s">
        <v>218</v>
      </c>
      <c r="K411" t="s">
        <v>46</v>
      </c>
      <c r="L411">
        <v>50</v>
      </c>
      <c r="M411" t="s">
        <v>50</v>
      </c>
      <c r="N411" s="3">
        <v>319.35000000000002</v>
      </c>
      <c r="O411" s="3">
        <v>63812.95</v>
      </c>
      <c r="P411" s="3">
        <v>2230.46</v>
      </c>
      <c r="Q411" s="3">
        <v>384030.39</v>
      </c>
      <c r="R411" s="3">
        <v>21003.07</v>
      </c>
      <c r="S411" s="1">
        <v>1687.72</v>
      </c>
      <c r="T411" s="1">
        <v>2979.88</v>
      </c>
      <c r="U411" s="1">
        <v>103.16</v>
      </c>
    </row>
    <row r="412" spans="1:21" x14ac:dyDescent="0.25">
      <c r="A412" t="s">
        <v>242</v>
      </c>
      <c r="B412">
        <v>4</v>
      </c>
      <c r="C412">
        <v>129</v>
      </c>
      <c r="D412" t="s">
        <v>276</v>
      </c>
      <c r="E412" t="s">
        <v>277</v>
      </c>
      <c r="F412" t="s">
        <v>42</v>
      </c>
      <c r="G412" t="s">
        <v>278</v>
      </c>
      <c r="H412">
        <v>704</v>
      </c>
      <c r="I412" t="s">
        <v>124</v>
      </c>
      <c r="J412" t="s">
        <v>125</v>
      </c>
      <c r="K412" t="s">
        <v>46</v>
      </c>
      <c r="L412">
        <v>10</v>
      </c>
      <c r="M412" t="s">
        <v>47</v>
      </c>
      <c r="N412" s="3">
        <v>5583315</v>
      </c>
      <c r="O412" s="3">
        <v>6045336</v>
      </c>
      <c r="P412" s="3">
        <v>5185618</v>
      </c>
      <c r="Q412" s="3">
        <v>6713816</v>
      </c>
      <c r="R412" s="3">
        <v>8734196</v>
      </c>
      <c r="S412" s="1">
        <v>8317359.1500000004</v>
      </c>
      <c r="T412" s="1">
        <v>8419686</v>
      </c>
      <c r="U412" s="1">
        <v>8705949</v>
      </c>
    </row>
    <row r="413" spans="1:21" x14ac:dyDescent="0.25">
      <c r="A413" t="s">
        <v>242</v>
      </c>
      <c r="B413">
        <v>4</v>
      </c>
      <c r="C413">
        <v>129</v>
      </c>
      <c r="D413" t="s">
        <v>276</v>
      </c>
      <c r="E413" t="s">
        <v>277</v>
      </c>
      <c r="F413" t="s">
        <v>42</v>
      </c>
      <c r="G413" t="s">
        <v>278</v>
      </c>
      <c r="H413">
        <v>704</v>
      </c>
      <c r="I413" t="s">
        <v>124</v>
      </c>
      <c r="J413" t="s">
        <v>125</v>
      </c>
      <c r="K413" t="s">
        <v>46</v>
      </c>
      <c r="L413">
        <v>20</v>
      </c>
      <c r="M413" t="s">
        <v>48</v>
      </c>
      <c r="N413" s="3">
        <v>5583228.4199999999</v>
      </c>
      <c r="O413" s="3">
        <v>6041802.9100000001</v>
      </c>
      <c r="P413" s="3">
        <v>5185618</v>
      </c>
      <c r="Q413" s="3">
        <v>5709246.4000000004</v>
      </c>
      <c r="R413" s="3">
        <v>8270859.3200000003</v>
      </c>
      <c r="S413" s="1">
        <v>8304131.0999999996</v>
      </c>
      <c r="T413" s="1">
        <v>8247206.2199999997</v>
      </c>
      <c r="U413" s="1">
        <v>8671025.5600000005</v>
      </c>
    </row>
    <row r="414" spans="1:21" x14ac:dyDescent="0.25">
      <c r="A414" t="s">
        <v>242</v>
      </c>
      <c r="B414">
        <v>4</v>
      </c>
      <c r="C414">
        <v>129</v>
      </c>
      <c r="D414" t="s">
        <v>276</v>
      </c>
      <c r="E414" t="s">
        <v>277</v>
      </c>
      <c r="F414" t="s">
        <v>42</v>
      </c>
      <c r="G414" t="s">
        <v>278</v>
      </c>
      <c r="H414">
        <v>704</v>
      </c>
      <c r="I414" t="s">
        <v>124</v>
      </c>
      <c r="J414" t="s">
        <v>125</v>
      </c>
      <c r="K414" t="s">
        <v>46</v>
      </c>
      <c r="L414">
        <v>30</v>
      </c>
      <c r="M414" t="s">
        <v>49</v>
      </c>
      <c r="N414" s="3">
        <v>86.58</v>
      </c>
      <c r="O414" s="3">
        <v>3533.09</v>
      </c>
      <c r="P414" s="3">
        <v>0</v>
      </c>
      <c r="Q414" s="3">
        <v>1004569.6</v>
      </c>
      <c r="R414" s="3">
        <v>463336.68</v>
      </c>
      <c r="S414" s="1">
        <v>13228.05</v>
      </c>
      <c r="T414" s="1">
        <v>172479.78</v>
      </c>
      <c r="U414" s="1">
        <v>34923.440000000002</v>
      </c>
    </row>
    <row r="415" spans="1:21" x14ac:dyDescent="0.25">
      <c r="A415" t="s">
        <v>242</v>
      </c>
      <c r="B415">
        <v>4</v>
      </c>
      <c r="C415">
        <v>129</v>
      </c>
      <c r="D415" t="s">
        <v>276</v>
      </c>
      <c r="E415" t="s">
        <v>277</v>
      </c>
      <c r="F415" t="s">
        <v>42</v>
      </c>
      <c r="G415" t="s">
        <v>278</v>
      </c>
      <c r="H415">
        <v>704</v>
      </c>
      <c r="I415" t="s">
        <v>124</v>
      </c>
      <c r="J415" t="s">
        <v>125</v>
      </c>
      <c r="K415" t="s">
        <v>46</v>
      </c>
      <c r="L415">
        <v>40</v>
      </c>
      <c r="M415" t="s">
        <v>12</v>
      </c>
      <c r="N415" s="3">
        <v>0</v>
      </c>
      <c r="O415" s="3">
        <v>0</v>
      </c>
      <c r="P415" s="3">
        <v>0</v>
      </c>
      <c r="Q415" s="3">
        <v>0</v>
      </c>
      <c r="R415" s="3">
        <v>0</v>
      </c>
      <c r="S415" s="1">
        <v>0</v>
      </c>
      <c r="T415" s="1">
        <v>0</v>
      </c>
      <c r="U415" s="1">
        <v>0</v>
      </c>
    </row>
    <row r="416" spans="1:21" x14ac:dyDescent="0.25">
      <c r="A416" t="s">
        <v>242</v>
      </c>
      <c r="B416">
        <v>4</v>
      </c>
      <c r="C416">
        <v>129</v>
      </c>
      <c r="D416" t="s">
        <v>276</v>
      </c>
      <c r="E416" t="s">
        <v>277</v>
      </c>
      <c r="F416" t="s">
        <v>42</v>
      </c>
      <c r="G416" t="s">
        <v>278</v>
      </c>
      <c r="H416">
        <v>704</v>
      </c>
      <c r="I416" t="s">
        <v>124</v>
      </c>
      <c r="J416" t="s">
        <v>125</v>
      </c>
      <c r="K416" t="s">
        <v>46</v>
      </c>
      <c r="L416">
        <v>50</v>
      </c>
      <c r="M416" t="s">
        <v>50</v>
      </c>
      <c r="N416" s="3">
        <v>86.58</v>
      </c>
      <c r="O416" s="3">
        <v>3533.09</v>
      </c>
      <c r="P416" s="3">
        <v>0</v>
      </c>
      <c r="Q416" s="3">
        <v>1004569.6</v>
      </c>
      <c r="R416" s="3">
        <v>463336.68</v>
      </c>
      <c r="S416" s="1">
        <v>13228.05</v>
      </c>
      <c r="T416" s="1">
        <v>172479.78</v>
      </c>
      <c r="U416" s="1">
        <v>34923.440000000002</v>
      </c>
    </row>
    <row r="417" spans="1:21" x14ac:dyDescent="0.25">
      <c r="A417" t="s">
        <v>242</v>
      </c>
      <c r="B417">
        <v>4</v>
      </c>
      <c r="C417">
        <v>164</v>
      </c>
      <c r="D417" t="s">
        <v>279</v>
      </c>
      <c r="E417" t="s">
        <v>280</v>
      </c>
      <c r="F417" t="s">
        <v>42</v>
      </c>
      <c r="G417" t="s">
        <v>281</v>
      </c>
      <c r="H417">
        <v>799</v>
      </c>
      <c r="I417" t="s">
        <v>62</v>
      </c>
      <c r="J417" t="s">
        <v>218</v>
      </c>
      <c r="K417" t="s">
        <v>46</v>
      </c>
      <c r="L417">
        <v>10</v>
      </c>
      <c r="M417" t="s">
        <v>47</v>
      </c>
      <c r="N417" s="3">
        <v>1009103</v>
      </c>
      <c r="O417" s="3">
        <v>1495454.67</v>
      </c>
      <c r="P417" s="3">
        <v>1723353.57</v>
      </c>
      <c r="Q417" s="3">
        <v>2329800.2599999998</v>
      </c>
      <c r="R417" s="3">
        <v>2440521.7799999998</v>
      </c>
      <c r="S417" s="1">
        <v>2667855.4700000002</v>
      </c>
      <c r="T417" s="1">
        <v>2760091.01</v>
      </c>
      <c r="U417" s="1">
        <v>2480042.16</v>
      </c>
    </row>
    <row r="418" spans="1:21" x14ac:dyDescent="0.25">
      <c r="A418" t="s">
        <v>242</v>
      </c>
      <c r="B418">
        <v>4</v>
      </c>
      <c r="C418">
        <v>164</v>
      </c>
      <c r="D418" t="s">
        <v>279</v>
      </c>
      <c r="E418" t="s">
        <v>280</v>
      </c>
      <c r="F418" t="s">
        <v>42</v>
      </c>
      <c r="G418" t="s">
        <v>281</v>
      </c>
      <c r="H418">
        <v>799</v>
      </c>
      <c r="I418" t="s">
        <v>62</v>
      </c>
      <c r="J418" t="s">
        <v>218</v>
      </c>
      <c r="K418" t="s">
        <v>46</v>
      </c>
      <c r="L418">
        <v>20</v>
      </c>
      <c r="M418" t="s">
        <v>48</v>
      </c>
      <c r="N418" s="3">
        <v>552168.32999999996</v>
      </c>
      <c r="O418" s="3">
        <v>938925.1</v>
      </c>
      <c r="P418" s="3">
        <v>594825.31000000006</v>
      </c>
      <c r="Q418" s="3">
        <v>981127.48</v>
      </c>
      <c r="R418" s="3">
        <v>978125.31</v>
      </c>
      <c r="S418" s="1">
        <v>1002315.46</v>
      </c>
      <c r="T418" s="1">
        <v>1396456.85</v>
      </c>
      <c r="U418" s="1">
        <v>1299829.17</v>
      </c>
    </row>
    <row r="419" spans="1:21" x14ac:dyDescent="0.25">
      <c r="A419" t="s">
        <v>242</v>
      </c>
      <c r="B419">
        <v>4</v>
      </c>
      <c r="C419">
        <v>164</v>
      </c>
      <c r="D419" t="s">
        <v>279</v>
      </c>
      <c r="E419" t="s">
        <v>280</v>
      </c>
      <c r="F419" t="s">
        <v>42</v>
      </c>
      <c r="G419" t="s">
        <v>281</v>
      </c>
      <c r="H419">
        <v>799</v>
      </c>
      <c r="I419" t="s">
        <v>62</v>
      </c>
      <c r="J419" t="s">
        <v>218</v>
      </c>
      <c r="K419" t="s">
        <v>46</v>
      </c>
      <c r="L419">
        <v>30</v>
      </c>
      <c r="M419" t="s">
        <v>49</v>
      </c>
      <c r="N419" s="3">
        <v>456934.67</v>
      </c>
      <c r="O419" s="3">
        <v>556529.56999999995</v>
      </c>
      <c r="P419" s="3">
        <v>1128528.26</v>
      </c>
      <c r="Q419" s="3">
        <v>1348672.78</v>
      </c>
      <c r="R419" s="3">
        <v>1462396.47</v>
      </c>
      <c r="S419" s="1">
        <v>1665540.01</v>
      </c>
      <c r="T419" s="1">
        <v>1363634.16</v>
      </c>
      <c r="U419" s="1">
        <v>1180212.99</v>
      </c>
    </row>
    <row r="420" spans="1:21" x14ac:dyDescent="0.25">
      <c r="A420" t="s">
        <v>242</v>
      </c>
      <c r="B420">
        <v>4</v>
      </c>
      <c r="C420">
        <v>164</v>
      </c>
      <c r="D420" t="s">
        <v>279</v>
      </c>
      <c r="E420" t="s">
        <v>280</v>
      </c>
      <c r="F420" t="s">
        <v>42</v>
      </c>
      <c r="G420" t="s">
        <v>281</v>
      </c>
      <c r="H420">
        <v>799</v>
      </c>
      <c r="I420" t="s">
        <v>62</v>
      </c>
      <c r="J420" t="s">
        <v>218</v>
      </c>
      <c r="K420" t="s">
        <v>46</v>
      </c>
      <c r="L420">
        <v>40</v>
      </c>
      <c r="M420" t="s">
        <v>12</v>
      </c>
      <c r="N420" s="3">
        <v>456934.67</v>
      </c>
      <c r="O420" s="3">
        <v>556529.56999999995</v>
      </c>
      <c r="P420" s="3">
        <v>1128528.26</v>
      </c>
      <c r="Q420" s="3">
        <v>1348672.78</v>
      </c>
      <c r="R420" s="3">
        <v>1462396.47</v>
      </c>
      <c r="S420" s="1">
        <v>1665540.01</v>
      </c>
      <c r="T420" s="1">
        <v>1363634.16</v>
      </c>
      <c r="U420" s="1">
        <v>1180212.99</v>
      </c>
    </row>
    <row r="421" spans="1:21" x14ac:dyDescent="0.25">
      <c r="A421" t="s">
        <v>242</v>
      </c>
      <c r="B421">
        <v>4</v>
      </c>
      <c r="C421">
        <v>164</v>
      </c>
      <c r="D421" t="s">
        <v>279</v>
      </c>
      <c r="E421" t="s">
        <v>280</v>
      </c>
      <c r="F421" t="s">
        <v>42</v>
      </c>
      <c r="G421" t="s">
        <v>281</v>
      </c>
      <c r="H421">
        <v>799</v>
      </c>
      <c r="I421" t="s">
        <v>62</v>
      </c>
      <c r="J421" t="s">
        <v>218</v>
      </c>
      <c r="K421" t="s">
        <v>46</v>
      </c>
      <c r="L421">
        <v>50</v>
      </c>
      <c r="M421" t="s">
        <v>50</v>
      </c>
      <c r="N421" s="3">
        <v>0</v>
      </c>
      <c r="O421" s="3">
        <v>0</v>
      </c>
      <c r="P421" s="3">
        <v>0</v>
      </c>
      <c r="Q421" s="3">
        <v>0</v>
      </c>
      <c r="R421" s="3">
        <v>0</v>
      </c>
      <c r="S421" s="1">
        <v>0</v>
      </c>
      <c r="T421" s="1">
        <v>0</v>
      </c>
      <c r="U421" s="1">
        <v>0</v>
      </c>
    </row>
    <row r="422" spans="1:21" x14ac:dyDescent="0.25">
      <c r="A422" t="s">
        <v>242</v>
      </c>
      <c r="B422">
        <v>4</v>
      </c>
      <c r="C422">
        <v>132</v>
      </c>
      <c r="D422" t="s">
        <v>282</v>
      </c>
      <c r="E422" t="s">
        <v>283</v>
      </c>
      <c r="F422" t="s">
        <v>42</v>
      </c>
      <c r="G422" t="s">
        <v>284</v>
      </c>
      <c r="H422">
        <v>723</v>
      </c>
      <c r="I422" t="s">
        <v>285</v>
      </c>
      <c r="J422" t="s">
        <v>286</v>
      </c>
      <c r="K422" t="s">
        <v>46</v>
      </c>
      <c r="L422">
        <v>10</v>
      </c>
      <c r="M422" t="s">
        <v>47</v>
      </c>
      <c r="N422" s="3">
        <v>13416318</v>
      </c>
      <c r="O422" s="3">
        <v>18457271.57</v>
      </c>
      <c r="P422" s="3">
        <v>36627167</v>
      </c>
      <c r="Q422" s="3">
        <v>33909820.170000002</v>
      </c>
      <c r="R422" s="3">
        <v>40310172</v>
      </c>
      <c r="S422" s="1">
        <v>43800212.469999999</v>
      </c>
      <c r="T422" s="1">
        <v>35698054.450000003</v>
      </c>
      <c r="U422" s="1">
        <v>31304376.420000002</v>
      </c>
    </row>
    <row r="423" spans="1:21" x14ac:dyDescent="0.25">
      <c r="A423" t="s">
        <v>242</v>
      </c>
      <c r="B423">
        <v>4</v>
      </c>
      <c r="C423">
        <v>132</v>
      </c>
      <c r="D423" t="s">
        <v>282</v>
      </c>
      <c r="E423" t="s">
        <v>283</v>
      </c>
      <c r="F423" t="s">
        <v>42</v>
      </c>
      <c r="G423" t="s">
        <v>284</v>
      </c>
      <c r="H423">
        <v>723</v>
      </c>
      <c r="I423" t="s">
        <v>285</v>
      </c>
      <c r="J423" t="s">
        <v>286</v>
      </c>
      <c r="K423" t="s">
        <v>46</v>
      </c>
      <c r="L423">
        <v>20</v>
      </c>
      <c r="M423" t="s">
        <v>48</v>
      </c>
      <c r="N423" s="3">
        <v>12796367.43</v>
      </c>
      <c r="O423" s="3">
        <v>17700331.82</v>
      </c>
      <c r="P423" s="3">
        <v>17304652.829999998</v>
      </c>
      <c r="Q423" s="3">
        <v>13343361.880000001</v>
      </c>
      <c r="R423" s="3">
        <v>18158882.41</v>
      </c>
      <c r="S423" s="1">
        <v>26512214.02</v>
      </c>
      <c r="T423" s="1">
        <v>22557365.030000001</v>
      </c>
      <c r="U423" s="1">
        <v>25597620.469999999</v>
      </c>
    </row>
    <row r="424" spans="1:21" x14ac:dyDescent="0.25">
      <c r="A424" t="s">
        <v>242</v>
      </c>
      <c r="B424">
        <v>4</v>
      </c>
      <c r="C424">
        <v>132</v>
      </c>
      <c r="D424" t="s">
        <v>282</v>
      </c>
      <c r="E424" t="s">
        <v>283</v>
      </c>
      <c r="F424" t="s">
        <v>42</v>
      </c>
      <c r="G424" t="s">
        <v>284</v>
      </c>
      <c r="H424">
        <v>723</v>
      </c>
      <c r="I424" t="s">
        <v>285</v>
      </c>
      <c r="J424" t="s">
        <v>286</v>
      </c>
      <c r="K424" t="s">
        <v>46</v>
      </c>
      <c r="L424">
        <v>30</v>
      </c>
      <c r="M424" t="s">
        <v>49</v>
      </c>
      <c r="N424" s="3">
        <v>619950.56999999995</v>
      </c>
      <c r="O424" s="3">
        <v>756939.75</v>
      </c>
      <c r="P424" s="3">
        <v>19322514.170000002</v>
      </c>
      <c r="Q424" s="3">
        <v>20566458.289999999</v>
      </c>
      <c r="R424" s="3">
        <v>22151289.59</v>
      </c>
      <c r="S424" s="1">
        <v>17287998.449999999</v>
      </c>
      <c r="T424" s="1">
        <v>13140689.42</v>
      </c>
      <c r="U424" s="1">
        <v>5706755.9500000002</v>
      </c>
    </row>
    <row r="425" spans="1:21" x14ac:dyDescent="0.25">
      <c r="A425" t="s">
        <v>242</v>
      </c>
      <c r="B425">
        <v>4</v>
      </c>
      <c r="C425">
        <v>132</v>
      </c>
      <c r="D425" t="s">
        <v>282</v>
      </c>
      <c r="E425" t="s">
        <v>283</v>
      </c>
      <c r="F425" t="s">
        <v>42</v>
      </c>
      <c r="G425" t="s">
        <v>284</v>
      </c>
      <c r="H425">
        <v>723</v>
      </c>
      <c r="I425" t="s">
        <v>285</v>
      </c>
      <c r="J425" t="s">
        <v>286</v>
      </c>
      <c r="K425" t="s">
        <v>46</v>
      </c>
      <c r="L425">
        <v>40</v>
      </c>
      <c r="M425" t="s">
        <v>12</v>
      </c>
      <c r="N425" s="3">
        <v>0</v>
      </c>
      <c r="O425" s="3">
        <v>0</v>
      </c>
      <c r="P425" s="3">
        <v>18770766</v>
      </c>
      <c r="Q425" s="3">
        <v>18770766</v>
      </c>
      <c r="R425" s="3">
        <v>17797392.469999999</v>
      </c>
      <c r="S425" s="1">
        <v>16735624</v>
      </c>
      <c r="T425" s="1">
        <v>13140689.42</v>
      </c>
      <c r="U425" s="1">
        <v>5706755.9500000002</v>
      </c>
    </row>
    <row r="426" spans="1:21" x14ac:dyDescent="0.25">
      <c r="A426" t="s">
        <v>242</v>
      </c>
      <c r="B426">
        <v>4</v>
      </c>
      <c r="C426">
        <v>132</v>
      </c>
      <c r="D426" t="s">
        <v>282</v>
      </c>
      <c r="E426" t="s">
        <v>283</v>
      </c>
      <c r="F426" t="s">
        <v>42</v>
      </c>
      <c r="G426" t="s">
        <v>284</v>
      </c>
      <c r="H426">
        <v>723</v>
      </c>
      <c r="I426" t="s">
        <v>285</v>
      </c>
      <c r="J426" t="s">
        <v>286</v>
      </c>
      <c r="K426" t="s">
        <v>46</v>
      </c>
      <c r="L426">
        <v>50</v>
      </c>
      <c r="M426" t="s">
        <v>50</v>
      </c>
      <c r="N426" s="3">
        <v>619950.56999999995</v>
      </c>
      <c r="O426" s="3">
        <v>756939.75</v>
      </c>
      <c r="P426" s="3">
        <v>551748.17000000004</v>
      </c>
      <c r="Q426" s="3">
        <v>1795692.29</v>
      </c>
      <c r="R426" s="3">
        <v>4353897.12</v>
      </c>
      <c r="S426" s="1">
        <v>552374.44999999995</v>
      </c>
      <c r="T426" s="1">
        <v>0</v>
      </c>
      <c r="U426" s="1">
        <v>0</v>
      </c>
    </row>
    <row r="427" spans="1:21" x14ac:dyDescent="0.25">
      <c r="A427" t="s">
        <v>242</v>
      </c>
      <c r="B427">
        <v>4</v>
      </c>
      <c r="C427">
        <v>132</v>
      </c>
      <c r="D427" t="s">
        <v>282</v>
      </c>
      <c r="E427" t="s">
        <v>283</v>
      </c>
      <c r="F427" t="s">
        <v>42</v>
      </c>
      <c r="G427" t="s">
        <v>284</v>
      </c>
      <c r="H427">
        <v>728</v>
      </c>
      <c r="I427" t="s">
        <v>287</v>
      </c>
      <c r="J427" t="s">
        <v>288</v>
      </c>
      <c r="K427" t="s">
        <v>46</v>
      </c>
      <c r="L427">
        <v>10</v>
      </c>
      <c r="M427" t="s">
        <v>47</v>
      </c>
      <c r="N427" s="3">
        <v>0</v>
      </c>
      <c r="O427" s="3">
        <v>0</v>
      </c>
      <c r="P427" s="3">
        <v>2000000</v>
      </c>
      <c r="Q427" s="3">
        <v>241799.14</v>
      </c>
      <c r="R427" s="3">
        <v>0</v>
      </c>
      <c r="S427" s="1">
        <v>0</v>
      </c>
      <c r="T427" s="1">
        <v>0</v>
      </c>
      <c r="U427" s="1">
        <v>5000000</v>
      </c>
    </row>
    <row r="428" spans="1:21" x14ac:dyDescent="0.25">
      <c r="A428" t="s">
        <v>242</v>
      </c>
      <c r="B428">
        <v>4</v>
      </c>
      <c r="C428">
        <v>132</v>
      </c>
      <c r="D428" t="s">
        <v>282</v>
      </c>
      <c r="E428" t="s">
        <v>283</v>
      </c>
      <c r="F428" t="s">
        <v>42</v>
      </c>
      <c r="G428" t="s">
        <v>284</v>
      </c>
      <c r="H428">
        <v>728</v>
      </c>
      <c r="I428" t="s">
        <v>287</v>
      </c>
      <c r="J428" t="s">
        <v>288</v>
      </c>
      <c r="K428" t="s">
        <v>46</v>
      </c>
      <c r="L428">
        <v>20</v>
      </c>
      <c r="M428" t="s">
        <v>48</v>
      </c>
      <c r="N428" s="3">
        <v>0</v>
      </c>
      <c r="O428" s="3">
        <v>0</v>
      </c>
      <c r="P428" s="3">
        <v>658200.86</v>
      </c>
      <c r="Q428" s="3">
        <v>232696.01</v>
      </c>
      <c r="R428" s="3">
        <v>0</v>
      </c>
      <c r="S428" s="1">
        <v>0</v>
      </c>
      <c r="T428" s="1">
        <v>0</v>
      </c>
      <c r="U428" s="1">
        <v>4999738.83</v>
      </c>
    </row>
    <row r="429" spans="1:21" x14ac:dyDescent="0.25">
      <c r="A429" t="s">
        <v>242</v>
      </c>
      <c r="B429">
        <v>4</v>
      </c>
      <c r="C429">
        <v>132</v>
      </c>
      <c r="D429" t="s">
        <v>282</v>
      </c>
      <c r="E429" t="s">
        <v>283</v>
      </c>
      <c r="F429" t="s">
        <v>42</v>
      </c>
      <c r="G429" t="s">
        <v>284</v>
      </c>
      <c r="H429">
        <v>728</v>
      </c>
      <c r="I429" t="s">
        <v>287</v>
      </c>
      <c r="J429" t="s">
        <v>288</v>
      </c>
      <c r="K429" t="s">
        <v>46</v>
      </c>
      <c r="L429">
        <v>30</v>
      </c>
      <c r="M429" t="s">
        <v>49</v>
      </c>
      <c r="N429" s="3">
        <v>0</v>
      </c>
      <c r="O429" s="3">
        <v>0</v>
      </c>
      <c r="P429" s="3">
        <v>1341799.1399999999</v>
      </c>
      <c r="Q429" s="3">
        <v>9103.1299999999992</v>
      </c>
      <c r="R429" s="3">
        <v>0</v>
      </c>
      <c r="S429" s="1">
        <v>0</v>
      </c>
      <c r="T429" s="1">
        <v>0</v>
      </c>
      <c r="U429" s="1">
        <v>261.17</v>
      </c>
    </row>
    <row r="430" spans="1:21" x14ac:dyDescent="0.25">
      <c r="A430" t="s">
        <v>242</v>
      </c>
      <c r="B430">
        <v>4</v>
      </c>
      <c r="C430">
        <v>132</v>
      </c>
      <c r="D430" t="s">
        <v>282</v>
      </c>
      <c r="E430" t="s">
        <v>283</v>
      </c>
      <c r="F430" t="s">
        <v>42</v>
      </c>
      <c r="G430" t="s">
        <v>284</v>
      </c>
      <c r="H430">
        <v>728</v>
      </c>
      <c r="I430" t="s">
        <v>287</v>
      </c>
      <c r="J430" t="s">
        <v>288</v>
      </c>
      <c r="K430" t="s">
        <v>46</v>
      </c>
      <c r="L430">
        <v>40</v>
      </c>
      <c r="M430" t="s">
        <v>12</v>
      </c>
      <c r="N430" s="3">
        <v>0</v>
      </c>
      <c r="O430" s="3">
        <v>0</v>
      </c>
      <c r="P430" s="3">
        <v>1341799.1399999999</v>
      </c>
      <c r="Q430" s="3">
        <v>0</v>
      </c>
      <c r="R430" s="3">
        <v>0</v>
      </c>
      <c r="S430" s="1">
        <v>0</v>
      </c>
      <c r="T430" s="1">
        <v>0</v>
      </c>
      <c r="U430" s="1">
        <v>0</v>
      </c>
    </row>
    <row r="431" spans="1:21" x14ac:dyDescent="0.25">
      <c r="A431" t="s">
        <v>242</v>
      </c>
      <c r="B431">
        <v>4</v>
      </c>
      <c r="C431">
        <v>132</v>
      </c>
      <c r="D431" t="s">
        <v>282</v>
      </c>
      <c r="E431" t="s">
        <v>283</v>
      </c>
      <c r="F431" t="s">
        <v>42</v>
      </c>
      <c r="G431" t="s">
        <v>284</v>
      </c>
      <c r="H431">
        <v>728</v>
      </c>
      <c r="I431" t="s">
        <v>287</v>
      </c>
      <c r="J431" t="s">
        <v>288</v>
      </c>
      <c r="K431" t="s">
        <v>46</v>
      </c>
      <c r="L431">
        <v>50</v>
      </c>
      <c r="M431" t="s">
        <v>50</v>
      </c>
      <c r="N431" s="3">
        <v>0</v>
      </c>
      <c r="O431" s="3">
        <v>0</v>
      </c>
      <c r="P431" s="3">
        <v>0</v>
      </c>
      <c r="Q431" s="3">
        <v>9103.1299999999992</v>
      </c>
      <c r="R431" s="3">
        <v>0</v>
      </c>
      <c r="S431" s="1">
        <v>0</v>
      </c>
      <c r="T431" s="1">
        <v>0</v>
      </c>
      <c r="U431" s="1">
        <v>261.17</v>
      </c>
    </row>
    <row r="432" spans="1:21" x14ac:dyDescent="0.25">
      <c r="A432" t="s">
        <v>242</v>
      </c>
      <c r="B432">
        <v>4</v>
      </c>
      <c r="C432">
        <v>132</v>
      </c>
      <c r="D432" t="s">
        <v>282</v>
      </c>
      <c r="E432" t="s">
        <v>283</v>
      </c>
      <c r="F432" t="s">
        <v>42</v>
      </c>
      <c r="G432" t="s">
        <v>284</v>
      </c>
      <c r="H432">
        <v>780</v>
      </c>
      <c r="I432" t="s">
        <v>289</v>
      </c>
      <c r="J432" t="s">
        <v>290</v>
      </c>
      <c r="K432" t="s">
        <v>46</v>
      </c>
      <c r="L432">
        <v>10</v>
      </c>
      <c r="M432" t="s">
        <v>47</v>
      </c>
      <c r="N432" s="3">
        <v>5957836</v>
      </c>
      <c r="O432" s="3">
        <v>6481013</v>
      </c>
      <c r="P432" s="3">
        <v>6275378</v>
      </c>
      <c r="Q432" s="3">
        <v>10157879</v>
      </c>
      <c r="R432" s="3">
        <v>10545616</v>
      </c>
      <c r="S432" s="1">
        <v>11237305</v>
      </c>
      <c r="T432" s="1">
        <v>11658452</v>
      </c>
      <c r="U432" s="1">
        <v>12177556</v>
      </c>
    </row>
    <row r="433" spans="1:21" x14ac:dyDescent="0.25">
      <c r="A433" t="s">
        <v>242</v>
      </c>
      <c r="B433">
        <v>4</v>
      </c>
      <c r="C433">
        <v>132</v>
      </c>
      <c r="D433" t="s">
        <v>282</v>
      </c>
      <c r="E433" t="s">
        <v>283</v>
      </c>
      <c r="F433" t="s">
        <v>42</v>
      </c>
      <c r="G433" t="s">
        <v>284</v>
      </c>
      <c r="H433">
        <v>780</v>
      </c>
      <c r="I433" t="s">
        <v>289</v>
      </c>
      <c r="J433" t="s">
        <v>290</v>
      </c>
      <c r="K433" t="s">
        <v>46</v>
      </c>
      <c r="L433">
        <v>20</v>
      </c>
      <c r="M433" t="s">
        <v>48</v>
      </c>
      <c r="N433" s="3">
        <v>5735403.29</v>
      </c>
      <c r="O433" s="3">
        <v>6470766.1600000001</v>
      </c>
      <c r="P433" s="3">
        <v>6189599.4000000004</v>
      </c>
      <c r="Q433" s="3">
        <v>10144357.58</v>
      </c>
      <c r="R433" s="3">
        <v>10540400.369999999</v>
      </c>
      <c r="S433" s="1">
        <v>11235637.810000001</v>
      </c>
      <c r="T433" s="1">
        <v>11657496</v>
      </c>
      <c r="U433" s="1">
        <v>12140972</v>
      </c>
    </row>
    <row r="434" spans="1:21" x14ac:dyDescent="0.25">
      <c r="A434" t="s">
        <v>242</v>
      </c>
      <c r="B434">
        <v>4</v>
      </c>
      <c r="C434">
        <v>132</v>
      </c>
      <c r="D434" t="s">
        <v>282</v>
      </c>
      <c r="E434" t="s">
        <v>283</v>
      </c>
      <c r="F434" t="s">
        <v>42</v>
      </c>
      <c r="G434" t="s">
        <v>284</v>
      </c>
      <c r="H434">
        <v>780</v>
      </c>
      <c r="I434" t="s">
        <v>289</v>
      </c>
      <c r="J434" t="s">
        <v>290</v>
      </c>
      <c r="K434" t="s">
        <v>46</v>
      </c>
      <c r="L434">
        <v>30</v>
      </c>
      <c r="M434" t="s">
        <v>49</v>
      </c>
      <c r="N434" s="3">
        <v>222432.71</v>
      </c>
      <c r="O434" s="3">
        <v>10246.84</v>
      </c>
      <c r="P434" s="3">
        <v>85778.6</v>
      </c>
      <c r="Q434" s="3">
        <v>13521.42</v>
      </c>
      <c r="R434" s="3">
        <v>5215.63</v>
      </c>
      <c r="S434" s="1">
        <v>1667.19</v>
      </c>
      <c r="T434" s="1">
        <v>956</v>
      </c>
      <c r="U434" s="1">
        <v>36584</v>
      </c>
    </row>
    <row r="435" spans="1:21" x14ac:dyDescent="0.25">
      <c r="A435" t="s">
        <v>242</v>
      </c>
      <c r="B435">
        <v>4</v>
      </c>
      <c r="C435">
        <v>132</v>
      </c>
      <c r="D435" t="s">
        <v>282</v>
      </c>
      <c r="E435" t="s">
        <v>283</v>
      </c>
      <c r="F435" t="s">
        <v>42</v>
      </c>
      <c r="G435" t="s">
        <v>284</v>
      </c>
      <c r="H435">
        <v>780</v>
      </c>
      <c r="I435" t="s">
        <v>289</v>
      </c>
      <c r="J435" t="s">
        <v>290</v>
      </c>
      <c r="K435" t="s">
        <v>46</v>
      </c>
      <c r="L435">
        <v>40</v>
      </c>
      <c r="M435" t="s">
        <v>12</v>
      </c>
      <c r="N435" s="3">
        <v>0</v>
      </c>
      <c r="O435" s="3">
        <v>0</v>
      </c>
      <c r="P435" s="3">
        <v>0</v>
      </c>
      <c r="Q435" s="3">
        <v>0</v>
      </c>
      <c r="R435" s="3">
        <v>0</v>
      </c>
      <c r="S435" s="1">
        <v>0</v>
      </c>
      <c r="T435" s="1">
        <v>0</v>
      </c>
      <c r="U435" s="1">
        <v>0</v>
      </c>
    </row>
    <row r="436" spans="1:21" x14ac:dyDescent="0.25">
      <c r="A436" t="s">
        <v>242</v>
      </c>
      <c r="B436">
        <v>4</v>
      </c>
      <c r="C436">
        <v>132</v>
      </c>
      <c r="D436" t="s">
        <v>282</v>
      </c>
      <c r="E436" t="s">
        <v>283</v>
      </c>
      <c r="F436" t="s">
        <v>42</v>
      </c>
      <c r="G436" t="s">
        <v>284</v>
      </c>
      <c r="H436">
        <v>780</v>
      </c>
      <c r="I436" t="s">
        <v>289</v>
      </c>
      <c r="J436" t="s">
        <v>290</v>
      </c>
      <c r="K436" t="s">
        <v>46</v>
      </c>
      <c r="L436">
        <v>50</v>
      </c>
      <c r="M436" t="s">
        <v>50</v>
      </c>
      <c r="N436" s="3">
        <v>222432.71</v>
      </c>
      <c r="O436" s="3">
        <v>10246.84</v>
      </c>
      <c r="P436" s="3">
        <v>85778.6</v>
      </c>
      <c r="Q436" s="3">
        <v>13521.42</v>
      </c>
      <c r="R436" s="3">
        <v>5215.63</v>
      </c>
      <c r="S436" s="1">
        <v>1667.19</v>
      </c>
      <c r="T436" s="1">
        <v>956</v>
      </c>
      <c r="U436" s="1">
        <v>36584</v>
      </c>
    </row>
    <row r="437" spans="1:21" x14ac:dyDescent="0.25">
      <c r="A437" t="s">
        <v>242</v>
      </c>
      <c r="B437">
        <v>4</v>
      </c>
      <c r="C437">
        <v>136</v>
      </c>
      <c r="D437" t="s">
        <v>291</v>
      </c>
      <c r="E437" t="s">
        <v>292</v>
      </c>
      <c r="F437" t="s">
        <v>42</v>
      </c>
      <c r="G437" t="s">
        <v>293</v>
      </c>
      <c r="H437">
        <v>828</v>
      </c>
      <c r="I437" t="s">
        <v>294</v>
      </c>
      <c r="J437" t="s">
        <v>295</v>
      </c>
      <c r="K437" t="s">
        <v>46</v>
      </c>
      <c r="L437">
        <v>10</v>
      </c>
      <c r="M437" t="s">
        <v>47</v>
      </c>
      <c r="N437" s="3">
        <v>0</v>
      </c>
      <c r="O437" s="3">
        <v>0</v>
      </c>
      <c r="P437" s="3">
        <v>0</v>
      </c>
      <c r="Q437" s="3">
        <v>0</v>
      </c>
      <c r="R437" s="3">
        <v>0</v>
      </c>
      <c r="S437" s="1">
        <v>0</v>
      </c>
      <c r="T437" s="1">
        <v>0</v>
      </c>
      <c r="U437" s="1"/>
    </row>
    <row r="438" spans="1:21" x14ac:dyDescent="0.25">
      <c r="A438" t="s">
        <v>242</v>
      </c>
      <c r="B438">
        <v>4</v>
      </c>
      <c r="C438">
        <v>136</v>
      </c>
      <c r="D438" t="s">
        <v>291</v>
      </c>
      <c r="E438" t="s">
        <v>292</v>
      </c>
      <c r="F438" t="s">
        <v>42</v>
      </c>
      <c r="G438" t="s">
        <v>293</v>
      </c>
      <c r="H438">
        <v>828</v>
      </c>
      <c r="I438" t="s">
        <v>294</v>
      </c>
      <c r="J438" t="s">
        <v>295</v>
      </c>
      <c r="K438" t="s">
        <v>46</v>
      </c>
      <c r="L438">
        <v>20</v>
      </c>
      <c r="M438" t="s">
        <v>48</v>
      </c>
      <c r="N438" s="3">
        <v>0</v>
      </c>
      <c r="O438" s="3">
        <v>0</v>
      </c>
      <c r="P438" s="3">
        <v>0</v>
      </c>
      <c r="Q438" s="3">
        <v>0</v>
      </c>
      <c r="R438" s="3">
        <v>0</v>
      </c>
      <c r="S438" s="1">
        <v>0</v>
      </c>
      <c r="T438" s="1">
        <v>0</v>
      </c>
      <c r="U438" s="1"/>
    </row>
    <row r="439" spans="1:21" x14ac:dyDescent="0.25">
      <c r="A439" t="s">
        <v>242</v>
      </c>
      <c r="B439">
        <v>4</v>
      </c>
      <c r="C439">
        <v>136</v>
      </c>
      <c r="D439" t="s">
        <v>291</v>
      </c>
      <c r="E439" t="s">
        <v>292</v>
      </c>
      <c r="F439" t="s">
        <v>42</v>
      </c>
      <c r="G439" t="s">
        <v>293</v>
      </c>
      <c r="H439">
        <v>828</v>
      </c>
      <c r="I439" t="s">
        <v>294</v>
      </c>
      <c r="J439" t="s">
        <v>295</v>
      </c>
      <c r="K439" t="s">
        <v>46</v>
      </c>
      <c r="L439">
        <v>30</v>
      </c>
      <c r="M439" t="s">
        <v>49</v>
      </c>
      <c r="N439" s="3">
        <v>0</v>
      </c>
      <c r="O439" s="3">
        <v>0</v>
      </c>
      <c r="P439" s="3">
        <v>0</v>
      </c>
      <c r="Q439" s="3">
        <v>0</v>
      </c>
      <c r="R439" s="3">
        <v>0</v>
      </c>
      <c r="S439" s="1">
        <v>0</v>
      </c>
      <c r="T439" s="1">
        <v>0</v>
      </c>
      <c r="U439" s="1"/>
    </row>
    <row r="440" spans="1:21" x14ac:dyDescent="0.25">
      <c r="A440" t="s">
        <v>242</v>
      </c>
      <c r="B440">
        <v>4</v>
      </c>
      <c r="C440">
        <v>136</v>
      </c>
      <c r="D440" t="s">
        <v>291</v>
      </c>
      <c r="E440" t="s">
        <v>292</v>
      </c>
      <c r="F440" t="s">
        <v>42</v>
      </c>
      <c r="G440" t="s">
        <v>293</v>
      </c>
      <c r="H440">
        <v>828</v>
      </c>
      <c r="I440" t="s">
        <v>294</v>
      </c>
      <c r="J440" t="s">
        <v>295</v>
      </c>
      <c r="K440" t="s">
        <v>46</v>
      </c>
      <c r="L440">
        <v>40</v>
      </c>
      <c r="M440" t="s">
        <v>12</v>
      </c>
      <c r="N440" s="3">
        <v>0</v>
      </c>
      <c r="O440" s="3">
        <v>0</v>
      </c>
      <c r="P440" s="3">
        <v>0</v>
      </c>
      <c r="Q440" s="3">
        <v>0</v>
      </c>
      <c r="R440" s="3">
        <v>0</v>
      </c>
      <c r="S440" s="1">
        <v>0</v>
      </c>
      <c r="T440" s="1">
        <v>0</v>
      </c>
      <c r="U440" s="1"/>
    </row>
    <row r="441" spans="1:21" x14ac:dyDescent="0.25">
      <c r="A441" t="s">
        <v>242</v>
      </c>
      <c r="B441">
        <v>4</v>
      </c>
      <c r="C441">
        <v>136</v>
      </c>
      <c r="D441" t="s">
        <v>291</v>
      </c>
      <c r="E441" t="s">
        <v>292</v>
      </c>
      <c r="F441" t="s">
        <v>42</v>
      </c>
      <c r="G441" t="s">
        <v>293</v>
      </c>
      <c r="H441">
        <v>828</v>
      </c>
      <c r="I441" t="s">
        <v>294</v>
      </c>
      <c r="J441" t="s">
        <v>295</v>
      </c>
      <c r="K441" t="s">
        <v>46</v>
      </c>
      <c r="L441">
        <v>50</v>
      </c>
      <c r="M441" t="s">
        <v>50</v>
      </c>
      <c r="N441" s="3">
        <v>0</v>
      </c>
      <c r="O441" s="3">
        <v>0</v>
      </c>
      <c r="P441" s="3">
        <v>0</v>
      </c>
      <c r="Q441" s="3">
        <v>0</v>
      </c>
      <c r="R441" s="3">
        <v>0</v>
      </c>
      <c r="S441" s="1">
        <v>0</v>
      </c>
      <c r="T441" s="1">
        <v>0</v>
      </c>
      <c r="U441" s="1"/>
    </row>
    <row r="442" spans="1:21" x14ac:dyDescent="0.25">
      <c r="A442" t="s">
        <v>242</v>
      </c>
      <c r="B442">
        <v>4</v>
      </c>
      <c r="C442">
        <v>136</v>
      </c>
      <c r="D442" t="s">
        <v>291</v>
      </c>
      <c r="E442" t="s">
        <v>292</v>
      </c>
      <c r="F442" t="s">
        <v>42</v>
      </c>
      <c r="G442" t="s">
        <v>293</v>
      </c>
      <c r="H442">
        <v>829</v>
      </c>
      <c r="I442" t="s">
        <v>296</v>
      </c>
      <c r="J442" t="s">
        <v>297</v>
      </c>
      <c r="K442" t="s">
        <v>46</v>
      </c>
      <c r="L442">
        <v>10</v>
      </c>
      <c r="M442" t="s">
        <v>47</v>
      </c>
      <c r="N442" s="3">
        <v>424419</v>
      </c>
      <c r="O442" s="3">
        <v>429443</v>
      </c>
      <c r="P442" s="3">
        <v>279183</v>
      </c>
      <c r="Q442" s="3">
        <v>290775</v>
      </c>
      <c r="R442" s="3">
        <v>8802184</v>
      </c>
      <c r="S442" s="1">
        <v>5289912.49</v>
      </c>
      <c r="T442" s="1">
        <v>2990193.04</v>
      </c>
      <c r="U442" s="1">
        <v>1881855</v>
      </c>
    </row>
    <row r="443" spans="1:21" x14ac:dyDescent="0.25">
      <c r="A443" t="s">
        <v>242</v>
      </c>
      <c r="B443">
        <v>4</v>
      </c>
      <c r="C443">
        <v>136</v>
      </c>
      <c r="D443" t="s">
        <v>291</v>
      </c>
      <c r="E443" t="s">
        <v>292</v>
      </c>
      <c r="F443" t="s">
        <v>42</v>
      </c>
      <c r="G443" t="s">
        <v>293</v>
      </c>
      <c r="H443">
        <v>829</v>
      </c>
      <c r="I443" t="s">
        <v>296</v>
      </c>
      <c r="J443" t="s">
        <v>297</v>
      </c>
      <c r="K443" t="s">
        <v>46</v>
      </c>
      <c r="L443">
        <v>20</v>
      </c>
      <c r="M443" t="s">
        <v>48</v>
      </c>
      <c r="N443" s="3">
        <v>406789.2</v>
      </c>
      <c r="O443" s="3">
        <v>397033.8</v>
      </c>
      <c r="P443" s="3">
        <v>276993.38</v>
      </c>
      <c r="Q443" s="3">
        <v>290775</v>
      </c>
      <c r="R443" s="3">
        <v>7759495.5</v>
      </c>
      <c r="S443" s="1">
        <v>2625104.4500000002</v>
      </c>
      <c r="T443" s="1">
        <v>1330634.7</v>
      </c>
      <c r="U443" s="1">
        <v>1485060.82</v>
      </c>
    </row>
    <row r="444" spans="1:21" x14ac:dyDescent="0.25">
      <c r="A444" t="s">
        <v>242</v>
      </c>
      <c r="B444">
        <v>4</v>
      </c>
      <c r="C444">
        <v>136</v>
      </c>
      <c r="D444" t="s">
        <v>291</v>
      </c>
      <c r="E444" t="s">
        <v>292</v>
      </c>
      <c r="F444" t="s">
        <v>42</v>
      </c>
      <c r="G444" t="s">
        <v>293</v>
      </c>
      <c r="H444">
        <v>829</v>
      </c>
      <c r="I444" t="s">
        <v>296</v>
      </c>
      <c r="J444" t="s">
        <v>297</v>
      </c>
      <c r="K444" t="s">
        <v>46</v>
      </c>
      <c r="L444">
        <v>30</v>
      </c>
      <c r="M444" t="s">
        <v>49</v>
      </c>
      <c r="N444" s="3">
        <v>17629.8</v>
      </c>
      <c r="O444" s="3">
        <v>32409.200000000001</v>
      </c>
      <c r="P444" s="3">
        <v>2189.62</v>
      </c>
      <c r="Q444" s="3">
        <v>0</v>
      </c>
      <c r="R444" s="3">
        <v>1042688.5</v>
      </c>
      <c r="S444" s="1">
        <v>2664808.04</v>
      </c>
      <c r="T444" s="1">
        <v>1659558.34</v>
      </c>
      <c r="U444" s="1">
        <v>396794.18</v>
      </c>
    </row>
    <row r="445" spans="1:21" x14ac:dyDescent="0.25">
      <c r="A445" t="s">
        <v>242</v>
      </c>
      <c r="B445">
        <v>4</v>
      </c>
      <c r="C445">
        <v>136</v>
      </c>
      <c r="D445" t="s">
        <v>291</v>
      </c>
      <c r="E445" t="s">
        <v>292</v>
      </c>
      <c r="F445" t="s">
        <v>42</v>
      </c>
      <c r="G445" t="s">
        <v>293</v>
      </c>
      <c r="H445">
        <v>829</v>
      </c>
      <c r="I445" t="s">
        <v>296</v>
      </c>
      <c r="J445" t="s">
        <v>297</v>
      </c>
      <c r="K445" t="s">
        <v>46</v>
      </c>
      <c r="L445">
        <v>40</v>
      </c>
      <c r="M445" t="s">
        <v>12</v>
      </c>
      <c r="N445" s="3">
        <v>0</v>
      </c>
      <c r="O445" s="3">
        <v>0</v>
      </c>
      <c r="P445" s="3">
        <v>0</v>
      </c>
      <c r="Q445" s="3">
        <v>0</v>
      </c>
      <c r="R445" s="3">
        <v>973684.49</v>
      </c>
      <c r="S445" s="1">
        <v>0</v>
      </c>
      <c r="T445" s="1">
        <v>0</v>
      </c>
      <c r="U445" s="1">
        <v>0</v>
      </c>
    </row>
    <row r="446" spans="1:21" x14ac:dyDescent="0.25">
      <c r="A446" t="s">
        <v>242</v>
      </c>
      <c r="B446">
        <v>4</v>
      </c>
      <c r="C446">
        <v>136</v>
      </c>
      <c r="D446" t="s">
        <v>291</v>
      </c>
      <c r="E446" t="s">
        <v>292</v>
      </c>
      <c r="F446" t="s">
        <v>42</v>
      </c>
      <c r="G446" t="s">
        <v>293</v>
      </c>
      <c r="H446">
        <v>829</v>
      </c>
      <c r="I446" t="s">
        <v>296</v>
      </c>
      <c r="J446" t="s">
        <v>297</v>
      </c>
      <c r="K446" t="s">
        <v>46</v>
      </c>
      <c r="L446">
        <v>50</v>
      </c>
      <c r="M446" t="s">
        <v>50</v>
      </c>
      <c r="N446" s="3">
        <v>17629.8</v>
      </c>
      <c r="O446" s="3">
        <v>32409.200000000001</v>
      </c>
      <c r="P446" s="3">
        <v>2189.62</v>
      </c>
      <c r="Q446" s="3">
        <v>0</v>
      </c>
      <c r="R446" s="3">
        <v>69004.009999999995</v>
      </c>
      <c r="S446" s="1">
        <v>2664808.04</v>
      </c>
      <c r="T446" s="1">
        <v>1659558.34</v>
      </c>
      <c r="U446" s="1">
        <v>396794.18</v>
      </c>
    </row>
    <row r="447" spans="1:21" x14ac:dyDescent="0.25">
      <c r="A447" t="s">
        <v>242</v>
      </c>
      <c r="B447">
        <v>4</v>
      </c>
      <c r="C447">
        <v>136</v>
      </c>
      <c r="D447" t="s">
        <v>291</v>
      </c>
      <c r="E447" t="s">
        <v>292</v>
      </c>
      <c r="F447" t="s">
        <v>42</v>
      </c>
      <c r="G447" t="s">
        <v>293</v>
      </c>
      <c r="H447">
        <v>899</v>
      </c>
      <c r="I447" t="s">
        <v>62</v>
      </c>
      <c r="J447" t="s">
        <v>298</v>
      </c>
      <c r="K447" t="s">
        <v>46</v>
      </c>
      <c r="L447">
        <v>10</v>
      </c>
      <c r="M447" t="s">
        <v>47</v>
      </c>
      <c r="N447" s="3">
        <v>0</v>
      </c>
      <c r="O447" s="3">
        <v>0</v>
      </c>
      <c r="P447" s="3">
        <v>0</v>
      </c>
      <c r="Q447" s="3">
        <v>962783.7</v>
      </c>
      <c r="R447" s="3">
        <v>4921400</v>
      </c>
      <c r="S447" s="1">
        <v>7417393.8799999999</v>
      </c>
      <c r="T447" s="1">
        <v>10728289.539999999</v>
      </c>
      <c r="U447" s="1">
        <v>9589145</v>
      </c>
    </row>
    <row r="448" spans="1:21" x14ac:dyDescent="0.25">
      <c r="A448" t="s">
        <v>242</v>
      </c>
      <c r="B448">
        <v>4</v>
      </c>
      <c r="C448">
        <v>136</v>
      </c>
      <c r="D448" t="s">
        <v>291</v>
      </c>
      <c r="E448" t="s">
        <v>292</v>
      </c>
      <c r="F448" t="s">
        <v>42</v>
      </c>
      <c r="G448" t="s">
        <v>293</v>
      </c>
      <c r="H448">
        <v>899</v>
      </c>
      <c r="I448" t="s">
        <v>62</v>
      </c>
      <c r="J448" t="s">
        <v>298</v>
      </c>
      <c r="K448" t="s">
        <v>46</v>
      </c>
      <c r="L448">
        <v>20</v>
      </c>
      <c r="M448" t="s">
        <v>48</v>
      </c>
      <c r="N448" s="3">
        <v>0</v>
      </c>
      <c r="O448" s="3">
        <v>0</v>
      </c>
      <c r="P448" s="3">
        <v>0</v>
      </c>
      <c r="Q448" s="3">
        <v>888113.89</v>
      </c>
      <c r="R448" s="3">
        <v>4006.12</v>
      </c>
      <c r="S448" s="1">
        <v>0</v>
      </c>
      <c r="T448" s="1">
        <v>3213873.7</v>
      </c>
      <c r="U448" s="1">
        <v>6312698.3600000003</v>
      </c>
    </row>
    <row r="449" spans="1:21" x14ac:dyDescent="0.25">
      <c r="A449" t="s">
        <v>242</v>
      </c>
      <c r="B449">
        <v>4</v>
      </c>
      <c r="C449">
        <v>136</v>
      </c>
      <c r="D449" t="s">
        <v>291</v>
      </c>
      <c r="E449" t="s">
        <v>292</v>
      </c>
      <c r="F449" t="s">
        <v>42</v>
      </c>
      <c r="G449" t="s">
        <v>293</v>
      </c>
      <c r="H449">
        <v>899</v>
      </c>
      <c r="I449" t="s">
        <v>62</v>
      </c>
      <c r="J449" t="s">
        <v>298</v>
      </c>
      <c r="K449" t="s">
        <v>46</v>
      </c>
      <c r="L449">
        <v>30</v>
      </c>
      <c r="M449" t="s">
        <v>49</v>
      </c>
      <c r="N449" s="3">
        <v>0</v>
      </c>
      <c r="O449" s="3">
        <v>0</v>
      </c>
      <c r="P449" s="3">
        <v>0</v>
      </c>
      <c r="Q449" s="3">
        <v>74669.81</v>
      </c>
      <c r="R449" s="3">
        <v>4917393.88</v>
      </c>
      <c r="S449" s="1">
        <v>7417393.8799999999</v>
      </c>
      <c r="T449" s="1">
        <v>7514415.8399999999</v>
      </c>
      <c r="U449" s="1">
        <v>3276446.64</v>
      </c>
    </row>
    <row r="450" spans="1:21" x14ac:dyDescent="0.25">
      <c r="A450" t="s">
        <v>242</v>
      </c>
      <c r="B450">
        <v>4</v>
      </c>
      <c r="C450">
        <v>136</v>
      </c>
      <c r="D450" t="s">
        <v>291</v>
      </c>
      <c r="E450" t="s">
        <v>292</v>
      </c>
      <c r="F450" t="s">
        <v>42</v>
      </c>
      <c r="G450" t="s">
        <v>293</v>
      </c>
      <c r="H450">
        <v>899</v>
      </c>
      <c r="I450" t="s">
        <v>62</v>
      </c>
      <c r="J450" t="s">
        <v>298</v>
      </c>
      <c r="K450" t="s">
        <v>46</v>
      </c>
      <c r="L450">
        <v>40</v>
      </c>
      <c r="M450" t="s">
        <v>12</v>
      </c>
      <c r="N450" s="3">
        <v>0</v>
      </c>
      <c r="O450" s="3">
        <v>0</v>
      </c>
      <c r="P450" s="3">
        <v>0</v>
      </c>
      <c r="Q450" s="3">
        <v>0</v>
      </c>
      <c r="R450" s="3">
        <v>4917393.88</v>
      </c>
      <c r="S450" s="1">
        <v>7417393.8799999999</v>
      </c>
      <c r="T450" s="1">
        <v>7053195</v>
      </c>
      <c r="U450" s="1">
        <v>1814447</v>
      </c>
    </row>
    <row r="451" spans="1:21" x14ac:dyDescent="0.25">
      <c r="A451" t="s">
        <v>242</v>
      </c>
      <c r="B451">
        <v>4</v>
      </c>
      <c r="C451">
        <v>136</v>
      </c>
      <c r="D451" t="s">
        <v>291</v>
      </c>
      <c r="E451" t="s">
        <v>292</v>
      </c>
      <c r="F451" t="s">
        <v>42</v>
      </c>
      <c r="G451" t="s">
        <v>293</v>
      </c>
      <c r="H451">
        <v>899</v>
      </c>
      <c r="I451" t="s">
        <v>62</v>
      </c>
      <c r="J451" t="s">
        <v>298</v>
      </c>
      <c r="K451" t="s">
        <v>46</v>
      </c>
      <c r="L451">
        <v>50</v>
      </c>
      <c r="M451" t="s">
        <v>50</v>
      </c>
      <c r="N451" s="3">
        <v>0</v>
      </c>
      <c r="O451" s="3">
        <v>0</v>
      </c>
      <c r="P451" s="3">
        <v>0</v>
      </c>
      <c r="Q451" s="3">
        <v>74669.81</v>
      </c>
      <c r="R451" s="3">
        <v>0</v>
      </c>
      <c r="S451" s="1">
        <v>0</v>
      </c>
      <c r="T451" s="1">
        <v>461220.84</v>
      </c>
      <c r="U451" s="1">
        <v>1461999.6400000001</v>
      </c>
    </row>
    <row r="452" spans="1:21" x14ac:dyDescent="0.25">
      <c r="A452" t="s">
        <v>299</v>
      </c>
      <c r="B452">
        <v>5</v>
      </c>
      <c r="C452">
        <v>193</v>
      </c>
      <c r="D452" t="s">
        <v>300</v>
      </c>
      <c r="E452" t="s">
        <v>301</v>
      </c>
      <c r="F452" t="s">
        <v>42</v>
      </c>
      <c r="G452" t="s">
        <v>302</v>
      </c>
      <c r="H452">
        <v>799</v>
      </c>
      <c r="I452" t="s">
        <v>62</v>
      </c>
      <c r="J452" t="s">
        <v>218</v>
      </c>
      <c r="K452" t="s">
        <v>46</v>
      </c>
      <c r="L452">
        <v>10</v>
      </c>
      <c r="M452" t="s">
        <v>47</v>
      </c>
      <c r="N452" s="3">
        <v>510552</v>
      </c>
      <c r="O452" s="3">
        <v>516004.27</v>
      </c>
      <c r="P452" s="3">
        <v>523213</v>
      </c>
      <c r="Q452" s="3">
        <v>670264.43999999994</v>
      </c>
      <c r="R452" s="3">
        <v>590022.06000000006</v>
      </c>
      <c r="S452" s="1">
        <v>631625.6</v>
      </c>
      <c r="T452" s="1">
        <v>718432.38</v>
      </c>
      <c r="U452" s="1">
        <v>775335.95</v>
      </c>
    </row>
    <row r="453" spans="1:21" x14ac:dyDescent="0.25">
      <c r="A453" t="s">
        <v>299</v>
      </c>
      <c r="B453">
        <v>5</v>
      </c>
      <c r="C453">
        <v>193</v>
      </c>
      <c r="D453" t="s">
        <v>300</v>
      </c>
      <c r="E453" t="s">
        <v>301</v>
      </c>
      <c r="F453" t="s">
        <v>42</v>
      </c>
      <c r="G453" t="s">
        <v>302</v>
      </c>
      <c r="H453">
        <v>799</v>
      </c>
      <c r="I453" t="s">
        <v>62</v>
      </c>
      <c r="J453" t="s">
        <v>218</v>
      </c>
      <c r="K453" t="s">
        <v>46</v>
      </c>
      <c r="L453">
        <v>20</v>
      </c>
      <c r="M453" t="s">
        <v>48</v>
      </c>
      <c r="N453" s="3">
        <v>510343.73</v>
      </c>
      <c r="O453" s="3">
        <v>515306.61</v>
      </c>
      <c r="P453" s="3">
        <v>465831.29</v>
      </c>
      <c r="Q453" s="3">
        <v>520939.38</v>
      </c>
      <c r="R453" s="3">
        <v>553105.46</v>
      </c>
      <c r="S453" s="1">
        <v>628994.22</v>
      </c>
      <c r="T453" s="1">
        <v>632086.92000000004</v>
      </c>
      <c r="U453" s="1">
        <v>655040.67000000004</v>
      </c>
    </row>
    <row r="454" spans="1:21" x14ac:dyDescent="0.25">
      <c r="A454" t="s">
        <v>299</v>
      </c>
      <c r="B454">
        <v>5</v>
      </c>
      <c r="C454">
        <v>193</v>
      </c>
      <c r="D454" t="s">
        <v>300</v>
      </c>
      <c r="E454" t="s">
        <v>301</v>
      </c>
      <c r="F454" t="s">
        <v>42</v>
      </c>
      <c r="G454" t="s">
        <v>302</v>
      </c>
      <c r="H454">
        <v>799</v>
      </c>
      <c r="I454" t="s">
        <v>62</v>
      </c>
      <c r="J454" t="s">
        <v>218</v>
      </c>
      <c r="K454" t="s">
        <v>46</v>
      </c>
      <c r="L454">
        <v>30</v>
      </c>
      <c r="M454" t="s">
        <v>49</v>
      </c>
      <c r="N454" s="3">
        <v>208.27</v>
      </c>
      <c r="O454" s="3">
        <v>697.66</v>
      </c>
      <c r="P454" s="3">
        <v>57381.71</v>
      </c>
      <c r="Q454" s="3">
        <v>149325.06</v>
      </c>
      <c r="R454" s="3">
        <v>36916.6</v>
      </c>
      <c r="S454" s="1">
        <v>2631.38</v>
      </c>
      <c r="T454" s="1">
        <v>86345.46</v>
      </c>
      <c r="U454" s="1">
        <v>120295.28</v>
      </c>
    </row>
    <row r="455" spans="1:21" x14ac:dyDescent="0.25">
      <c r="A455" t="s">
        <v>299</v>
      </c>
      <c r="B455">
        <v>5</v>
      </c>
      <c r="C455">
        <v>193</v>
      </c>
      <c r="D455" t="s">
        <v>300</v>
      </c>
      <c r="E455" t="s">
        <v>301</v>
      </c>
      <c r="F455" t="s">
        <v>42</v>
      </c>
      <c r="G455" t="s">
        <v>302</v>
      </c>
      <c r="H455">
        <v>799</v>
      </c>
      <c r="I455" t="s">
        <v>62</v>
      </c>
      <c r="J455" t="s">
        <v>218</v>
      </c>
      <c r="K455" t="s">
        <v>46</v>
      </c>
      <c r="L455">
        <v>40</v>
      </c>
      <c r="M455" t="s">
        <v>12</v>
      </c>
      <c r="N455" s="3">
        <v>0</v>
      </c>
      <c r="O455" s="3">
        <v>0</v>
      </c>
      <c r="P455" s="3">
        <v>0</v>
      </c>
      <c r="Q455" s="3">
        <v>0</v>
      </c>
      <c r="R455" s="3">
        <v>0</v>
      </c>
      <c r="S455" s="1">
        <v>0</v>
      </c>
      <c r="T455" s="1">
        <v>0</v>
      </c>
      <c r="U455" s="1">
        <v>0</v>
      </c>
    </row>
    <row r="456" spans="1:21" x14ac:dyDescent="0.25">
      <c r="A456" t="s">
        <v>299</v>
      </c>
      <c r="B456">
        <v>5</v>
      </c>
      <c r="C456">
        <v>193</v>
      </c>
      <c r="D456" t="s">
        <v>300</v>
      </c>
      <c r="E456" t="s">
        <v>301</v>
      </c>
      <c r="F456" t="s">
        <v>42</v>
      </c>
      <c r="G456" t="s">
        <v>302</v>
      </c>
      <c r="H456">
        <v>799</v>
      </c>
      <c r="I456" t="s">
        <v>62</v>
      </c>
      <c r="J456" t="s">
        <v>218</v>
      </c>
      <c r="K456" t="s">
        <v>46</v>
      </c>
      <c r="L456">
        <v>50</v>
      </c>
      <c r="M456" t="s">
        <v>50</v>
      </c>
      <c r="N456" s="3">
        <v>208.27</v>
      </c>
      <c r="O456" s="3">
        <v>697.66</v>
      </c>
      <c r="P456" s="3">
        <v>57381.71</v>
      </c>
      <c r="Q456" s="3">
        <v>149325.06</v>
      </c>
      <c r="R456" s="3">
        <v>36916.6</v>
      </c>
      <c r="S456" s="1">
        <v>2631.38</v>
      </c>
      <c r="T456" s="1">
        <v>86345.46</v>
      </c>
      <c r="U456" s="1">
        <v>120295.28</v>
      </c>
    </row>
    <row r="457" spans="1:21" x14ac:dyDescent="0.25">
      <c r="A457" t="s">
        <v>299</v>
      </c>
      <c r="B457">
        <v>5</v>
      </c>
      <c r="C457">
        <v>301</v>
      </c>
      <c r="D457" t="s">
        <v>303</v>
      </c>
      <c r="E457" t="s">
        <v>304</v>
      </c>
      <c r="F457" t="s">
        <v>42</v>
      </c>
      <c r="G457" t="s">
        <v>305</v>
      </c>
      <c r="H457">
        <v>457</v>
      </c>
      <c r="I457" t="s">
        <v>306</v>
      </c>
      <c r="J457" t="s">
        <v>307</v>
      </c>
      <c r="K457" t="s">
        <v>46</v>
      </c>
      <c r="L457">
        <v>10</v>
      </c>
      <c r="M457" t="s">
        <v>47</v>
      </c>
      <c r="N457" s="3">
        <v>306295</v>
      </c>
      <c r="O457" s="3">
        <v>315551</v>
      </c>
      <c r="P457" s="3">
        <v>310158</v>
      </c>
      <c r="Q457" s="3">
        <v>329910</v>
      </c>
      <c r="R457" s="3">
        <v>329910</v>
      </c>
      <c r="S457" s="1">
        <v>329910</v>
      </c>
      <c r="T457" s="1">
        <v>390995</v>
      </c>
      <c r="U457" s="1">
        <v>376772</v>
      </c>
    </row>
    <row r="458" spans="1:21" x14ac:dyDescent="0.25">
      <c r="A458" t="s">
        <v>299</v>
      </c>
      <c r="B458">
        <v>5</v>
      </c>
      <c r="C458">
        <v>301</v>
      </c>
      <c r="D458" t="s">
        <v>303</v>
      </c>
      <c r="E458" t="s">
        <v>304</v>
      </c>
      <c r="F458" t="s">
        <v>42</v>
      </c>
      <c r="G458" t="s">
        <v>305</v>
      </c>
      <c r="H458">
        <v>457</v>
      </c>
      <c r="I458" t="s">
        <v>306</v>
      </c>
      <c r="J458" t="s">
        <v>307</v>
      </c>
      <c r="K458" t="s">
        <v>46</v>
      </c>
      <c r="L458">
        <v>20</v>
      </c>
      <c r="M458" t="s">
        <v>48</v>
      </c>
      <c r="N458" s="3">
        <v>306295</v>
      </c>
      <c r="O458" s="3">
        <v>315551</v>
      </c>
      <c r="P458" s="3">
        <v>310158</v>
      </c>
      <c r="Q458" s="3">
        <v>329910</v>
      </c>
      <c r="R458" s="3">
        <v>329910</v>
      </c>
      <c r="S458" s="1">
        <v>329910</v>
      </c>
      <c r="T458" s="1">
        <v>390659.38</v>
      </c>
      <c r="U458" s="1">
        <v>376772</v>
      </c>
    </row>
    <row r="459" spans="1:21" x14ac:dyDescent="0.25">
      <c r="A459" t="s">
        <v>299</v>
      </c>
      <c r="B459">
        <v>5</v>
      </c>
      <c r="C459">
        <v>301</v>
      </c>
      <c r="D459" t="s">
        <v>303</v>
      </c>
      <c r="E459" t="s">
        <v>304</v>
      </c>
      <c r="F459" t="s">
        <v>42</v>
      </c>
      <c r="G459" t="s">
        <v>305</v>
      </c>
      <c r="H459">
        <v>457</v>
      </c>
      <c r="I459" t="s">
        <v>306</v>
      </c>
      <c r="J459" t="s">
        <v>307</v>
      </c>
      <c r="K459" t="s">
        <v>46</v>
      </c>
      <c r="L459">
        <v>30</v>
      </c>
      <c r="M459" t="s">
        <v>49</v>
      </c>
      <c r="N459" s="3">
        <v>0</v>
      </c>
      <c r="O459" s="3">
        <v>0</v>
      </c>
      <c r="P459" s="3">
        <v>0</v>
      </c>
      <c r="Q459" s="3">
        <v>0</v>
      </c>
      <c r="R459" s="3">
        <v>0</v>
      </c>
      <c r="S459" s="1">
        <v>0</v>
      </c>
      <c r="T459" s="1">
        <v>335.62</v>
      </c>
      <c r="U459" s="1">
        <v>0</v>
      </c>
    </row>
    <row r="460" spans="1:21" x14ac:dyDescent="0.25">
      <c r="A460" t="s">
        <v>299</v>
      </c>
      <c r="B460">
        <v>5</v>
      </c>
      <c r="C460">
        <v>301</v>
      </c>
      <c r="D460" t="s">
        <v>303</v>
      </c>
      <c r="E460" t="s">
        <v>304</v>
      </c>
      <c r="F460" t="s">
        <v>42</v>
      </c>
      <c r="G460" t="s">
        <v>305</v>
      </c>
      <c r="H460">
        <v>457</v>
      </c>
      <c r="I460" t="s">
        <v>306</v>
      </c>
      <c r="J460" t="s">
        <v>307</v>
      </c>
      <c r="K460" t="s">
        <v>46</v>
      </c>
      <c r="L460">
        <v>40</v>
      </c>
      <c r="M460" t="s">
        <v>12</v>
      </c>
      <c r="N460" s="3">
        <v>0</v>
      </c>
      <c r="O460" s="3">
        <v>0</v>
      </c>
      <c r="P460" s="3">
        <v>0</v>
      </c>
      <c r="Q460" s="3">
        <v>0</v>
      </c>
      <c r="R460" s="3">
        <v>0</v>
      </c>
      <c r="S460" s="1">
        <v>0</v>
      </c>
      <c r="T460" s="1">
        <v>0</v>
      </c>
      <c r="U460" s="1">
        <v>0</v>
      </c>
    </row>
    <row r="461" spans="1:21" x14ac:dyDescent="0.25">
      <c r="A461" t="s">
        <v>299</v>
      </c>
      <c r="B461">
        <v>5</v>
      </c>
      <c r="C461">
        <v>301</v>
      </c>
      <c r="D461" t="s">
        <v>303</v>
      </c>
      <c r="E461" t="s">
        <v>304</v>
      </c>
      <c r="F461" t="s">
        <v>42</v>
      </c>
      <c r="G461" t="s">
        <v>305</v>
      </c>
      <c r="H461">
        <v>457</v>
      </c>
      <c r="I461" t="s">
        <v>306</v>
      </c>
      <c r="J461" t="s">
        <v>307</v>
      </c>
      <c r="K461" t="s">
        <v>46</v>
      </c>
      <c r="L461">
        <v>50</v>
      </c>
      <c r="M461" t="s">
        <v>50</v>
      </c>
      <c r="N461" s="3">
        <v>0</v>
      </c>
      <c r="O461" s="3">
        <v>0</v>
      </c>
      <c r="P461" s="3">
        <v>0</v>
      </c>
      <c r="Q461" s="3">
        <v>0</v>
      </c>
      <c r="R461" s="3">
        <v>0</v>
      </c>
      <c r="S461" s="1">
        <v>0</v>
      </c>
      <c r="T461" s="1">
        <v>335.62</v>
      </c>
      <c r="U461" s="1">
        <v>0</v>
      </c>
    </row>
    <row r="462" spans="1:21" x14ac:dyDescent="0.25">
      <c r="A462" t="s">
        <v>299</v>
      </c>
      <c r="B462">
        <v>5</v>
      </c>
      <c r="C462">
        <v>301</v>
      </c>
      <c r="D462" t="s">
        <v>303</v>
      </c>
      <c r="E462" t="s">
        <v>304</v>
      </c>
      <c r="F462" t="s">
        <v>42</v>
      </c>
      <c r="G462" t="s">
        <v>305</v>
      </c>
      <c r="H462">
        <v>531</v>
      </c>
      <c r="I462" t="s">
        <v>308</v>
      </c>
      <c r="J462" t="s">
        <v>309</v>
      </c>
      <c r="K462" t="s">
        <v>46</v>
      </c>
      <c r="L462">
        <v>10</v>
      </c>
      <c r="M462" t="s">
        <v>47</v>
      </c>
      <c r="N462" s="3">
        <v>4981319</v>
      </c>
      <c r="O462" s="3">
        <v>5262568</v>
      </c>
      <c r="P462" s="3">
        <v>5071569</v>
      </c>
      <c r="Q462" s="3">
        <v>5704121</v>
      </c>
      <c r="R462" s="3">
        <v>5963306</v>
      </c>
      <c r="S462" s="1">
        <v>5963306</v>
      </c>
      <c r="T462" s="1">
        <v>6519817</v>
      </c>
      <c r="U462" s="1">
        <v>6960667</v>
      </c>
    </row>
    <row r="463" spans="1:21" x14ac:dyDescent="0.25">
      <c r="A463" t="s">
        <v>299</v>
      </c>
      <c r="B463">
        <v>5</v>
      </c>
      <c r="C463">
        <v>301</v>
      </c>
      <c r="D463" t="s">
        <v>303</v>
      </c>
      <c r="E463" t="s">
        <v>304</v>
      </c>
      <c r="F463" t="s">
        <v>42</v>
      </c>
      <c r="G463" t="s">
        <v>305</v>
      </c>
      <c r="H463">
        <v>531</v>
      </c>
      <c r="I463" t="s">
        <v>308</v>
      </c>
      <c r="J463" t="s">
        <v>309</v>
      </c>
      <c r="K463" t="s">
        <v>46</v>
      </c>
      <c r="L463">
        <v>20</v>
      </c>
      <c r="M463" t="s">
        <v>48</v>
      </c>
      <c r="N463" s="3">
        <v>4981319</v>
      </c>
      <c r="O463" s="3">
        <v>5262568</v>
      </c>
      <c r="P463" s="3">
        <v>5071569</v>
      </c>
      <c r="Q463" s="3">
        <v>5704120.5700000003</v>
      </c>
      <c r="R463" s="3">
        <v>5963295.5</v>
      </c>
      <c r="S463" s="1">
        <v>5963306</v>
      </c>
      <c r="T463" s="1">
        <v>6509737.6399999997</v>
      </c>
      <c r="U463" s="1">
        <v>6960667</v>
      </c>
    </row>
    <row r="464" spans="1:21" x14ac:dyDescent="0.25">
      <c r="A464" t="s">
        <v>299</v>
      </c>
      <c r="B464">
        <v>5</v>
      </c>
      <c r="C464">
        <v>301</v>
      </c>
      <c r="D464" t="s">
        <v>303</v>
      </c>
      <c r="E464" t="s">
        <v>304</v>
      </c>
      <c r="F464" t="s">
        <v>42</v>
      </c>
      <c r="G464" t="s">
        <v>305</v>
      </c>
      <c r="H464">
        <v>531</v>
      </c>
      <c r="I464" t="s">
        <v>308</v>
      </c>
      <c r="J464" t="s">
        <v>309</v>
      </c>
      <c r="K464" t="s">
        <v>46</v>
      </c>
      <c r="L464">
        <v>30</v>
      </c>
      <c r="M464" t="s">
        <v>49</v>
      </c>
      <c r="N464" s="3">
        <v>0</v>
      </c>
      <c r="O464" s="3">
        <v>0</v>
      </c>
      <c r="P464" s="3">
        <v>0</v>
      </c>
      <c r="Q464" s="3">
        <v>0.43</v>
      </c>
      <c r="R464" s="3">
        <v>10.5</v>
      </c>
      <c r="S464" s="1">
        <v>0</v>
      </c>
      <c r="T464" s="1">
        <v>10079.36</v>
      </c>
      <c r="U464" s="1">
        <v>0</v>
      </c>
    </row>
    <row r="465" spans="1:21" x14ac:dyDescent="0.25">
      <c r="A465" t="s">
        <v>299</v>
      </c>
      <c r="B465">
        <v>5</v>
      </c>
      <c r="C465">
        <v>301</v>
      </c>
      <c r="D465" t="s">
        <v>303</v>
      </c>
      <c r="E465" t="s">
        <v>304</v>
      </c>
      <c r="F465" t="s">
        <v>42</v>
      </c>
      <c r="G465" t="s">
        <v>305</v>
      </c>
      <c r="H465">
        <v>531</v>
      </c>
      <c r="I465" t="s">
        <v>308</v>
      </c>
      <c r="J465" t="s">
        <v>309</v>
      </c>
      <c r="K465" t="s">
        <v>46</v>
      </c>
      <c r="L465">
        <v>40</v>
      </c>
      <c r="M465" t="s">
        <v>12</v>
      </c>
      <c r="N465" s="3">
        <v>0</v>
      </c>
      <c r="O465" s="3">
        <v>0</v>
      </c>
      <c r="P465" s="3">
        <v>0</v>
      </c>
      <c r="Q465" s="3">
        <v>0</v>
      </c>
      <c r="R465" s="3">
        <v>0</v>
      </c>
      <c r="S465" s="1">
        <v>0</v>
      </c>
      <c r="T465" s="1">
        <v>0</v>
      </c>
      <c r="U465" s="1">
        <v>0</v>
      </c>
    </row>
    <row r="466" spans="1:21" x14ac:dyDescent="0.25">
      <c r="A466" t="s">
        <v>299</v>
      </c>
      <c r="B466">
        <v>5</v>
      </c>
      <c r="C466">
        <v>301</v>
      </c>
      <c r="D466" t="s">
        <v>303</v>
      </c>
      <c r="E466" t="s">
        <v>304</v>
      </c>
      <c r="F466" t="s">
        <v>42</v>
      </c>
      <c r="G466" t="s">
        <v>305</v>
      </c>
      <c r="H466">
        <v>531</v>
      </c>
      <c r="I466" t="s">
        <v>308</v>
      </c>
      <c r="J466" t="s">
        <v>309</v>
      </c>
      <c r="K466" t="s">
        <v>46</v>
      </c>
      <c r="L466">
        <v>50</v>
      </c>
      <c r="M466" t="s">
        <v>50</v>
      </c>
      <c r="N466" s="3">
        <v>0</v>
      </c>
      <c r="O466" s="3">
        <v>0</v>
      </c>
      <c r="P466" s="3">
        <v>0</v>
      </c>
      <c r="Q466" s="3">
        <v>0.43</v>
      </c>
      <c r="R466" s="3">
        <v>10.5</v>
      </c>
      <c r="S466" s="1">
        <v>0</v>
      </c>
      <c r="T466" s="1">
        <v>10079.36</v>
      </c>
      <c r="U466" s="1">
        <v>0</v>
      </c>
    </row>
    <row r="467" spans="1:21" x14ac:dyDescent="0.25">
      <c r="A467" t="s">
        <v>299</v>
      </c>
      <c r="B467">
        <v>5</v>
      </c>
      <c r="C467">
        <v>301</v>
      </c>
      <c r="D467" t="s">
        <v>303</v>
      </c>
      <c r="E467" t="s">
        <v>304</v>
      </c>
      <c r="F467" t="s">
        <v>42</v>
      </c>
      <c r="G467" t="s">
        <v>305</v>
      </c>
      <c r="H467">
        <v>532</v>
      </c>
      <c r="I467" t="s">
        <v>310</v>
      </c>
      <c r="J467" t="s">
        <v>311</v>
      </c>
      <c r="K467" t="s">
        <v>46</v>
      </c>
      <c r="L467">
        <v>10</v>
      </c>
      <c r="M467" t="s">
        <v>47</v>
      </c>
      <c r="N467" s="3">
        <v>5361948</v>
      </c>
      <c r="O467" s="3">
        <v>5723668</v>
      </c>
      <c r="P467" s="3">
        <v>5027573</v>
      </c>
      <c r="Q467" s="3">
        <v>6640040</v>
      </c>
      <c r="R467" s="3">
        <v>6970040</v>
      </c>
      <c r="S467" s="1">
        <v>7707505.3799999999</v>
      </c>
      <c r="T467" s="1">
        <v>7635015</v>
      </c>
      <c r="U467" s="1">
        <v>7091251</v>
      </c>
    </row>
    <row r="468" spans="1:21" x14ac:dyDescent="0.25">
      <c r="A468" t="s">
        <v>299</v>
      </c>
      <c r="B468">
        <v>5</v>
      </c>
      <c r="C468">
        <v>301</v>
      </c>
      <c r="D468" t="s">
        <v>303</v>
      </c>
      <c r="E468" t="s">
        <v>304</v>
      </c>
      <c r="F468" t="s">
        <v>42</v>
      </c>
      <c r="G468" t="s">
        <v>305</v>
      </c>
      <c r="H468">
        <v>532</v>
      </c>
      <c r="I468" t="s">
        <v>310</v>
      </c>
      <c r="J468" t="s">
        <v>311</v>
      </c>
      <c r="K468" t="s">
        <v>46</v>
      </c>
      <c r="L468">
        <v>20</v>
      </c>
      <c r="M468" t="s">
        <v>48</v>
      </c>
      <c r="N468" s="3">
        <v>5361948</v>
      </c>
      <c r="O468" s="3">
        <v>5423668</v>
      </c>
      <c r="P468" s="3">
        <v>4777573</v>
      </c>
      <c r="Q468" s="3">
        <v>6317790.2999999998</v>
      </c>
      <c r="R468" s="3">
        <v>6468384.8899999997</v>
      </c>
      <c r="S468" s="1">
        <v>7428073.7699999996</v>
      </c>
      <c r="T468" s="1">
        <v>7628938.4299999997</v>
      </c>
      <c r="U468" s="1">
        <v>7090926.8499999996</v>
      </c>
    </row>
    <row r="469" spans="1:21" x14ac:dyDescent="0.25">
      <c r="A469" t="s">
        <v>299</v>
      </c>
      <c r="B469">
        <v>5</v>
      </c>
      <c r="C469">
        <v>301</v>
      </c>
      <c r="D469" t="s">
        <v>303</v>
      </c>
      <c r="E469" t="s">
        <v>304</v>
      </c>
      <c r="F469" t="s">
        <v>42</v>
      </c>
      <c r="G469" t="s">
        <v>305</v>
      </c>
      <c r="H469">
        <v>532</v>
      </c>
      <c r="I469" t="s">
        <v>310</v>
      </c>
      <c r="J469" t="s">
        <v>311</v>
      </c>
      <c r="K469" t="s">
        <v>46</v>
      </c>
      <c r="L469">
        <v>30</v>
      </c>
      <c r="M469" t="s">
        <v>49</v>
      </c>
      <c r="N469" s="3">
        <v>0</v>
      </c>
      <c r="O469" s="3">
        <v>300000</v>
      </c>
      <c r="P469" s="3">
        <v>250000</v>
      </c>
      <c r="Q469" s="3">
        <v>322249.7</v>
      </c>
      <c r="R469" s="3">
        <v>501655.11</v>
      </c>
      <c r="S469" s="1">
        <v>279431.61</v>
      </c>
      <c r="T469" s="1">
        <v>6076.57</v>
      </c>
      <c r="U469" s="1">
        <v>324.14999999999998</v>
      </c>
    </row>
    <row r="470" spans="1:21" x14ac:dyDescent="0.25">
      <c r="A470" t="s">
        <v>299</v>
      </c>
      <c r="B470">
        <v>5</v>
      </c>
      <c r="C470">
        <v>301</v>
      </c>
      <c r="D470" t="s">
        <v>303</v>
      </c>
      <c r="E470" t="s">
        <v>304</v>
      </c>
      <c r="F470" t="s">
        <v>42</v>
      </c>
      <c r="G470" t="s">
        <v>305</v>
      </c>
      <c r="H470">
        <v>532</v>
      </c>
      <c r="I470" t="s">
        <v>310</v>
      </c>
      <c r="J470" t="s">
        <v>311</v>
      </c>
      <c r="K470" t="s">
        <v>46</v>
      </c>
      <c r="L470">
        <v>40</v>
      </c>
      <c r="M470" t="s">
        <v>12</v>
      </c>
      <c r="N470" s="3">
        <v>0</v>
      </c>
      <c r="O470" s="3">
        <v>0</v>
      </c>
      <c r="P470" s="3">
        <v>0</v>
      </c>
      <c r="Q470" s="3">
        <v>0</v>
      </c>
      <c r="R470" s="3">
        <v>0</v>
      </c>
      <c r="S470" s="1">
        <v>0</v>
      </c>
      <c r="T470" s="1">
        <v>0</v>
      </c>
      <c r="U470" s="1">
        <v>0</v>
      </c>
    </row>
    <row r="471" spans="1:21" x14ac:dyDescent="0.25">
      <c r="A471" t="s">
        <v>299</v>
      </c>
      <c r="B471">
        <v>5</v>
      </c>
      <c r="C471">
        <v>301</v>
      </c>
      <c r="D471" t="s">
        <v>303</v>
      </c>
      <c r="E471" t="s">
        <v>304</v>
      </c>
      <c r="F471" t="s">
        <v>42</v>
      </c>
      <c r="G471" t="s">
        <v>305</v>
      </c>
      <c r="H471">
        <v>532</v>
      </c>
      <c r="I471" t="s">
        <v>310</v>
      </c>
      <c r="J471" t="s">
        <v>311</v>
      </c>
      <c r="K471" t="s">
        <v>46</v>
      </c>
      <c r="L471">
        <v>50</v>
      </c>
      <c r="M471" t="s">
        <v>50</v>
      </c>
      <c r="N471" s="3">
        <v>0</v>
      </c>
      <c r="O471" s="3">
        <v>300000</v>
      </c>
      <c r="P471" s="3">
        <v>250000</v>
      </c>
      <c r="Q471" s="3">
        <v>322249.7</v>
      </c>
      <c r="R471" s="3">
        <v>501655.11</v>
      </c>
      <c r="S471" s="1">
        <v>279431.61</v>
      </c>
      <c r="T471" s="1">
        <v>6076.57</v>
      </c>
      <c r="U471" s="1">
        <v>324.14999999999998</v>
      </c>
    </row>
    <row r="472" spans="1:21" x14ac:dyDescent="0.25">
      <c r="A472" t="s">
        <v>299</v>
      </c>
      <c r="B472">
        <v>5</v>
      </c>
      <c r="C472">
        <v>301</v>
      </c>
      <c r="D472" t="s">
        <v>303</v>
      </c>
      <c r="E472" t="s">
        <v>304</v>
      </c>
      <c r="F472" t="s">
        <v>42</v>
      </c>
      <c r="G472" t="s">
        <v>305</v>
      </c>
      <c r="H472">
        <v>534</v>
      </c>
      <c r="I472" t="s">
        <v>82</v>
      </c>
      <c r="J472" t="s">
        <v>83</v>
      </c>
      <c r="K472" t="s">
        <v>46</v>
      </c>
      <c r="L472">
        <v>10</v>
      </c>
      <c r="M472" t="s">
        <v>47</v>
      </c>
      <c r="N472" s="3">
        <v>163894</v>
      </c>
      <c r="O472" s="3">
        <v>217372</v>
      </c>
      <c r="P472" s="3">
        <v>208329</v>
      </c>
      <c r="Q472" s="3">
        <v>186607</v>
      </c>
      <c r="R472" s="3">
        <v>338820</v>
      </c>
      <c r="S472" s="1">
        <v>488820</v>
      </c>
      <c r="T472" s="1">
        <v>723491</v>
      </c>
      <c r="U472" s="1">
        <v>352698</v>
      </c>
    </row>
    <row r="473" spans="1:21" x14ac:dyDescent="0.25">
      <c r="A473" t="s">
        <v>299</v>
      </c>
      <c r="B473">
        <v>5</v>
      </c>
      <c r="C473">
        <v>301</v>
      </c>
      <c r="D473" t="s">
        <v>303</v>
      </c>
      <c r="E473" t="s">
        <v>304</v>
      </c>
      <c r="F473" t="s">
        <v>42</v>
      </c>
      <c r="G473" t="s">
        <v>305</v>
      </c>
      <c r="H473">
        <v>534</v>
      </c>
      <c r="I473" t="s">
        <v>82</v>
      </c>
      <c r="J473" t="s">
        <v>83</v>
      </c>
      <c r="K473" t="s">
        <v>46</v>
      </c>
      <c r="L473">
        <v>20</v>
      </c>
      <c r="M473" t="s">
        <v>48</v>
      </c>
      <c r="N473" s="3">
        <v>163894</v>
      </c>
      <c r="O473" s="3">
        <v>217372</v>
      </c>
      <c r="P473" s="3">
        <v>208329</v>
      </c>
      <c r="Q473" s="3">
        <v>186607</v>
      </c>
      <c r="R473" s="3">
        <v>338820</v>
      </c>
      <c r="S473" s="1">
        <v>377974.94</v>
      </c>
      <c r="T473" s="1">
        <v>723475.45</v>
      </c>
      <c r="U473" s="1">
        <v>352567.81</v>
      </c>
    </row>
    <row r="474" spans="1:21" x14ac:dyDescent="0.25">
      <c r="A474" t="s">
        <v>299</v>
      </c>
      <c r="B474">
        <v>5</v>
      </c>
      <c r="C474">
        <v>301</v>
      </c>
      <c r="D474" t="s">
        <v>303</v>
      </c>
      <c r="E474" t="s">
        <v>304</v>
      </c>
      <c r="F474" t="s">
        <v>42</v>
      </c>
      <c r="G474" t="s">
        <v>305</v>
      </c>
      <c r="H474">
        <v>534</v>
      </c>
      <c r="I474" t="s">
        <v>82</v>
      </c>
      <c r="J474" t="s">
        <v>83</v>
      </c>
      <c r="K474" t="s">
        <v>46</v>
      </c>
      <c r="L474">
        <v>30</v>
      </c>
      <c r="M474" t="s">
        <v>49</v>
      </c>
      <c r="N474" s="3">
        <v>0</v>
      </c>
      <c r="O474" s="3">
        <v>0</v>
      </c>
      <c r="P474" s="3">
        <v>0</v>
      </c>
      <c r="Q474" s="3">
        <v>0</v>
      </c>
      <c r="R474" s="3">
        <v>0</v>
      </c>
      <c r="S474" s="1">
        <v>110845.06</v>
      </c>
      <c r="T474" s="1">
        <v>15.55</v>
      </c>
      <c r="U474" s="1">
        <v>130.19</v>
      </c>
    </row>
    <row r="475" spans="1:21" x14ac:dyDescent="0.25">
      <c r="A475" t="s">
        <v>299</v>
      </c>
      <c r="B475">
        <v>5</v>
      </c>
      <c r="C475">
        <v>301</v>
      </c>
      <c r="D475" t="s">
        <v>303</v>
      </c>
      <c r="E475" t="s">
        <v>304</v>
      </c>
      <c r="F475" t="s">
        <v>42</v>
      </c>
      <c r="G475" t="s">
        <v>305</v>
      </c>
      <c r="H475">
        <v>534</v>
      </c>
      <c r="I475" t="s">
        <v>82</v>
      </c>
      <c r="J475" t="s">
        <v>83</v>
      </c>
      <c r="K475" t="s">
        <v>46</v>
      </c>
      <c r="L475">
        <v>40</v>
      </c>
      <c r="M475" t="s">
        <v>12</v>
      </c>
      <c r="N475" s="3">
        <v>0</v>
      </c>
      <c r="O475" s="3">
        <v>0</v>
      </c>
      <c r="P475" s="3">
        <v>0</v>
      </c>
      <c r="Q475" s="3">
        <v>0</v>
      </c>
      <c r="R475" s="3">
        <v>0</v>
      </c>
      <c r="S475" s="1">
        <v>0</v>
      </c>
      <c r="T475" s="1">
        <v>0</v>
      </c>
      <c r="U475" s="1">
        <v>0</v>
      </c>
    </row>
    <row r="476" spans="1:21" x14ac:dyDescent="0.25">
      <c r="A476" t="s">
        <v>299</v>
      </c>
      <c r="B476">
        <v>5</v>
      </c>
      <c r="C476">
        <v>301</v>
      </c>
      <c r="D476" t="s">
        <v>303</v>
      </c>
      <c r="E476" t="s">
        <v>304</v>
      </c>
      <c r="F476" t="s">
        <v>42</v>
      </c>
      <c r="G476" t="s">
        <v>305</v>
      </c>
      <c r="H476">
        <v>534</v>
      </c>
      <c r="I476" t="s">
        <v>82</v>
      </c>
      <c r="J476" t="s">
        <v>83</v>
      </c>
      <c r="K476" t="s">
        <v>46</v>
      </c>
      <c r="L476">
        <v>50</v>
      </c>
      <c r="M476" t="s">
        <v>50</v>
      </c>
      <c r="N476" s="3">
        <v>0</v>
      </c>
      <c r="O476" s="3">
        <v>0</v>
      </c>
      <c r="P476" s="3">
        <v>0</v>
      </c>
      <c r="Q476" s="3">
        <v>0</v>
      </c>
      <c r="R476" s="3">
        <v>0</v>
      </c>
      <c r="S476" s="1">
        <v>110845.06</v>
      </c>
      <c r="T476" s="1">
        <v>15.55</v>
      </c>
      <c r="U476" s="1">
        <v>130.19</v>
      </c>
    </row>
    <row r="477" spans="1:21" x14ac:dyDescent="0.25">
      <c r="A477" t="s">
        <v>299</v>
      </c>
      <c r="B477">
        <v>5</v>
      </c>
      <c r="C477">
        <v>301</v>
      </c>
      <c r="D477" t="s">
        <v>303</v>
      </c>
      <c r="E477" t="s">
        <v>304</v>
      </c>
      <c r="F477" t="s">
        <v>42</v>
      </c>
      <c r="G477" t="s">
        <v>305</v>
      </c>
      <c r="H477">
        <v>535</v>
      </c>
      <c r="I477" t="s">
        <v>312</v>
      </c>
      <c r="J477" t="s">
        <v>313</v>
      </c>
      <c r="K477" t="s">
        <v>46</v>
      </c>
      <c r="L477">
        <v>10</v>
      </c>
      <c r="M477" t="s">
        <v>47</v>
      </c>
      <c r="N477" s="3">
        <v>1995235</v>
      </c>
      <c r="O477" s="3">
        <v>1938566</v>
      </c>
      <c r="P477" s="3">
        <v>2092287</v>
      </c>
      <c r="Q477" s="3">
        <v>2292345</v>
      </c>
      <c r="R477" s="3">
        <v>2592345</v>
      </c>
      <c r="S477" s="1">
        <v>2647266.7000000002</v>
      </c>
      <c r="T477" s="1">
        <v>3070377</v>
      </c>
      <c r="U477" s="1">
        <v>3572389</v>
      </c>
    </row>
    <row r="478" spans="1:21" x14ac:dyDescent="0.25">
      <c r="A478" t="s">
        <v>299</v>
      </c>
      <c r="B478">
        <v>5</v>
      </c>
      <c r="C478">
        <v>301</v>
      </c>
      <c r="D478" t="s">
        <v>303</v>
      </c>
      <c r="E478" t="s">
        <v>304</v>
      </c>
      <c r="F478" t="s">
        <v>42</v>
      </c>
      <c r="G478" t="s">
        <v>305</v>
      </c>
      <c r="H478">
        <v>535</v>
      </c>
      <c r="I478" t="s">
        <v>312</v>
      </c>
      <c r="J478" t="s">
        <v>313</v>
      </c>
      <c r="K478" t="s">
        <v>46</v>
      </c>
      <c r="L478">
        <v>20</v>
      </c>
      <c r="M478" t="s">
        <v>48</v>
      </c>
      <c r="N478" s="3">
        <v>1995235</v>
      </c>
      <c r="O478" s="3">
        <v>1938566</v>
      </c>
      <c r="P478" s="3">
        <v>2092287</v>
      </c>
      <c r="Q478" s="3">
        <v>2292345</v>
      </c>
      <c r="R478" s="3">
        <v>2512423.2999999998</v>
      </c>
      <c r="S478" s="1">
        <v>2647266.7000000002</v>
      </c>
      <c r="T478" s="1">
        <v>3070133.55</v>
      </c>
      <c r="U478" s="1">
        <v>3567283.35</v>
      </c>
    </row>
    <row r="479" spans="1:21" x14ac:dyDescent="0.25">
      <c r="A479" t="s">
        <v>299</v>
      </c>
      <c r="B479">
        <v>5</v>
      </c>
      <c r="C479">
        <v>301</v>
      </c>
      <c r="D479" t="s">
        <v>303</v>
      </c>
      <c r="E479" t="s">
        <v>304</v>
      </c>
      <c r="F479" t="s">
        <v>42</v>
      </c>
      <c r="G479" t="s">
        <v>305</v>
      </c>
      <c r="H479">
        <v>535</v>
      </c>
      <c r="I479" t="s">
        <v>312</v>
      </c>
      <c r="J479" t="s">
        <v>313</v>
      </c>
      <c r="K479" t="s">
        <v>46</v>
      </c>
      <c r="L479">
        <v>30</v>
      </c>
      <c r="M479" t="s">
        <v>49</v>
      </c>
      <c r="N479" s="3">
        <v>0</v>
      </c>
      <c r="O479" s="3">
        <v>0</v>
      </c>
      <c r="P479" s="3">
        <v>0</v>
      </c>
      <c r="Q479" s="3">
        <v>0</v>
      </c>
      <c r="R479" s="3">
        <v>79921.7</v>
      </c>
      <c r="S479" s="1">
        <v>0</v>
      </c>
      <c r="T479" s="1">
        <v>243.45</v>
      </c>
      <c r="U479" s="1">
        <v>5105.6499999999996</v>
      </c>
    </row>
    <row r="480" spans="1:21" x14ac:dyDescent="0.25">
      <c r="A480" t="s">
        <v>299</v>
      </c>
      <c r="B480">
        <v>5</v>
      </c>
      <c r="C480">
        <v>301</v>
      </c>
      <c r="D480" t="s">
        <v>303</v>
      </c>
      <c r="E480" t="s">
        <v>304</v>
      </c>
      <c r="F480" t="s">
        <v>42</v>
      </c>
      <c r="G480" t="s">
        <v>305</v>
      </c>
      <c r="H480">
        <v>535</v>
      </c>
      <c r="I480" t="s">
        <v>312</v>
      </c>
      <c r="J480" t="s">
        <v>313</v>
      </c>
      <c r="K480" t="s">
        <v>46</v>
      </c>
      <c r="L480">
        <v>40</v>
      </c>
      <c r="M480" t="s">
        <v>12</v>
      </c>
      <c r="N480" s="3">
        <v>0</v>
      </c>
      <c r="O480" s="3">
        <v>0</v>
      </c>
      <c r="P480" s="3">
        <v>0</v>
      </c>
      <c r="Q480" s="3">
        <v>0</v>
      </c>
      <c r="R480" s="3">
        <v>0</v>
      </c>
      <c r="S480" s="1">
        <v>0</v>
      </c>
      <c r="T480" s="1">
        <v>0</v>
      </c>
      <c r="U480" s="1">
        <v>0</v>
      </c>
    </row>
    <row r="481" spans="1:21" x14ac:dyDescent="0.25">
      <c r="A481" t="s">
        <v>299</v>
      </c>
      <c r="B481">
        <v>5</v>
      </c>
      <c r="C481">
        <v>301</v>
      </c>
      <c r="D481" t="s">
        <v>303</v>
      </c>
      <c r="E481" t="s">
        <v>304</v>
      </c>
      <c r="F481" t="s">
        <v>42</v>
      </c>
      <c r="G481" t="s">
        <v>305</v>
      </c>
      <c r="H481">
        <v>535</v>
      </c>
      <c r="I481" t="s">
        <v>312</v>
      </c>
      <c r="J481" t="s">
        <v>313</v>
      </c>
      <c r="K481" t="s">
        <v>46</v>
      </c>
      <c r="L481">
        <v>50</v>
      </c>
      <c r="M481" t="s">
        <v>50</v>
      </c>
      <c r="N481" s="3">
        <v>0</v>
      </c>
      <c r="O481" s="3">
        <v>0</v>
      </c>
      <c r="P481" s="3">
        <v>0</v>
      </c>
      <c r="Q481" s="3">
        <v>0</v>
      </c>
      <c r="R481" s="3">
        <v>79921.7</v>
      </c>
      <c r="S481" s="1">
        <v>0</v>
      </c>
      <c r="T481" s="1">
        <v>243.45</v>
      </c>
      <c r="U481" s="1">
        <v>5105.6499999999996</v>
      </c>
    </row>
    <row r="482" spans="1:21" x14ac:dyDescent="0.25">
      <c r="A482" t="s">
        <v>299</v>
      </c>
      <c r="B482">
        <v>5</v>
      </c>
      <c r="C482">
        <v>301</v>
      </c>
      <c r="D482" t="s">
        <v>303</v>
      </c>
      <c r="E482" t="s">
        <v>304</v>
      </c>
      <c r="F482" t="s">
        <v>42</v>
      </c>
      <c r="G482" t="s">
        <v>305</v>
      </c>
      <c r="H482">
        <v>541</v>
      </c>
      <c r="I482" t="s">
        <v>314</v>
      </c>
      <c r="J482" t="s">
        <v>315</v>
      </c>
      <c r="K482" t="s">
        <v>46</v>
      </c>
      <c r="L482">
        <v>10</v>
      </c>
      <c r="M482" t="s">
        <v>47</v>
      </c>
      <c r="N482" s="3">
        <v>80288</v>
      </c>
      <c r="O482" s="3">
        <v>155116</v>
      </c>
      <c r="P482" s="3">
        <v>10515</v>
      </c>
      <c r="Q482" s="3">
        <v>39021</v>
      </c>
      <c r="R482" s="3">
        <v>29021</v>
      </c>
      <c r="S482" s="1">
        <v>32021</v>
      </c>
      <c r="T482" s="1">
        <v>52705</v>
      </c>
      <c r="U482" s="1">
        <v>182705</v>
      </c>
    </row>
    <row r="483" spans="1:21" x14ac:dyDescent="0.25">
      <c r="A483" t="s">
        <v>299</v>
      </c>
      <c r="B483">
        <v>5</v>
      </c>
      <c r="C483">
        <v>301</v>
      </c>
      <c r="D483" t="s">
        <v>303</v>
      </c>
      <c r="E483" t="s">
        <v>304</v>
      </c>
      <c r="F483" t="s">
        <v>42</v>
      </c>
      <c r="G483" t="s">
        <v>305</v>
      </c>
      <c r="H483">
        <v>541</v>
      </c>
      <c r="I483" t="s">
        <v>314</v>
      </c>
      <c r="J483" t="s">
        <v>315</v>
      </c>
      <c r="K483" t="s">
        <v>46</v>
      </c>
      <c r="L483">
        <v>20</v>
      </c>
      <c r="M483" t="s">
        <v>48</v>
      </c>
      <c r="N483" s="3">
        <v>80288</v>
      </c>
      <c r="O483" s="3">
        <v>155116</v>
      </c>
      <c r="P483" s="3">
        <v>10515</v>
      </c>
      <c r="Q483" s="3">
        <v>39021</v>
      </c>
      <c r="R483" s="3">
        <v>26773.4</v>
      </c>
      <c r="S483" s="1">
        <v>32021</v>
      </c>
      <c r="T483" s="1">
        <v>52705</v>
      </c>
      <c r="U483" s="1">
        <v>182705</v>
      </c>
    </row>
    <row r="484" spans="1:21" x14ac:dyDescent="0.25">
      <c r="A484" t="s">
        <v>299</v>
      </c>
      <c r="B484">
        <v>5</v>
      </c>
      <c r="C484">
        <v>301</v>
      </c>
      <c r="D484" t="s">
        <v>303</v>
      </c>
      <c r="E484" t="s">
        <v>304</v>
      </c>
      <c r="F484" t="s">
        <v>42</v>
      </c>
      <c r="G484" t="s">
        <v>305</v>
      </c>
      <c r="H484">
        <v>541</v>
      </c>
      <c r="I484" t="s">
        <v>314</v>
      </c>
      <c r="J484" t="s">
        <v>315</v>
      </c>
      <c r="K484" t="s">
        <v>46</v>
      </c>
      <c r="L484">
        <v>30</v>
      </c>
      <c r="M484" t="s">
        <v>49</v>
      </c>
      <c r="N484" s="3">
        <v>0</v>
      </c>
      <c r="O484" s="3">
        <v>0</v>
      </c>
      <c r="P484" s="3">
        <v>0</v>
      </c>
      <c r="Q484" s="3">
        <v>0</v>
      </c>
      <c r="R484" s="3">
        <v>2247.6</v>
      </c>
      <c r="S484" s="1">
        <v>0</v>
      </c>
      <c r="T484" s="1">
        <v>0</v>
      </c>
      <c r="U484" s="1">
        <v>0</v>
      </c>
    </row>
    <row r="485" spans="1:21" x14ac:dyDescent="0.25">
      <c r="A485" t="s">
        <v>299</v>
      </c>
      <c r="B485">
        <v>5</v>
      </c>
      <c r="C485">
        <v>301</v>
      </c>
      <c r="D485" t="s">
        <v>303</v>
      </c>
      <c r="E485" t="s">
        <v>304</v>
      </c>
      <c r="F485" t="s">
        <v>42</v>
      </c>
      <c r="G485" t="s">
        <v>305</v>
      </c>
      <c r="H485">
        <v>541</v>
      </c>
      <c r="I485" t="s">
        <v>314</v>
      </c>
      <c r="J485" t="s">
        <v>315</v>
      </c>
      <c r="K485" t="s">
        <v>46</v>
      </c>
      <c r="L485">
        <v>40</v>
      </c>
      <c r="M485" t="s">
        <v>12</v>
      </c>
      <c r="N485" s="3">
        <v>0</v>
      </c>
      <c r="O485" s="3">
        <v>0</v>
      </c>
      <c r="P485" s="3">
        <v>0</v>
      </c>
      <c r="Q485" s="3">
        <v>0</v>
      </c>
      <c r="R485" s="3">
        <v>0</v>
      </c>
      <c r="S485" s="1">
        <v>0</v>
      </c>
      <c r="T485" s="1">
        <v>0</v>
      </c>
      <c r="U485" s="1">
        <v>0</v>
      </c>
    </row>
    <row r="486" spans="1:21" x14ac:dyDescent="0.25">
      <c r="A486" t="s">
        <v>299</v>
      </c>
      <c r="B486">
        <v>5</v>
      </c>
      <c r="C486">
        <v>301</v>
      </c>
      <c r="D486" t="s">
        <v>303</v>
      </c>
      <c r="E486" t="s">
        <v>304</v>
      </c>
      <c r="F486" t="s">
        <v>42</v>
      </c>
      <c r="G486" t="s">
        <v>305</v>
      </c>
      <c r="H486">
        <v>541</v>
      </c>
      <c r="I486" t="s">
        <v>314</v>
      </c>
      <c r="J486" t="s">
        <v>315</v>
      </c>
      <c r="K486" t="s">
        <v>46</v>
      </c>
      <c r="L486">
        <v>50</v>
      </c>
      <c r="M486" t="s">
        <v>50</v>
      </c>
      <c r="N486" s="3">
        <v>0</v>
      </c>
      <c r="O486" s="3">
        <v>0</v>
      </c>
      <c r="P486" s="3">
        <v>0</v>
      </c>
      <c r="Q486" s="3">
        <v>0</v>
      </c>
      <c r="R486" s="3">
        <v>2247.6</v>
      </c>
      <c r="S486" s="1">
        <v>0</v>
      </c>
      <c r="T486" s="1">
        <v>0</v>
      </c>
      <c r="U486" s="1">
        <v>0</v>
      </c>
    </row>
    <row r="487" spans="1:21" x14ac:dyDescent="0.25">
      <c r="A487" t="s">
        <v>299</v>
      </c>
      <c r="B487">
        <v>5</v>
      </c>
      <c r="C487">
        <v>301</v>
      </c>
      <c r="D487" t="s">
        <v>303</v>
      </c>
      <c r="E487" t="s">
        <v>304</v>
      </c>
      <c r="F487" t="s">
        <v>42</v>
      </c>
      <c r="G487" t="s">
        <v>305</v>
      </c>
      <c r="H487">
        <v>550</v>
      </c>
      <c r="I487" t="s">
        <v>84</v>
      </c>
      <c r="J487" t="s">
        <v>85</v>
      </c>
      <c r="K487" t="s">
        <v>46</v>
      </c>
      <c r="L487">
        <v>10</v>
      </c>
      <c r="M487" t="s">
        <v>47</v>
      </c>
      <c r="N487" s="3">
        <v>18726</v>
      </c>
      <c r="O487" s="3">
        <v>24726</v>
      </c>
      <c r="P487" s="3">
        <v>18726</v>
      </c>
      <c r="Q487" s="3">
        <v>16726</v>
      </c>
      <c r="R487" s="3">
        <v>16726</v>
      </c>
      <c r="S487" s="1">
        <v>18726</v>
      </c>
      <c r="T487" s="1">
        <v>23726</v>
      </c>
      <c r="U487" s="1">
        <v>33726</v>
      </c>
    </row>
    <row r="488" spans="1:21" x14ac:dyDescent="0.25">
      <c r="A488" t="s">
        <v>299</v>
      </c>
      <c r="B488">
        <v>5</v>
      </c>
      <c r="C488">
        <v>301</v>
      </c>
      <c r="D488" t="s">
        <v>303</v>
      </c>
      <c r="E488" t="s">
        <v>304</v>
      </c>
      <c r="F488" t="s">
        <v>42</v>
      </c>
      <c r="G488" t="s">
        <v>305</v>
      </c>
      <c r="H488">
        <v>550</v>
      </c>
      <c r="I488" t="s">
        <v>84</v>
      </c>
      <c r="J488" t="s">
        <v>85</v>
      </c>
      <c r="K488" t="s">
        <v>46</v>
      </c>
      <c r="L488">
        <v>20</v>
      </c>
      <c r="M488" t="s">
        <v>48</v>
      </c>
      <c r="N488" s="3">
        <v>18726</v>
      </c>
      <c r="O488" s="3">
        <v>24726</v>
      </c>
      <c r="P488" s="3">
        <v>18726</v>
      </c>
      <c r="Q488" s="3">
        <v>16726</v>
      </c>
      <c r="R488" s="3">
        <v>16726</v>
      </c>
      <c r="S488" s="1">
        <v>18726</v>
      </c>
      <c r="T488" s="1">
        <v>23447.56</v>
      </c>
      <c r="U488" s="1">
        <v>33726</v>
      </c>
    </row>
    <row r="489" spans="1:21" x14ac:dyDescent="0.25">
      <c r="A489" t="s">
        <v>299</v>
      </c>
      <c r="B489">
        <v>5</v>
      </c>
      <c r="C489">
        <v>301</v>
      </c>
      <c r="D489" t="s">
        <v>303</v>
      </c>
      <c r="E489" t="s">
        <v>304</v>
      </c>
      <c r="F489" t="s">
        <v>42</v>
      </c>
      <c r="G489" t="s">
        <v>305</v>
      </c>
      <c r="H489">
        <v>550</v>
      </c>
      <c r="I489" t="s">
        <v>84</v>
      </c>
      <c r="J489" t="s">
        <v>85</v>
      </c>
      <c r="K489" t="s">
        <v>46</v>
      </c>
      <c r="L489">
        <v>30</v>
      </c>
      <c r="M489" t="s">
        <v>49</v>
      </c>
      <c r="N489" s="3">
        <v>0</v>
      </c>
      <c r="O489" s="3">
        <v>0</v>
      </c>
      <c r="P489" s="3">
        <v>0</v>
      </c>
      <c r="Q489" s="3">
        <v>0</v>
      </c>
      <c r="R489" s="3">
        <v>0</v>
      </c>
      <c r="S489" s="1">
        <v>0</v>
      </c>
      <c r="T489" s="1">
        <v>278.44</v>
      </c>
      <c r="U489" s="1">
        <v>0</v>
      </c>
    </row>
    <row r="490" spans="1:21" x14ac:dyDescent="0.25">
      <c r="A490" t="s">
        <v>299</v>
      </c>
      <c r="B490">
        <v>5</v>
      </c>
      <c r="C490">
        <v>301</v>
      </c>
      <c r="D490" t="s">
        <v>303</v>
      </c>
      <c r="E490" t="s">
        <v>304</v>
      </c>
      <c r="F490" t="s">
        <v>42</v>
      </c>
      <c r="G490" t="s">
        <v>305</v>
      </c>
      <c r="H490">
        <v>550</v>
      </c>
      <c r="I490" t="s">
        <v>84</v>
      </c>
      <c r="J490" t="s">
        <v>85</v>
      </c>
      <c r="K490" t="s">
        <v>46</v>
      </c>
      <c r="L490">
        <v>40</v>
      </c>
      <c r="M490" t="s">
        <v>12</v>
      </c>
      <c r="N490" s="3">
        <v>0</v>
      </c>
      <c r="O490" s="3">
        <v>0</v>
      </c>
      <c r="P490" s="3">
        <v>0</v>
      </c>
      <c r="Q490" s="3">
        <v>0</v>
      </c>
      <c r="R490" s="3">
        <v>0</v>
      </c>
      <c r="S490" s="1">
        <v>0</v>
      </c>
      <c r="T490" s="1">
        <v>0</v>
      </c>
      <c r="U490" s="1">
        <v>0</v>
      </c>
    </row>
    <row r="491" spans="1:21" x14ac:dyDescent="0.25">
      <c r="A491" t="s">
        <v>299</v>
      </c>
      <c r="B491">
        <v>5</v>
      </c>
      <c r="C491">
        <v>301</v>
      </c>
      <c r="D491" t="s">
        <v>303</v>
      </c>
      <c r="E491" t="s">
        <v>304</v>
      </c>
      <c r="F491" t="s">
        <v>42</v>
      </c>
      <c r="G491" t="s">
        <v>305</v>
      </c>
      <c r="H491">
        <v>550</v>
      </c>
      <c r="I491" t="s">
        <v>84</v>
      </c>
      <c r="J491" t="s">
        <v>85</v>
      </c>
      <c r="K491" t="s">
        <v>46</v>
      </c>
      <c r="L491">
        <v>50</v>
      </c>
      <c r="M491" t="s">
        <v>50</v>
      </c>
      <c r="N491" s="3">
        <v>0</v>
      </c>
      <c r="O491" s="3">
        <v>0</v>
      </c>
      <c r="P491" s="3">
        <v>0</v>
      </c>
      <c r="Q491" s="3">
        <v>0</v>
      </c>
      <c r="R491" s="3">
        <v>0</v>
      </c>
      <c r="S491" s="1">
        <v>0</v>
      </c>
      <c r="T491" s="1">
        <v>278.44</v>
      </c>
      <c r="U491" s="1">
        <v>0</v>
      </c>
    </row>
    <row r="492" spans="1:21" x14ac:dyDescent="0.25">
      <c r="A492" t="s">
        <v>299</v>
      </c>
      <c r="B492">
        <v>5</v>
      </c>
      <c r="C492">
        <v>301</v>
      </c>
      <c r="D492" t="s">
        <v>303</v>
      </c>
      <c r="E492" t="s">
        <v>304</v>
      </c>
      <c r="F492" t="s">
        <v>42</v>
      </c>
      <c r="G492" t="s">
        <v>305</v>
      </c>
      <c r="H492">
        <v>552</v>
      </c>
      <c r="I492" t="s">
        <v>227</v>
      </c>
      <c r="J492" t="s">
        <v>228</v>
      </c>
      <c r="K492" t="s">
        <v>46</v>
      </c>
      <c r="L492">
        <v>10</v>
      </c>
      <c r="M492" t="s">
        <v>47</v>
      </c>
      <c r="N492" s="3">
        <v>3082485</v>
      </c>
      <c r="O492" s="3">
        <v>3127483</v>
      </c>
      <c r="P492" s="3">
        <v>3224824</v>
      </c>
      <c r="Q492" s="3">
        <v>3259730</v>
      </c>
      <c r="R492" s="3">
        <v>3664730</v>
      </c>
      <c r="S492" s="1">
        <v>3424730</v>
      </c>
      <c r="T492" s="1">
        <v>4377623</v>
      </c>
      <c r="U492" s="1">
        <v>4525004</v>
      </c>
    </row>
    <row r="493" spans="1:21" x14ac:dyDescent="0.25">
      <c r="A493" t="s">
        <v>299</v>
      </c>
      <c r="B493">
        <v>5</v>
      </c>
      <c r="C493">
        <v>301</v>
      </c>
      <c r="D493" t="s">
        <v>303</v>
      </c>
      <c r="E493" t="s">
        <v>304</v>
      </c>
      <c r="F493" t="s">
        <v>42</v>
      </c>
      <c r="G493" t="s">
        <v>305</v>
      </c>
      <c r="H493">
        <v>552</v>
      </c>
      <c r="I493" t="s">
        <v>227</v>
      </c>
      <c r="J493" t="s">
        <v>228</v>
      </c>
      <c r="K493" t="s">
        <v>46</v>
      </c>
      <c r="L493">
        <v>20</v>
      </c>
      <c r="M493" t="s">
        <v>48</v>
      </c>
      <c r="N493" s="3">
        <v>3082485</v>
      </c>
      <c r="O493" s="3">
        <v>3127483</v>
      </c>
      <c r="P493" s="3">
        <v>3224824</v>
      </c>
      <c r="Q493" s="3">
        <v>3259729.65</v>
      </c>
      <c r="R493" s="3">
        <v>3664730</v>
      </c>
      <c r="S493" s="1">
        <v>3423534.01</v>
      </c>
      <c r="T493" s="1">
        <v>3595908.76</v>
      </c>
      <c r="U493" s="1">
        <v>4524914.96</v>
      </c>
    </row>
    <row r="494" spans="1:21" x14ac:dyDescent="0.25">
      <c r="A494" t="s">
        <v>299</v>
      </c>
      <c r="B494">
        <v>5</v>
      </c>
      <c r="C494">
        <v>301</v>
      </c>
      <c r="D494" t="s">
        <v>303</v>
      </c>
      <c r="E494" t="s">
        <v>304</v>
      </c>
      <c r="F494" t="s">
        <v>42</v>
      </c>
      <c r="G494" t="s">
        <v>305</v>
      </c>
      <c r="H494">
        <v>552</v>
      </c>
      <c r="I494" t="s">
        <v>227</v>
      </c>
      <c r="J494" t="s">
        <v>228</v>
      </c>
      <c r="K494" t="s">
        <v>46</v>
      </c>
      <c r="L494">
        <v>30</v>
      </c>
      <c r="M494" t="s">
        <v>49</v>
      </c>
      <c r="N494" s="3">
        <v>0</v>
      </c>
      <c r="O494" s="3">
        <v>0</v>
      </c>
      <c r="P494" s="3">
        <v>0</v>
      </c>
      <c r="Q494" s="3">
        <v>0.35</v>
      </c>
      <c r="R494" s="3">
        <v>0</v>
      </c>
      <c r="S494" s="1">
        <v>1195.99</v>
      </c>
      <c r="T494" s="1">
        <v>781714.24</v>
      </c>
      <c r="U494" s="1">
        <v>89.04</v>
      </c>
    </row>
    <row r="495" spans="1:21" x14ac:dyDescent="0.25">
      <c r="A495" t="s">
        <v>299</v>
      </c>
      <c r="B495">
        <v>5</v>
      </c>
      <c r="C495">
        <v>301</v>
      </c>
      <c r="D495" t="s">
        <v>303</v>
      </c>
      <c r="E495" t="s">
        <v>304</v>
      </c>
      <c r="F495" t="s">
        <v>42</v>
      </c>
      <c r="G495" t="s">
        <v>305</v>
      </c>
      <c r="H495">
        <v>552</v>
      </c>
      <c r="I495" t="s">
        <v>227</v>
      </c>
      <c r="J495" t="s">
        <v>228</v>
      </c>
      <c r="K495" t="s">
        <v>46</v>
      </c>
      <c r="L495">
        <v>40</v>
      </c>
      <c r="M495" t="s">
        <v>12</v>
      </c>
      <c r="N495" s="3">
        <v>0</v>
      </c>
      <c r="O495" s="3">
        <v>0</v>
      </c>
      <c r="P495" s="3">
        <v>0</v>
      </c>
      <c r="Q495" s="3">
        <v>0</v>
      </c>
      <c r="R495" s="3">
        <v>0</v>
      </c>
      <c r="S495" s="1">
        <v>0</v>
      </c>
      <c r="T495" s="1">
        <v>0</v>
      </c>
      <c r="U495" s="1">
        <v>0</v>
      </c>
    </row>
    <row r="496" spans="1:21" x14ac:dyDescent="0.25">
      <c r="A496" t="s">
        <v>299</v>
      </c>
      <c r="B496">
        <v>5</v>
      </c>
      <c r="C496">
        <v>301</v>
      </c>
      <c r="D496" t="s">
        <v>303</v>
      </c>
      <c r="E496" t="s">
        <v>304</v>
      </c>
      <c r="F496" t="s">
        <v>42</v>
      </c>
      <c r="G496" t="s">
        <v>305</v>
      </c>
      <c r="H496">
        <v>552</v>
      </c>
      <c r="I496" t="s">
        <v>227</v>
      </c>
      <c r="J496" t="s">
        <v>228</v>
      </c>
      <c r="K496" t="s">
        <v>46</v>
      </c>
      <c r="L496">
        <v>50</v>
      </c>
      <c r="M496" t="s">
        <v>50</v>
      </c>
      <c r="N496" s="3">
        <v>0</v>
      </c>
      <c r="O496" s="3">
        <v>0</v>
      </c>
      <c r="P496" s="3">
        <v>0</v>
      </c>
      <c r="Q496" s="3">
        <v>0.35</v>
      </c>
      <c r="R496" s="3">
        <v>0</v>
      </c>
      <c r="S496" s="1">
        <v>1195.99</v>
      </c>
      <c r="T496" s="1">
        <v>781714.24</v>
      </c>
      <c r="U496" s="1">
        <v>89.04</v>
      </c>
    </row>
    <row r="497" spans="1:21" x14ac:dyDescent="0.25">
      <c r="A497" t="s">
        <v>299</v>
      </c>
      <c r="B497">
        <v>5</v>
      </c>
      <c r="C497">
        <v>301</v>
      </c>
      <c r="D497" t="s">
        <v>303</v>
      </c>
      <c r="E497" t="s">
        <v>304</v>
      </c>
      <c r="F497" t="s">
        <v>42</v>
      </c>
      <c r="G497" t="s">
        <v>305</v>
      </c>
      <c r="H497">
        <v>554</v>
      </c>
      <c r="I497" t="s">
        <v>316</v>
      </c>
      <c r="J497" t="s">
        <v>317</v>
      </c>
      <c r="K497" t="s">
        <v>46</v>
      </c>
      <c r="L497">
        <v>10</v>
      </c>
      <c r="M497" t="s">
        <v>47</v>
      </c>
      <c r="N497" s="3">
        <v>5850607</v>
      </c>
      <c r="O497" s="3">
        <v>5794203</v>
      </c>
      <c r="P497" s="3">
        <v>5975677</v>
      </c>
      <c r="Q497" s="3">
        <v>6614781</v>
      </c>
      <c r="R497" s="3">
        <v>7840596</v>
      </c>
      <c r="S497" s="1">
        <v>8940596</v>
      </c>
      <c r="T497" s="1">
        <v>10597212</v>
      </c>
      <c r="U497" s="1">
        <v>10863882</v>
      </c>
    </row>
    <row r="498" spans="1:21" x14ac:dyDescent="0.25">
      <c r="A498" t="s">
        <v>299</v>
      </c>
      <c r="B498">
        <v>5</v>
      </c>
      <c r="C498">
        <v>301</v>
      </c>
      <c r="D498" t="s">
        <v>303</v>
      </c>
      <c r="E498" t="s">
        <v>304</v>
      </c>
      <c r="F498" t="s">
        <v>42</v>
      </c>
      <c r="G498" t="s">
        <v>305</v>
      </c>
      <c r="H498">
        <v>554</v>
      </c>
      <c r="I498" t="s">
        <v>316</v>
      </c>
      <c r="J498" t="s">
        <v>317</v>
      </c>
      <c r="K498" t="s">
        <v>46</v>
      </c>
      <c r="L498">
        <v>20</v>
      </c>
      <c r="M498" t="s">
        <v>48</v>
      </c>
      <c r="N498" s="3">
        <v>5850607</v>
      </c>
      <c r="O498" s="3">
        <v>5794203</v>
      </c>
      <c r="P498" s="3">
        <v>5975677</v>
      </c>
      <c r="Q498" s="3">
        <v>6614781</v>
      </c>
      <c r="R498" s="3">
        <v>7840596</v>
      </c>
      <c r="S498" s="1">
        <v>8766528</v>
      </c>
      <c r="T498" s="1">
        <v>10595226.800000001</v>
      </c>
      <c r="U498" s="1">
        <v>10863522.779999999</v>
      </c>
    </row>
    <row r="499" spans="1:21" x14ac:dyDescent="0.25">
      <c r="A499" t="s">
        <v>299</v>
      </c>
      <c r="B499">
        <v>5</v>
      </c>
      <c r="C499">
        <v>301</v>
      </c>
      <c r="D499" t="s">
        <v>303</v>
      </c>
      <c r="E499" t="s">
        <v>304</v>
      </c>
      <c r="F499" t="s">
        <v>42</v>
      </c>
      <c r="G499" t="s">
        <v>305</v>
      </c>
      <c r="H499">
        <v>554</v>
      </c>
      <c r="I499" t="s">
        <v>316</v>
      </c>
      <c r="J499" t="s">
        <v>317</v>
      </c>
      <c r="K499" t="s">
        <v>46</v>
      </c>
      <c r="L499">
        <v>30</v>
      </c>
      <c r="M499" t="s">
        <v>49</v>
      </c>
      <c r="N499" s="3">
        <v>0</v>
      </c>
      <c r="O499" s="3">
        <v>0</v>
      </c>
      <c r="P499" s="3">
        <v>0</v>
      </c>
      <c r="Q499" s="3">
        <v>0</v>
      </c>
      <c r="R499" s="3">
        <v>0</v>
      </c>
      <c r="S499" s="1">
        <v>174068</v>
      </c>
      <c r="T499" s="1">
        <v>1985.2</v>
      </c>
      <c r="U499" s="1">
        <v>359.22</v>
      </c>
    </row>
    <row r="500" spans="1:21" x14ac:dyDescent="0.25">
      <c r="A500" t="s">
        <v>299</v>
      </c>
      <c r="B500">
        <v>5</v>
      </c>
      <c r="C500">
        <v>301</v>
      </c>
      <c r="D500" t="s">
        <v>303</v>
      </c>
      <c r="E500" t="s">
        <v>304</v>
      </c>
      <c r="F500" t="s">
        <v>42</v>
      </c>
      <c r="G500" t="s">
        <v>305</v>
      </c>
      <c r="H500">
        <v>554</v>
      </c>
      <c r="I500" t="s">
        <v>316</v>
      </c>
      <c r="J500" t="s">
        <v>317</v>
      </c>
      <c r="K500" t="s">
        <v>46</v>
      </c>
      <c r="L500">
        <v>40</v>
      </c>
      <c r="M500" t="s">
        <v>12</v>
      </c>
      <c r="N500" s="3">
        <v>0</v>
      </c>
      <c r="O500" s="3">
        <v>0</v>
      </c>
      <c r="P500" s="3">
        <v>0</v>
      </c>
      <c r="Q500" s="3">
        <v>0</v>
      </c>
      <c r="R500" s="3">
        <v>0</v>
      </c>
      <c r="S500" s="1">
        <v>0</v>
      </c>
      <c r="T500" s="1">
        <v>0</v>
      </c>
      <c r="U500" s="1">
        <v>0</v>
      </c>
    </row>
    <row r="501" spans="1:21" x14ac:dyDescent="0.25">
      <c r="A501" t="s">
        <v>299</v>
      </c>
      <c r="B501">
        <v>5</v>
      </c>
      <c r="C501">
        <v>301</v>
      </c>
      <c r="D501" t="s">
        <v>303</v>
      </c>
      <c r="E501" t="s">
        <v>304</v>
      </c>
      <c r="F501" t="s">
        <v>42</v>
      </c>
      <c r="G501" t="s">
        <v>305</v>
      </c>
      <c r="H501">
        <v>554</v>
      </c>
      <c r="I501" t="s">
        <v>316</v>
      </c>
      <c r="J501" t="s">
        <v>317</v>
      </c>
      <c r="K501" t="s">
        <v>46</v>
      </c>
      <c r="L501">
        <v>50</v>
      </c>
      <c r="M501" t="s">
        <v>50</v>
      </c>
      <c r="N501" s="3">
        <v>0</v>
      </c>
      <c r="O501" s="3">
        <v>0</v>
      </c>
      <c r="P501" s="3">
        <v>0</v>
      </c>
      <c r="Q501" s="3">
        <v>0</v>
      </c>
      <c r="R501" s="3">
        <v>0</v>
      </c>
      <c r="S501" s="1">
        <v>174068</v>
      </c>
      <c r="T501" s="1">
        <v>1985.2</v>
      </c>
      <c r="U501" s="1">
        <v>359.22</v>
      </c>
    </row>
    <row r="502" spans="1:21" x14ac:dyDescent="0.25">
      <c r="A502" t="s">
        <v>299</v>
      </c>
      <c r="B502">
        <v>5</v>
      </c>
      <c r="C502">
        <v>301</v>
      </c>
      <c r="D502" t="s">
        <v>303</v>
      </c>
      <c r="E502" t="s">
        <v>304</v>
      </c>
      <c r="F502" t="s">
        <v>42</v>
      </c>
      <c r="G502" t="s">
        <v>305</v>
      </c>
      <c r="H502">
        <v>557</v>
      </c>
      <c r="I502" t="s">
        <v>318</v>
      </c>
      <c r="J502" t="s">
        <v>319</v>
      </c>
      <c r="K502" t="s">
        <v>46</v>
      </c>
      <c r="L502">
        <v>10</v>
      </c>
      <c r="M502" t="s">
        <v>47</v>
      </c>
      <c r="N502" s="3">
        <v>601155</v>
      </c>
      <c r="O502" s="3">
        <v>585113</v>
      </c>
      <c r="P502" s="3">
        <v>614682</v>
      </c>
      <c r="Q502" s="3">
        <v>776440</v>
      </c>
      <c r="R502" s="3">
        <v>776440</v>
      </c>
      <c r="S502" s="1">
        <v>776440</v>
      </c>
      <c r="T502" s="1">
        <v>830307</v>
      </c>
      <c r="U502" s="1">
        <v>863014</v>
      </c>
    </row>
    <row r="503" spans="1:21" x14ac:dyDescent="0.25">
      <c r="A503" t="s">
        <v>299</v>
      </c>
      <c r="B503">
        <v>5</v>
      </c>
      <c r="C503">
        <v>301</v>
      </c>
      <c r="D503" t="s">
        <v>303</v>
      </c>
      <c r="E503" t="s">
        <v>304</v>
      </c>
      <c r="F503" t="s">
        <v>42</v>
      </c>
      <c r="G503" t="s">
        <v>305</v>
      </c>
      <c r="H503">
        <v>557</v>
      </c>
      <c r="I503" t="s">
        <v>318</v>
      </c>
      <c r="J503" t="s">
        <v>319</v>
      </c>
      <c r="K503" t="s">
        <v>46</v>
      </c>
      <c r="L503">
        <v>20</v>
      </c>
      <c r="M503" t="s">
        <v>48</v>
      </c>
      <c r="N503" s="3">
        <v>601155</v>
      </c>
      <c r="O503" s="3">
        <v>585113</v>
      </c>
      <c r="P503" s="3">
        <v>614682</v>
      </c>
      <c r="Q503" s="3">
        <v>776440</v>
      </c>
      <c r="R503" s="3">
        <v>776440</v>
      </c>
      <c r="S503" s="1">
        <v>776440</v>
      </c>
      <c r="T503" s="1">
        <v>830307</v>
      </c>
      <c r="U503" s="1">
        <v>863014</v>
      </c>
    </row>
    <row r="504" spans="1:21" x14ac:dyDescent="0.25">
      <c r="A504" t="s">
        <v>299</v>
      </c>
      <c r="B504">
        <v>5</v>
      </c>
      <c r="C504">
        <v>301</v>
      </c>
      <c r="D504" t="s">
        <v>303</v>
      </c>
      <c r="E504" t="s">
        <v>304</v>
      </c>
      <c r="F504" t="s">
        <v>42</v>
      </c>
      <c r="G504" t="s">
        <v>305</v>
      </c>
      <c r="H504">
        <v>557</v>
      </c>
      <c r="I504" t="s">
        <v>318</v>
      </c>
      <c r="J504" t="s">
        <v>319</v>
      </c>
      <c r="K504" t="s">
        <v>46</v>
      </c>
      <c r="L504">
        <v>30</v>
      </c>
      <c r="M504" t="s">
        <v>49</v>
      </c>
      <c r="N504" s="3">
        <v>0</v>
      </c>
      <c r="O504" s="3">
        <v>0</v>
      </c>
      <c r="P504" s="3">
        <v>0</v>
      </c>
      <c r="Q504" s="3">
        <v>0</v>
      </c>
      <c r="R504" s="3">
        <v>0</v>
      </c>
      <c r="S504" s="1">
        <v>0</v>
      </c>
      <c r="T504" s="1">
        <v>0</v>
      </c>
      <c r="U504" s="1">
        <v>0</v>
      </c>
    </row>
    <row r="505" spans="1:21" x14ac:dyDescent="0.25">
      <c r="A505" t="s">
        <v>299</v>
      </c>
      <c r="B505">
        <v>5</v>
      </c>
      <c r="C505">
        <v>301</v>
      </c>
      <c r="D505" t="s">
        <v>303</v>
      </c>
      <c r="E505" t="s">
        <v>304</v>
      </c>
      <c r="F505" t="s">
        <v>42</v>
      </c>
      <c r="G505" t="s">
        <v>305</v>
      </c>
      <c r="H505">
        <v>557</v>
      </c>
      <c r="I505" t="s">
        <v>318</v>
      </c>
      <c r="J505" t="s">
        <v>319</v>
      </c>
      <c r="K505" t="s">
        <v>46</v>
      </c>
      <c r="L505">
        <v>40</v>
      </c>
      <c r="M505" t="s">
        <v>12</v>
      </c>
      <c r="N505" s="3">
        <v>0</v>
      </c>
      <c r="O505" s="3">
        <v>0</v>
      </c>
      <c r="P505" s="3">
        <v>0</v>
      </c>
      <c r="Q505" s="3">
        <v>0</v>
      </c>
      <c r="R505" s="3">
        <v>0</v>
      </c>
      <c r="S505" s="1">
        <v>0</v>
      </c>
      <c r="T505" s="1">
        <v>0</v>
      </c>
      <c r="U505" s="1">
        <v>0</v>
      </c>
    </row>
    <row r="506" spans="1:21" x14ac:dyDescent="0.25">
      <c r="A506" t="s">
        <v>299</v>
      </c>
      <c r="B506">
        <v>5</v>
      </c>
      <c r="C506">
        <v>301</v>
      </c>
      <c r="D506" t="s">
        <v>303</v>
      </c>
      <c r="E506" t="s">
        <v>304</v>
      </c>
      <c r="F506" t="s">
        <v>42</v>
      </c>
      <c r="G506" t="s">
        <v>305</v>
      </c>
      <c r="H506">
        <v>557</v>
      </c>
      <c r="I506" t="s">
        <v>318</v>
      </c>
      <c r="J506" t="s">
        <v>319</v>
      </c>
      <c r="K506" t="s">
        <v>46</v>
      </c>
      <c r="L506">
        <v>50</v>
      </c>
      <c r="M506" t="s">
        <v>50</v>
      </c>
      <c r="N506" s="3">
        <v>0</v>
      </c>
      <c r="O506" s="3">
        <v>0</v>
      </c>
      <c r="P506" s="3">
        <v>0</v>
      </c>
      <c r="Q506" s="3">
        <v>0</v>
      </c>
      <c r="R506" s="3">
        <v>0</v>
      </c>
      <c r="S506" s="1">
        <v>0</v>
      </c>
      <c r="T506" s="1">
        <v>0</v>
      </c>
      <c r="U506" s="1">
        <v>0</v>
      </c>
    </row>
    <row r="507" spans="1:21" x14ac:dyDescent="0.25">
      <c r="A507" t="s">
        <v>299</v>
      </c>
      <c r="B507">
        <v>5</v>
      </c>
      <c r="C507">
        <v>301</v>
      </c>
      <c r="D507" t="s">
        <v>303</v>
      </c>
      <c r="E507" t="s">
        <v>304</v>
      </c>
      <c r="F507" t="s">
        <v>42</v>
      </c>
      <c r="G507" t="s">
        <v>305</v>
      </c>
      <c r="H507">
        <v>559</v>
      </c>
      <c r="I507" t="s">
        <v>320</v>
      </c>
      <c r="J507" t="s">
        <v>321</v>
      </c>
      <c r="K507" t="s">
        <v>46</v>
      </c>
      <c r="L507">
        <v>10</v>
      </c>
      <c r="M507" t="s">
        <v>47</v>
      </c>
      <c r="N507" s="3">
        <v>741993</v>
      </c>
      <c r="O507" s="3">
        <v>1055891</v>
      </c>
      <c r="P507" s="3">
        <v>741510</v>
      </c>
      <c r="Q507" s="3">
        <v>868409</v>
      </c>
      <c r="R507" s="3">
        <v>1273409</v>
      </c>
      <c r="S507" s="1">
        <v>1688409</v>
      </c>
      <c r="T507" s="1">
        <v>2046296</v>
      </c>
      <c r="U507" s="1">
        <v>2170863</v>
      </c>
    </row>
    <row r="508" spans="1:21" x14ac:dyDescent="0.25">
      <c r="A508" t="s">
        <v>299</v>
      </c>
      <c r="B508">
        <v>5</v>
      </c>
      <c r="C508">
        <v>301</v>
      </c>
      <c r="D508" t="s">
        <v>303</v>
      </c>
      <c r="E508" t="s">
        <v>304</v>
      </c>
      <c r="F508" t="s">
        <v>42</v>
      </c>
      <c r="G508" t="s">
        <v>305</v>
      </c>
      <c r="H508">
        <v>559</v>
      </c>
      <c r="I508" t="s">
        <v>320</v>
      </c>
      <c r="J508" t="s">
        <v>321</v>
      </c>
      <c r="K508" t="s">
        <v>46</v>
      </c>
      <c r="L508">
        <v>20</v>
      </c>
      <c r="M508" t="s">
        <v>48</v>
      </c>
      <c r="N508" s="3">
        <v>741993</v>
      </c>
      <c r="O508" s="3">
        <v>755891</v>
      </c>
      <c r="P508" s="3">
        <v>741510</v>
      </c>
      <c r="Q508" s="3">
        <v>868409</v>
      </c>
      <c r="R508" s="3">
        <v>1273409</v>
      </c>
      <c r="S508" s="1">
        <v>1688409</v>
      </c>
      <c r="T508" s="1">
        <v>2046296</v>
      </c>
      <c r="U508" s="1">
        <v>2169751.36</v>
      </c>
    </row>
    <row r="509" spans="1:21" x14ac:dyDescent="0.25">
      <c r="A509" t="s">
        <v>299</v>
      </c>
      <c r="B509">
        <v>5</v>
      </c>
      <c r="C509">
        <v>301</v>
      </c>
      <c r="D509" t="s">
        <v>303</v>
      </c>
      <c r="E509" t="s">
        <v>304</v>
      </c>
      <c r="F509" t="s">
        <v>42</v>
      </c>
      <c r="G509" t="s">
        <v>305</v>
      </c>
      <c r="H509">
        <v>559</v>
      </c>
      <c r="I509" t="s">
        <v>320</v>
      </c>
      <c r="J509" t="s">
        <v>321</v>
      </c>
      <c r="K509" t="s">
        <v>46</v>
      </c>
      <c r="L509">
        <v>30</v>
      </c>
      <c r="M509" t="s">
        <v>49</v>
      </c>
      <c r="N509" s="3">
        <v>0</v>
      </c>
      <c r="O509" s="3">
        <v>300000</v>
      </c>
      <c r="P509" s="3">
        <v>0</v>
      </c>
      <c r="Q509" s="3">
        <v>0</v>
      </c>
      <c r="R509" s="3">
        <v>0</v>
      </c>
      <c r="S509" s="1">
        <v>0</v>
      </c>
      <c r="T509" s="1">
        <v>0</v>
      </c>
      <c r="U509" s="1">
        <v>1111.6400000000001</v>
      </c>
    </row>
    <row r="510" spans="1:21" x14ac:dyDescent="0.25">
      <c r="A510" t="s">
        <v>299</v>
      </c>
      <c r="B510">
        <v>5</v>
      </c>
      <c r="C510">
        <v>301</v>
      </c>
      <c r="D510" t="s">
        <v>303</v>
      </c>
      <c r="E510" t="s">
        <v>304</v>
      </c>
      <c r="F510" t="s">
        <v>42</v>
      </c>
      <c r="G510" t="s">
        <v>305</v>
      </c>
      <c r="H510">
        <v>559</v>
      </c>
      <c r="I510" t="s">
        <v>320</v>
      </c>
      <c r="J510" t="s">
        <v>321</v>
      </c>
      <c r="K510" t="s">
        <v>46</v>
      </c>
      <c r="L510">
        <v>40</v>
      </c>
      <c r="M510" t="s">
        <v>12</v>
      </c>
      <c r="N510" s="3">
        <v>0</v>
      </c>
      <c r="O510" s="3">
        <v>0</v>
      </c>
      <c r="P510" s="3">
        <v>0</v>
      </c>
      <c r="Q510" s="3">
        <v>0</v>
      </c>
      <c r="R510" s="3">
        <v>0</v>
      </c>
      <c r="S510" s="1">
        <v>0</v>
      </c>
      <c r="T510" s="1">
        <v>0</v>
      </c>
      <c r="U510" s="1">
        <v>0</v>
      </c>
    </row>
    <row r="511" spans="1:21" x14ac:dyDescent="0.25">
      <c r="A511" t="s">
        <v>299</v>
      </c>
      <c r="B511">
        <v>5</v>
      </c>
      <c r="C511">
        <v>301</v>
      </c>
      <c r="D511" t="s">
        <v>303</v>
      </c>
      <c r="E511" t="s">
        <v>304</v>
      </c>
      <c r="F511" t="s">
        <v>42</v>
      </c>
      <c r="G511" t="s">
        <v>305</v>
      </c>
      <c r="H511">
        <v>559</v>
      </c>
      <c r="I511" t="s">
        <v>320</v>
      </c>
      <c r="J511" t="s">
        <v>321</v>
      </c>
      <c r="K511" t="s">
        <v>46</v>
      </c>
      <c r="L511">
        <v>50</v>
      </c>
      <c r="M511" t="s">
        <v>50</v>
      </c>
      <c r="N511" s="3">
        <v>0</v>
      </c>
      <c r="O511" s="3">
        <v>300000</v>
      </c>
      <c r="P511" s="3">
        <v>0</v>
      </c>
      <c r="Q511" s="3">
        <v>0</v>
      </c>
      <c r="R511" s="3">
        <v>0</v>
      </c>
      <c r="S511" s="1">
        <v>0</v>
      </c>
      <c r="T511" s="1">
        <v>0</v>
      </c>
      <c r="U511" s="1">
        <v>1111.6400000000001</v>
      </c>
    </row>
    <row r="512" spans="1:21" x14ac:dyDescent="0.25">
      <c r="A512" t="s">
        <v>299</v>
      </c>
      <c r="B512">
        <v>5</v>
      </c>
      <c r="C512">
        <v>301</v>
      </c>
      <c r="D512" t="s">
        <v>303</v>
      </c>
      <c r="E512" t="s">
        <v>304</v>
      </c>
      <c r="F512" t="s">
        <v>42</v>
      </c>
      <c r="G512" t="s">
        <v>305</v>
      </c>
      <c r="H512">
        <v>599</v>
      </c>
      <c r="I512" t="s">
        <v>62</v>
      </c>
      <c r="J512" t="s">
        <v>322</v>
      </c>
      <c r="K512" t="s">
        <v>46</v>
      </c>
      <c r="L512">
        <v>10</v>
      </c>
      <c r="M512" t="s">
        <v>47</v>
      </c>
      <c r="N512" s="3">
        <v>10472997</v>
      </c>
      <c r="O512" s="3">
        <v>10555907</v>
      </c>
      <c r="P512" s="3">
        <v>12556037</v>
      </c>
      <c r="Q512" s="3">
        <v>12643334</v>
      </c>
      <c r="R512" s="3">
        <v>13483362</v>
      </c>
      <c r="S512" s="1">
        <v>14144470</v>
      </c>
      <c r="T512" s="1">
        <v>14058346</v>
      </c>
      <c r="U512" s="1">
        <v>17040563</v>
      </c>
    </row>
    <row r="513" spans="1:21" x14ac:dyDescent="0.25">
      <c r="A513" t="s">
        <v>299</v>
      </c>
      <c r="B513">
        <v>5</v>
      </c>
      <c r="C513">
        <v>301</v>
      </c>
      <c r="D513" t="s">
        <v>303</v>
      </c>
      <c r="E513" t="s">
        <v>304</v>
      </c>
      <c r="F513" t="s">
        <v>42</v>
      </c>
      <c r="G513" t="s">
        <v>305</v>
      </c>
      <c r="H513">
        <v>599</v>
      </c>
      <c r="I513" t="s">
        <v>62</v>
      </c>
      <c r="J513" t="s">
        <v>322</v>
      </c>
      <c r="K513" t="s">
        <v>46</v>
      </c>
      <c r="L513">
        <v>20</v>
      </c>
      <c r="M513" t="s">
        <v>48</v>
      </c>
      <c r="N513" s="3">
        <v>10472994.039999999</v>
      </c>
      <c r="O513" s="3">
        <v>10555904.050000001</v>
      </c>
      <c r="P513" s="3">
        <v>12556034.060000001</v>
      </c>
      <c r="Q513" s="3">
        <v>12643331.85</v>
      </c>
      <c r="R513" s="3">
        <v>13483362</v>
      </c>
      <c r="S513" s="1">
        <v>14108262.07</v>
      </c>
      <c r="T513" s="1">
        <v>14050062.220000001</v>
      </c>
      <c r="U513" s="1">
        <v>17030667.989999998</v>
      </c>
    </row>
    <row r="514" spans="1:21" x14ac:dyDescent="0.25">
      <c r="A514" t="s">
        <v>299</v>
      </c>
      <c r="B514">
        <v>5</v>
      </c>
      <c r="C514">
        <v>301</v>
      </c>
      <c r="D514" t="s">
        <v>303</v>
      </c>
      <c r="E514" t="s">
        <v>304</v>
      </c>
      <c r="F514" t="s">
        <v>42</v>
      </c>
      <c r="G514" t="s">
        <v>305</v>
      </c>
      <c r="H514">
        <v>599</v>
      </c>
      <c r="I514" t="s">
        <v>62</v>
      </c>
      <c r="J514" t="s">
        <v>322</v>
      </c>
      <c r="K514" t="s">
        <v>46</v>
      </c>
      <c r="L514">
        <v>30</v>
      </c>
      <c r="M514" t="s">
        <v>49</v>
      </c>
      <c r="N514" s="3">
        <v>2.96</v>
      </c>
      <c r="O514" s="3">
        <v>2.95</v>
      </c>
      <c r="P514" s="3">
        <v>2.94</v>
      </c>
      <c r="Q514" s="3">
        <v>2.15</v>
      </c>
      <c r="R514" s="3">
        <v>0</v>
      </c>
      <c r="S514" s="1">
        <v>36207.93</v>
      </c>
      <c r="T514" s="1">
        <v>8283.7800000000007</v>
      </c>
      <c r="U514" s="1">
        <v>9895.01</v>
      </c>
    </row>
    <row r="515" spans="1:21" x14ac:dyDescent="0.25">
      <c r="A515" t="s">
        <v>299</v>
      </c>
      <c r="B515">
        <v>5</v>
      </c>
      <c r="C515">
        <v>301</v>
      </c>
      <c r="D515" t="s">
        <v>303</v>
      </c>
      <c r="E515" t="s">
        <v>304</v>
      </c>
      <c r="F515" t="s">
        <v>42</v>
      </c>
      <c r="G515" t="s">
        <v>305</v>
      </c>
      <c r="H515">
        <v>599</v>
      </c>
      <c r="I515" t="s">
        <v>62</v>
      </c>
      <c r="J515" t="s">
        <v>322</v>
      </c>
      <c r="K515" t="s">
        <v>46</v>
      </c>
      <c r="L515">
        <v>40</v>
      </c>
      <c r="M515" t="s">
        <v>12</v>
      </c>
      <c r="N515" s="3">
        <v>0</v>
      </c>
      <c r="O515" s="3">
        <v>0</v>
      </c>
      <c r="P515" s="3">
        <v>0</v>
      </c>
      <c r="Q515" s="3">
        <v>0</v>
      </c>
      <c r="R515" s="3">
        <v>0</v>
      </c>
      <c r="S515" s="1">
        <v>0</v>
      </c>
      <c r="T515" s="1">
        <v>0</v>
      </c>
      <c r="U515" s="1">
        <v>0</v>
      </c>
    </row>
    <row r="516" spans="1:21" x14ac:dyDescent="0.25">
      <c r="A516" t="s">
        <v>299</v>
      </c>
      <c r="B516">
        <v>5</v>
      </c>
      <c r="C516">
        <v>301</v>
      </c>
      <c r="D516" t="s">
        <v>303</v>
      </c>
      <c r="E516" t="s">
        <v>304</v>
      </c>
      <c r="F516" t="s">
        <v>42</v>
      </c>
      <c r="G516" t="s">
        <v>305</v>
      </c>
      <c r="H516">
        <v>599</v>
      </c>
      <c r="I516" t="s">
        <v>62</v>
      </c>
      <c r="J516" t="s">
        <v>322</v>
      </c>
      <c r="K516" t="s">
        <v>46</v>
      </c>
      <c r="L516">
        <v>50</v>
      </c>
      <c r="M516" t="s">
        <v>50</v>
      </c>
      <c r="N516" s="3">
        <v>2.96</v>
      </c>
      <c r="O516" s="3">
        <v>2.95</v>
      </c>
      <c r="P516" s="3">
        <v>2.94</v>
      </c>
      <c r="Q516" s="3">
        <v>2.15</v>
      </c>
      <c r="R516" s="3">
        <v>0</v>
      </c>
      <c r="S516" s="1">
        <v>36207.93</v>
      </c>
      <c r="T516" s="1">
        <v>8283.7800000000007</v>
      </c>
      <c r="U516" s="1">
        <v>9895.01</v>
      </c>
    </row>
    <row r="517" spans="1:21" x14ac:dyDescent="0.25">
      <c r="A517" t="s">
        <v>299</v>
      </c>
      <c r="B517">
        <v>5</v>
      </c>
      <c r="C517">
        <v>411</v>
      </c>
      <c r="D517" t="s">
        <v>323</v>
      </c>
      <c r="E517" t="s">
        <v>324</v>
      </c>
      <c r="F517" t="s">
        <v>42</v>
      </c>
      <c r="G517" t="s">
        <v>325</v>
      </c>
      <c r="H517">
        <v>501</v>
      </c>
      <c r="I517" t="s">
        <v>326</v>
      </c>
      <c r="J517" t="s">
        <v>327</v>
      </c>
      <c r="K517" t="s">
        <v>46</v>
      </c>
      <c r="L517">
        <v>10</v>
      </c>
      <c r="M517" t="s">
        <v>47</v>
      </c>
      <c r="N517" s="3">
        <v>19599671</v>
      </c>
      <c r="O517" s="3">
        <v>20199323</v>
      </c>
      <c r="P517" s="3">
        <v>19764913</v>
      </c>
      <c r="Q517" s="3">
        <v>22078192</v>
      </c>
      <c r="R517" s="3">
        <v>29518482</v>
      </c>
      <c r="S517" s="1">
        <v>26907947</v>
      </c>
      <c r="T517" s="1">
        <v>31597689.890000001</v>
      </c>
      <c r="U517" s="1">
        <v>29804034.120000001</v>
      </c>
    </row>
    <row r="518" spans="1:21" x14ac:dyDescent="0.25">
      <c r="A518" t="s">
        <v>299</v>
      </c>
      <c r="B518">
        <v>5</v>
      </c>
      <c r="C518">
        <v>411</v>
      </c>
      <c r="D518" t="s">
        <v>323</v>
      </c>
      <c r="E518" t="s">
        <v>324</v>
      </c>
      <c r="F518" t="s">
        <v>42</v>
      </c>
      <c r="G518" t="s">
        <v>325</v>
      </c>
      <c r="H518">
        <v>501</v>
      </c>
      <c r="I518" t="s">
        <v>326</v>
      </c>
      <c r="J518" t="s">
        <v>327</v>
      </c>
      <c r="K518" t="s">
        <v>46</v>
      </c>
      <c r="L518">
        <v>20</v>
      </c>
      <c r="M518" t="s">
        <v>48</v>
      </c>
      <c r="N518" s="3">
        <v>19480947.449999999</v>
      </c>
      <c r="O518" s="3">
        <v>19838534</v>
      </c>
      <c r="P518" s="3">
        <v>19681987.149999999</v>
      </c>
      <c r="Q518" s="3">
        <v>21391491.309999999</v>
      </c>
      <c r="R518" s="3">
        <v>25659380.68</v>
      </c>
      <c r="S518" s="1">
        <v>25422450.859999999</v>
      </c>
      <c r="T518" s="1">
        <v>30945542.77</v>
      </c>
      <c r="U518" s="1">
        <v>29455962.969999999</v>
      </c>
    </row>
    <row r="519" spans="1:21" x14ac:dyDescent="0.25">
      <c r="A519" t="s">
        <v>299</v>
      </c>
      <c r="B519">
        <v>5</v>
      </c>
      <c r="C519">
        <v>411</v>
      </c>
      <c r="D519" t="s">
        <v>323</v>
      </c>
      <c r="E519" t="s">
        <v>324</v>
      </c>
      <c r="F519" t="s">
        <v>42</v>
      </c>
      <c r="G519" t="s">
        <v>325</v>
      </c>
      <c r="H519">
        <v>501</v>
      </c>
      <c r="I519" t="s">
        <v>326</v>
      </c>
      <c r="J519" t="s">
        <v>327</v>
      </c>
      <c r="K519" t="s">
        <v>46</v>
      </c>
      <c r="L519">
        <v>30</v>
      </c>
      <c r="M519" t="s">
        <v>49</v>
      </c>
      <c r="N519" s="3">
        <v>118723.55</v>
      </c>
      <c r="O519" s="3">
        <v>360789</v>
      </c>
      <c r="P519" s="3">
        <v>82925.850000000006</v>
      </c>
      <c r="Q519" s="3">
        <v>686700.69</v>
      </c>
      <c r="R519" s="3">
        <v>3859101.32</v>
      </c>
      <c r="S519" s="1">
        <v>1485496.14</v>
      </c>
      <c r="T519" s="1">
        <v>652147.12</v>
      </c>
      <c r="U519" s="1">
        <v>348071.15</v>
      </c>
    </row>
    <row r="520" spans="1:21" x14ac:dyDescent="0.25">
      <c r="A520" t="s">
        <v>299</v>
      </c>
      <c r="B520">
        <v>5</v>
      </c>
      <c r="C520">
        <v>411</v>
      </c>
      <c r="D520" t="s">
        <v>323</v>
      </c>
      <c r="E520" t="s">
        <v>324</v>
      </c>
      <c r="F520" t="s">
        <v>42</v>
      </c>
      <c r="G520" t="s">
        <v>325</v>
      </c>
      <c r="H520">
        <v>501</v>
      </c>
      <c r="I520" t="s">
        <v>326</v>
      </c>
      <c r="J520" t="s">
        <v>327</v>
      </c>
      <c r="K520" t="s">
        <v>46</v>
      </c>
      <c r="L520">
        <v>40</v>
      </c>
      <c r="M520" t="s">
        <v>12</v>
      </c>
      <c r="N520" s="3">
        <v>0</v>
      </c>
      <c r="O520" s="3">
        <v>0</v>
      </c>
      <c r="P520" s="3">
        <v>0</v>
      </c>
      <c r="Q520" s="3">
        <v>0</v>
      </c>
      <c r="R520" s="3">
        <v>0</v>
      </c>
      <c r="S520" s="1">
        <v>0</v>
      </c>
      <c r="T520" s="1">
        <v>0</v>
      </c>
      <c r="U520" s="1">
        <v>0</v>
      </c>
    </row>
    <row r="521" spans="1:21" x14ac:dyDescent="0.25">
      <c r="A521" t="s">
        <v>299</v>
      </c>
      <c r="B521">
        <v>5</v>
      </c>
      <c r="C521">
        <v>411</v>
      </c>
      <c r="D521" t="s">
        <v>323</v>
      </c>
      <c r="E521" t="s">
        <v>324</v>
      </c>
      <c r="F521" t="s">
        <v>42</v>
      </c>
      <c r="G521" t="s">
        <v>325</v>
      </c>
      <c r="H521">
        <v>501</v>
      </c>
      <c r="I521" t="s">
        <v>326</v>
      </c>
      <c r="J521" t="s">
        <v>327</v>
      </c>
      <c r="K521" t="s">
        <v>46</v>
      </c>
      <c r="L521">
        <v>50</v>
      </c>
      <c r="M521" t="s">
        <v>50</v>
      </c>
      <c r="N521" s="3">
        <v>118723.55</v>
      </c>
      <c r="O521" s="3">
        <v>360789</v>
      </c>
      <c r="P521" s="3">
        <v>82925.850000000006</v>
      </c>
      <c r="Q521" s="3">
        <v>686700.69</v>
      </c>
      <c r="R521" s="3">
        <v>3859101.32</v>
      </c>
      <c r="S521" s="1">
        <v>1485496.14</v>
      </c>
      <c r="T521" s="1">
        <v>652147.12</v>
      </c>
      <c r="U521" s="1">
        <v>348071.15</v>
      </c>
    </row>
    <row r="522" spans="1:21" x14ac:dyDescent="0.25">
      <c r="A522" t="s">
        <v>299</v>
      </c>
      <c r="B522">
        <v>5</v>
      </c>
      <c r="C522">
        <v>405</v>
      </c>
      <c r="D522" t="s">
        <v>876</v>
      </c>
      <c r="E522" t="s">
        <v>877</v>
      </c>
      <c r="F522" t="s">
        <v>42</v>
      </c>
      <c r="G522" t="s">
        <v>908</v>
      </c>
      <c r="H522">
        <v>534</v>
      </c>
      <c r="I522" t="s">
        <v>82</v>
      </c>
      <c r="J522" t="s">
        <v>83</v>
      </c>
      <c r="K522" t="s">
        <v>46</v>
      </c>
      <c r="L522">
        <v>10</v>
      </c>
      <c r="M522" t="s">
        <v>47</v>
      </c>
      <c r="N522" s="3">
        <v>0</v>
      </c>
      <c r="O522" s="3">
        <v>0</v>
      </c>
      <c r="P522" s="3">
        <v>0</v>
      </c>
      <c r="Q522" s="3">
        <v>0</v>
      </c>
      <c r="R522" s="3">
        <v>0</v>
      </c>
      <c r="S522" s="1">
        <v>0</v>
      </c>
      <c r="T522" s="1">
        <v>300000</v>
      </c>
      <c r="U522" s="1"/>
    </row>
    <row r="523" spans="1:21" x14ac:dyDescent="0.25">
      <c r="A523" t="s">
        <v>299</v>
      </c>
      <c r="B523">
        <v>5</v>
      </c>
      <c r="C523">
        <v>405</v>
      </c>
      <c r="D523" t="s">
        <v>876</v>
      </c>
      <c r="E523" t="s">
        <v>877</v>
      </c>
      <c r="F523" t="s">
        <v>42</v>
      </c>
      <c r="G523" t="s">
        <v>908</v>
      </c>
      <c r="H523">
        <v>534</v>
      </c>
      <c r="I523" t="s">
        <v>82</v>
      </c>
      <c r="J523" t="s">
        <v>83</v>
      </c>
      <c r="K523" t="s">
        <v>46</v>
      </c>
      <c r="L523">
        <v>20</v>
      </c>
      <c r="M523" t="s">
        <v>48</v>
      </c>
      <c r="N523" s="3">
        <v>0</v>
      </c>
      <c r="O523" s="3">
        <v>0</v>
      </c>
      <c r="P523" s="3">
        <v>0</v>
      </c>
      <c r="Q523" s="3">
        <v>0</v>
      </c>
      <c r="R523" s="3">
        <v>0</v>
      </c>
      <c r="S523" s="1">
        <v>0</v>
      </c>
      <c r="T523" s="1">
        <v>300000</v>
      </c>
      <c r="U523" s="1"/>
    </row>
    <row r="524" spans="1:21" x14ac:dyDescent="0.25">
      <c r="A524" t="s">
        <v>299</v>
      </c>
      <c r="B524">
        <v>5</v>
      </c>
      <c r="C524">
        <v>405</v>
      </c>
      <c r="D524" t="s">
        <v>876</v>
      </c>
      <c r="E524" t="s">
        <v>877</v>
      </c>
      <c r="F524" t="s">
        <v>42</v>
      </c>
      <c r="G524" t="s">
        <v>908</v>
      </c>
      <c r="H524">
        <v>534</v>
      </c>
      <c r="I524" t="s">
        <v>82</v>
      </c>
      <c r="J524" t="s">
        <v>83</v>
      </c>
      <c r="K524" t="s">
        <v>46</v>
      </c>
      <c r="L524">
        <v>30</v>
      </c>
      <c r="M524" t="s">
        <v>49</v>
      </c>
      <c r="N524" s="3">
        <v>0</v>
      </c>
      <c r="O524" s="3">
        <v>0</v>
      </c>
      <c r="P524" s="3">
        <v>0</v>
      </c>
      <c r="Q524" s="3">
        <v>0</v>
      </c>
      <c r="R524" s="3">
        <v>0</v>
      </c>
      <c r="S524" s="1">
        <v>0</v>
      </c>
      <c r="T524" s="1">
        <v>0</v>
      </c>
      <c r="U524" s="1"/>
    </row>
    <row r="525" spans="1:21" x14ac:dyDescent="0.25">
      <c r="A525" t="s">
        <v>299</v>
      </c>
      <c r="B525">
        <v>5</v>
      </c>
      <c r="C525">
        <v>405</v>
      </c>
      <c r="D525" t="s">
        <v>876</v>
      </c>
      <c r="E525" t="s">
        <v>877</v>
      </c>
      <c r="F525" t="s">
        <v>42</v>
      </c>
      <c r="G525" t="s">
        <v>908</v>
      </c>
      <c r="H525">
        <v>534</v>
      </c>
      <c r="I525" t="s">
        <v>82</v>
      </c>
      <c r="J525" t="s">
        <v>83</v>
      </c>
      <c r="K525" t="s">
        <v>46</v>
      </c>
      <c r="L525">
        <v>40</v>
      </c>
      <c r="M525" t="s">
        <v>12</v>
      </c>
      <c r="N525" s="3">
        <v>0</v>
      </c>
      <c r="O525" s="3">
        <v>0</v>
      </c>
      <c r="P525" s="3">
        <v>0</v>
      </c>
      <c r="Q525" s="3">
        <v>0</v>
      </c>
      <c r="R525" s="3">
        <v>0</v>
      </c>
      <c r="S525" s="1">
        <v>0</v>
      </c>
      <c r="T525" s="1">
        <v>0</v>
      </c>
      <c r="U525" s="1"/>
    </row>
    <row r="526" spans="1:21" x14ac:dyDescent="0.25">
      <c r="A526" t="s">
        <v>299</v>
      </c>
      <c r="B526">
        <v>5</v>
      </c>
      <c r="C526">
        <v>405</v>
      </c>
      <c r="D526" t="s">
        <v>876</v>
      </c>
      <c r="E526" t="s">
        <v>877</v>
      </c>
      <c r="F526" t="s">
        <v>42</v>
      </c>
      <c r="G526" t="s">
        <v>908</v>
      </c>
      <c r="H526">
        <v>534</v>
      </c>
      <c r="I526" t="s">
        <v>82</v>
      </c>
      <c r="J526" t="s">
        <v>83</v>
      </c>
      <c r="K526" t="s">
        <v>46</v>
      </c>
      <c r="L526">
        <v>50</v>
      </c>
      <c r="M526" t="s">
        <v>50</v>
      </c>
      <c r="N526" s="3">
        <v>0</v>
      </c>
      <c r="O526" s="3">
        <v>0</v>
      </c>
      <c r="P526" s="3">
        <v>0</v>
      </c>
      <c r="Q526" s="3">
        <v>0</v>
      </c>
      <c r="R526" s="3">
        <v>0</v>
      </c>
      <c r="S526" s="1">
        <v>0</v>
      </c>
      <c r="T526" s="1">
        <v>0</v>
      </c>
      <c r="U526" s="1"/>
    </row>
    <row r="527" spans="1:21" x14ac:dyDescent="0.25">
      <c r="A527" t="s">
        <v>328</v>
      </c>
      <c r="B527">
        <v>6</v>
      </c>
      <c r="C527">
        <v>192</v>
      </c>
      <c r="D527" t="s">
        <v>329</v>
      </c>
      <c r="E527" t="s">
        <v>330</v>
      </c>
      <c r="F527" t="s">
        <v>42</v>
      </c>
      <c r="G527" t="s">
        <v>331</v>
      </c>
      <c r="H527">
        <v>534</v>
      </c>
      <c r="I527" t="s">
        <v>82</v>
      </c>
      <c r="J527" t="s">
        <v>83</v>
      </c>
      <c r="K527" t="s">
        <v>46</v>
      </c>
      <c r="L527">
        <v>10</v>
      </c>
      <c r="M527" t="s">
        <v>47</v>
      </c>
      <c r="N527" s="3">
        <v>3750000</v>
      </c>
      <c r="O527" s="3">
        <v>3750000</v>
      </c>
      <c r="P527" s="3">
        <v>0</v>
      </c>
      <c r="Q527" s="3">
        <v>0</v>
      </c>
      <c r="R527" s="3">
        <v>5000000</v>
      </c>
      <c r="S527" s="1">
        <v>0</v>
      </c>
      <c r="T527" s="1">
        <v>3895682</v>
      </c>
      <c r="U527" s="1">
        <v>10500000</v>
      </c>
    </row>
    <row r="528" spans="1:21" x14ac:dyDescent="0.25">
      <c r="A528" t="s">
        <v>328</v>
      </c>
      <c r="B528">
        <v>6</v>
      </c>
      <c r="C528">
        <v>192</v>
      </c>
      <c r="D528" t="s">
        <v>329</v>
      </c>
      <c r="E528" t="s">
        <v>330</v>
      </c>
      <c r="F528" t="s">
        <v>42</v>
      </c>
      <c r="G528" t="s">
        <v>331</v>
      </c>
      <c r="H528">
        <v>534</v>
      </c>
      <c r="I528" t="s">
        <v>82</v>
      </c>
      <c r="J528" t="s">
        <v>83</v>
      </c>
      <c r="K528" t="s">
        <v>46</v>
      </c>
      <c r="L528">
        <v>20</v>
      </c>
      <c r="M528" t="s">
        <v>48</v>
      </c>
      <c r="N528" s="3">
        <v>3750000</v>
      </c>
      <c r="O528" s="3">
        <v>3750000</v>
      </c>
      <c r="P528" s="3">
        <v>0</v>
      </c>
      <c r="Q528" s="3">
        <v>0</v>
      </c>
      <c r="R528" s="3">
        <v>5000000</v>
      </c>
      <c r="S528" s="1">
        <v>0</v>
      </c>
      <c r="T528" s="1">
        <v>3895682</v>
      </c>
      <c r="U528" s="1">
        <v>10500000</v>
      </c>
    </row>
    <row r="529" spans="1:21" x14ac:dyDescent="0.25">
      <c r="A529" t="s">
        <v>328</v>
      </c>
      <c r="B529">
        <v>6</v>
      </c>
      <c r="C529">
        <v>192</v>
      </c>
      <c r="D529" t="s">
        <v>329</v>
      </c>
      <c r="E529" t="s">
        <v>330</v>
      </c>
      <c r="F529" t="s">
        <v>42</v>
      </c>
      <c r="G529" t="s">
        <v>331</v>
      </c>
      <c r="H529">
        <v>534</v>
      </c>
      <c r="I529" t="s">
        <v>82</v>
      </c>
      <c r="J529" t="s">
        <v>83</v>
      </c>
      <c r="K529" t="s">
        <v>46</v>
      </c>
      <c r="L529">
        <v>30</v>
      </c>
      <c r="M529" t="s">
        <v>49</v>
      </c>
      <c r="N529" s="3">
        <v>0</v>
      </c>
      <c r="O529" s="3">
        <v>0</v>
      </c>
      <c r="P529" s="3">
        <v>0</v>
      </c>
      <c r="Q529" s="3">
        <v>0</v>
      </c>
      <c r="R529" s="3">
        <v>0</v>
      </c>
      <c r="S529" s="1">
        <v>0</v>
      </c>
      <c r="T529" s="1">
        <v>0</v>
      </c>
      <c r="U529" s="1">
        <v>0</v>
      </c>
    </row>
    <row r="530" spans="1:21" x14ac:dyDescent="0.25">
      <c r="A530" t="s">
        <v>328</v>
      </c>
      <c r="B530">
        <v>6</v>
      </c>
      <c r="C530">
        <v>192</v>
      </c>
      <c r="D530" t="s">
        <v>329</v>
      </c>
      <c r="E530" t="s">
        <v>330</v>
      </c>
      <c r="F530" t="s">
        <v>42</v>
      </c>
      <c r="G530" t="s">
        <v>331</v>
      </c>
      <c r="H530">
        <v>534</v>
      </c>
      <c r="I530" t="s">
        <v>82</v>
      </c>
      <c r="J530" t="s">
        <v>83</v>
      </c>
      <c r="K530" t="s">
        <v>46</v>
      </c>
      <c r="L530">
        <v>40</v>
      </c>
      <c r="M530" t="s">
        <v>12</v>
      </c>
      <c r="N530" s="3">
        <v>0</v>
      </c>
      <c r="O530" s="3">
        <v>0</v>
      </c>
      <c r="P530" s="3">
        <v>0</v>
      </c>
      <c r="Q530" s="3">
        <v>0</v>
      </c>
      <c r="R530" s="3">
        <v>0</v>
      </c>
      <c r="S530" s="1">
        <v>0</v>
      </c>
      <c r="T530" s="1">
        <v>0</v>
      </c>
      <c r="U530" s="1">
        <v>0</v>
      </c>
    </row>
    <row r="531" spans="1:21" x14ac:dyDescent="0.25">
      <c r="A531" t="s">
        <v>328</v>
      </c>
      <c r="B531">
        <v>6</v>
      </c>
      <c r="C531">
        <v>192</v>
      </c>
      <c r="D531" t="s">
        <v>329</v>
      </c>
      <c r="E531" t="s">
        <v>330</v>
      </c>
      <c r="F531" t="s">
        <v>42</v>
      </c>
      <c r="G531" t="s">
        <v>331</v>
      </c>
      <c r="H531">
        <v>534</v>
      </c>
      <c r="I531" t="s">
        <v>82</v>
      </c>
      <c r="J531" t="s">
        <v>83</v>
      </c>
      <c r="K531" t="s">
        <v>46</v>
      </c>
      <c r="L531">
        <v>50</v>
      </c>
      <c r="M531" t="s">
        <v>50</v>
      </c>
      <c r="N531" s="3">
        <v>0</v>
      </c>
      <c r="O531" s="3">
        <v>0</v>
      </c>
      <c r="P531" s="3">
        <v>0</v>
      </c>
      <c r="Q531" s="3">
        <v>0</v>
      </c>
      <c r="R531" s="3">
        <v>0</v>
      </c>
      <c r="S531" s="1">
        <v>0</v>
      </c>
      <c r="T531" s="1">
        <v>0</v>
      </c>
      <c r="U531" s="1">
        <v>0</v>
      </c>
    </row>
    <row r="532" spans="1:21" x14ac:dyDescent="0.25">
      <c r="A532" t="s">
        <v>328</v>
      </c>
      <c r="B532">
        <v>6</v>
      </c>
      <c r="C532">
        <v>192</v>
      </c>
      <c r="D532" t="s">
        <v>329</v>
      </c>
      <c r="E532" t="s">
        <v>330</v>
      </c>
      <c r="F532" t="s">
        <v>42</v>
      </c>
      <c r="G532" t="s">
        <v>331</v>
      </c>
      <c r="H532">
        <v>799</v>
      </c>
      <c r="I532" t="s">
        <v>62</v>
      </c>
      <c r="J532" t="s">
        <v>218</v>
      </c>
      <c r="K532" t="s">
        <v>46</v>
      </c>
      <c r="L532">
        <v>10</v>
      </c>
      <c r="M532" t="s">
        <v>47</v>
      </c>
      <c r="N532" s="3">
        <v>1116968</v>
      </c>
      <c r="O532" s="3">
        <v>1275668.1399999999</v>
      </c>
      <c r="P532" s="3">
        <v>1107779</v>
      </c>
      <c r="Q532" s="3">
        <v>1632147.42</v>
      </c>
      <c r="R532" s="3">
        <v>1264170.81</v>
      </c>
      <c r="S532" s="1">
        <v>1315228.55</v>
      </c>
      <c r="T532" s="1">
        <v>1323093.6499999999</v>
      </c>
      <c r="U532" s="1">
        <v>1744615.3</v>
      </c>
    </row>
    <row r="533" spans="1:21" x14ac:dyDescent="0.25">
      <c r="A533" t="s">
        <v>328</v>
      </c>
      <c r="B533">
        <v>6</v>
      </c>
      <c r="C533">
        <v>192</v>
      </c>
      <c r="D533" t="s">
        <v>329</v>
      </c>
      <c r="E533" t="s">
        <v>330</v>
      </c>
      <c r="F533" t="s">
        <v>42</v>
      </c>
      <c r="G533" t="s">
        <v>331</v>
      </c>
      <c r="H533">
        <v>799</v>
      </c>
      <c r="I533" t="s">
        <v>62</v>
      </c>
      <c r="J533" t="s">
        <v>218</v>
      </c>
      <c r="K533" t="s">
        <v>46</v>
      </c>
      <c r="L533">
        <v>20</v>
      </c>
      <c r="M533" t="s">
        <v>48</v>
      </c>
      <c r="N533" s="3">
        <v>942979.86</v>
      </c>
      <c r="O533" s="3">
        <v>979975.38</v>
      </c>
      <c r="P533" s="3">
        <v>705464.74</v>
      </c>
      <c r="Q533" s="3">
        <v>833332.61</v>
      </c>
      <c r="R533" s="3">
        <v>1177064.26</v>
      </c>
      <c r="S533" s="1">
        <v>1159433.8999999999</v>
      </c>
      <c r="T533" s="1">
        <v>1000380.41</v>
      </c>
      <c r="U533" s="1">
        <v>1258699.72</v>
      </c>
    </row>
    <row r="534" spans="1:21" x14ac:dyDescent="0.25">
      <c r="A534" t="s">
        <v>328</v>
      </c>
      <c r="B534">
        <v>6</v>
      </c>
      <c r="C534">
        <v>192</v>
      </c>
      <c r="D534" t="s">
        <v>329</v>
      </c>
      <c r="E534" t="s">
        <v>330</v>
      </c>
      <c r="F534" t="s">
        <v>42</v>
      </c>
      <c r="G534" t="s">
        <v>331</v>
      </c>
      <c r="H534">
        <v>799</v>
      </c>
      <c r="I534" t="s">
        <v>62</v>
      </c>
      <c r="J534" t="s">
        <v>218</v>
      </c>
      <c r="K534" t="s">
        <v>46</v>
      </c>
      <c r="L534">
        <v>30</v>
      </c>
      <c r="M534" t="s">
        <v>49</v>
      </c>
      <c r="N534" s="3">
        <v>173988.14</v>
      </c>
      <c r="O534" s="3">
        <v>295692.76</v>
      </c>
      <c r="P534" s="3">
        <v>402314.26</v>
      </c>
      <c r="Q534" s="3">
        <v>798814.81</v>
      </c>
      <c r="R534" s="3">
        <v>87106.55</v>
      </c>
      <c r="S534" s="1">
        <v>155794.65</v>
      </c>
      <c r="T534" s="1">
        <v>322713.24</v>
      </c>
      <c r="U534" s="1">
        <v>485915.58</v>
      </c>
    </row>
    <row r="535" spans="1:21" x14ac:dyDescent="0.25">
      <c r="A535" t="s">
        <v>328</v>
      </c>
      <c r="B535">
        <v>6</v>
      </c>
      <c r="C535">
        <v>192</v>
      </c>
      <c r="D535" t="s">
        <v>329</v>
      </c>
      <c r="E535" t="s">
        <v>330</v>
      </c>
      <c r="F535" t="s">
        <v>42</v>
      </c>
      <c r="G535" t="s">
        <v>331</v>
      </c>
      <c r="H535">
        <v>799</v>
      </c>
      <c r="I535" t="s">
        <v>62</v>
      </c>
      <c r="J535" t="s">
        <v>218</v>
      </c>
      <c r="K535" t="s">
        <v>46</v>
      </c>
      <c r="L535">
        <v>40</v>
      </c>
      <c r="M535" t="s">
        <v>12</v>
      </c>
      <c r="N535" s="3">
        <v>0</v>
      </c>
      <c r="O535" s="3">
        <v>0</v>
      </c>
      <c r="P535" s="3">
        <v>0</v>
      </c>
      <c r="Q535" s="3">
        <v>0</v>
      </c>
      <c r="R535" s="3">
        <v>0</v>
      </c>
      <c r="S535" s="1">
        <v>0</v>
      </c>
      <c r="T535" s="1">
        <v>0</v>
      </c>
      <c r="U535" s="1">
        <v>0</v>
      </c>
    </row>
    <row r="536" spans="1:21" x14ac:dyDescent="0.25">
      <c r="A536" t="s">
        <v>328</v>
      </c>
      <c r="B536">
        <v>6</v>
      </c>
      <c r="C536">
        <v>192</v>
      </c>
      <c r="D536" t="s">
        <v>329</v>
      </c>
      <c r="E536" t="s">
        <v>330</v>
      </c>
      <c r="F536" t="s">
        <v>42</v>
      </c>
      <c r="G536" t="s">
        <v>331</v>
      </c>
      <c r="H536">
        <v>799</v>
      </c>
      <c r="I536" t="s">
        <v>62</v>
      </c>
      <c r="J536" t="s">
        <v>218</v>
      </c>
      <c r="K536" t="s">
        <v>46</v>
      </c>
      <c r="L536">
        <v>50</v>
      </c>
      <c r="M536" t="s">
        <v>50</v>
      </c>
      <c r="N536" s="3">
        <v>173988.14</v>
      </c>
      <c r="O536" s="3">
        <v>295692.76</v>
      </c>
      <c r="P536" s="3">
        <v>402314.26</v>
      </c>
      <c r="Q536" s="3">
        <v>798814.81</v>
      </c>
      <c r="R536" s="3">
        <v>87106.55</v>
      </c>
      <c r="S536" s="1">
        <v>155794.65</v>
      </c>
      <c r="T536" s="1">
        <v>322713.24</v>
      </c>
      <c r="U536" s="1">
        <v>485915.58</v>
      </c>
    </row>
    <row r="537" spans="1:21" x14ac:dyDescent="0.25">
      <c r="A537" t="s">
        <v>328</v>
      </c>
      <c r="B537">
        <v>6</v>
      </c>
      <c r="C537">
        <v>312</v>
      </c>
      <c r="D537" t="s">
        <v>332</v>
      </c>
      <c r="E537" t="s">
        <v>333</v>
      </c>
      <c r="F537" t="s">
        <v>42</v>
      </c>
      <c r="G537" t="s">
        <v>334</v>
      </c>
      <c r="H537">
        <v>534</v>
      </c>
      <c r="I537" t="s">
        <v>82</v>
      </c>
      <c r="J537" t="s">
        <v>83</v>
      </c>
      <c r="K537" t="s">
        <v>46</v>
      </c>
      <c r="L537">
        <v>10</v>
      </c>
      <c r="M537" t="s">
        <v>47</v>
      </c>
      <c r="N537" s="3">
        <v>258747</v>
      </c>
      <c r="O537" s="3">
        <v>504243</v>
      </c>
      <c r="P537" s="3">
        <v>426850</v>
      </c>
      <c r="Q537" s="3">
        <v>24000000</v>
      </c>
      <c r="R537" s="3">
        <v>24115150</v>
      </c>
      <c r="S537" s="1">
        <v>24895725.25</v>
      </c>
      <c r="T537" s="1">
        <v>39883216</v>
      </c>
      <c r="U537" s="1">
        <v>530000</v>
      </c>
    </row>
    <row r="538" spans="1:21" x14ac:dyDescent="0.25">
      <c r="A538" t="s">
        <v>328</v>
      </c>
      <c r="B538">
        <v>6</v>
      </c>
      <c r="C538">
        <v>312</v>
      </c>
      <c r="D538" t="s">
        <v>332</v>
      </c>
      <c r="E538" t="s">
        <v>333</v>
      </c>
      <c r="F538" t="s">
        <v>42</v>
      </c>
      <c r="G538" t="s">
        <v>334</v>
      </c>
      <c r="H538">
        <v>534</v>
      </c>
      <c r="I538" t="s">
        <v>82</v>
      </c>
      <c r="J538" t="s">
        <v>83</v>
      </c>
      <c r="K538" t="s">
        <v>46</v>
      </c>
      <c r="L538">
        <v>20</v>
      </c>
      <c r="M538" t="s">
        <v>48</v>
      </c>
      <c r="N538" s="3">
        <v>5879</v>
      </c>
      <c r="O538" s="3">
        <v>5942</v>
      </c>
      <c r="P538" s="3">
        <v>0</v>
      </c>
      <c r="Q538" s="3">
        <v>0</v>
      </c>
      <c r="R538" s="3">
        <v>0</v>
      </c>
      <c r="S538" s="1">
        <v>0</v>
      </c>
      <c r="T538" s="1">
        <v>0</v>
      </c>
      <c r="U538" s="1">
        <v>0</v>
      </c>
    </row>
    <row r="539" spans="1:21" x14ac:dyDescent="0.25">
      <c r="A539" t="s">
        <v>328</v>
      </c>
      <c r="B539">
        <v>6</v>
      </c>
      <c r="C539">
        <v>312</v>
      </c>
      <c r="D539" t="s">
        <v>332</v>
      </c>
      <c r="E539" t="s">
        <v>333</v>
      </c>
      <c r="F539" t="s">
        <v>42</v>
      </c>
      <c r="G539" t="s">
        <v>334</v>
      </c>
      <c r="H539">
        <v>534</v>
      </c>
      <c r="I539" t="s">
        <v>82</v>
      </c>
      <c r="J539" t="s">
        <v>83</v>
      </c>
      <c r="K539" t="s">
        <v>46</v>
      </c>
      <c r="L539">
        <v>30</v>
      </c>
      <c r="M539" t="s">
        <v>49</v>
      </c>
      <c r="N539" s="3">
        <v>252868</v>
      </c>
      <c r="O539" s="3">
        <v>498301</v>
      </c>
      <c r="P539" s="3">
        <v>426850</v>
      </c>
      <c r="Q539" s="3">
        <v>24000000</v>
      </c>
      <c r="R539" s="3">
        <v>24115150</v>
      </c>
      <c r="S539" s="1">
        <v>24895725.25</v>
      </c>
      <c r="T539" s="1">
        <v>39883216</v>
      </c>
      <c r="U539" s="1">
        <v>530000</v>
      </c>
    </row>
    <row r="540" spans="1:21" x14ac:dyDescent="0.25">
      <c r="A540" t="s">
        <v>328</v>
      </c>
      <c r="B540">
        <v>6</v>
      </c>
      <c r="C540">
        <v>312</v>
      </c>
      <c r="D540" t="s">
        <v>332</v>
      </c>
      <c r="E540" t="s">
        <v>333</v>
      </c>
      <c r="F540" t="s">
        <v>42</v>
      </c>
      <c r="G540" t="s">
        <v>334</v>
      </c>
      <c r="H540">
        <v>534</v>
      </c>
      <c r="I540" t="s">
        <v>82</v>
      </c>
      <c r="J540" t="s">
        <v>83</v>
      </c>
      <c r="K540" t="s">
        <v>46</v>
      </c>
      <c r="L540">
        <v>40</v>
      </c>
      <c r="M540" t="s">
        <v>12</v>
      </c>
      <c r="N540" s="3">
        <v>0</v>
      </c>
      <c r="O540" s="3">
        <v>0</v>
      </c>
      <c r="P540" s="3">
        <v>0</v>
      </c>
      <c r="Q540" s="3">
        <v>0</v>
      </c>
      <c r="R540" s="3">
        <v>0</v>
      </c>
      <c r="S540" s="1">
        <v>15000000</v>
      </c>
      <c r="T540" s="1">
        <v>37750000</v>
      </c>
      <c r="U540" s="1">
        <v>0</v>
      </c>
    </row>
    <row r="541" spans="1:21" x14ac:dyDescent="0.25">
      <c r="A541" t="s">
        <v>328</v>
      </c>
      <c r="B541">
        <v>6</v>
      </c>
      <c r="C541">
        <v>312</v>
      </c>
      <c r="D541" t="s">
        <v>332</v>
      </c>
      <c r="E541" t="s">
        <v>333</v>
      </c>
      <c r="F541" t="s">
        <v>42</v>
      </c>
      <c r="G541" t="s">
        <v>334</v>
      </c>
      <c r="H541">
        <v>534</v>
      </c>
      <c r="I541" t="s">
        <v>82</v>
      </c>
      <c r="J541" t="s">
        <v>83</v>
      </c>
      <c r="K541" t="s">
        <v>46</v>
      </c>
      <c r="L541">
        <v>50</v>
      </c>
      <c r="M541" t="s">
        <v>50</v>
      </c>
      <c r="N541" s="3">
        <v>252868</v>
      </c>
      <c r="O541" s="3">
        <v>498301</v>
      </c>
      <c r="P541" s="3">
        <v>426850</v>
      </c>
      <c r="Q541" s="3">
        <v>24000000</v>
      </c>
      <c r="R541" s="3">
        <v>24115150</v>
      </c>
      <c r="S541" s="1">
        <v>9895725.25</v>
      </c>
      <c r="T541" s="1">
        <v>2133216</v>
      </c>
      <c r="U541" s="1">
        <v>530000</v>
      </c>
    </row>
    <row r="542" spans="1:21" x14ac:dyDescent="0.25">
      <c r="A542" t="s">
        <v>328</v>
      </c>
      <c r="B542">
        <v>6</v>
      </c>
      <c r="C542">
        <v>165</v>
      </c>
      <c r="D542" t="s">
        <v>335</v>
      </c>
      <c r="E542" t="s">
        <v>336</v>
      </c>
      <c r="F542" t="s">
        <v>42</v>
      </c>
      <c r="G542" t="s">
        <v>337</v>
      </c>
      <c r="H542">
        <v>458</v>
      </c>
      <c r="I542" t="s">
        <v>116</v>
      </c>
      <c r="J542" t="s">
        <v>117</v>
      </c>
      <c r="K542" t="s">
        <v>46</v>
      </c>
      <c r="L542">
        <v>10</v>
      </c>
      <c r="M542" t="s">
        <v>47</v>
      </c>
      <c r="N542" s="3">
        <v>15286104</v>
      </c>
      <c r="O542" s="3">
        <v>16563181.800000001</v>
      </c>
      <c r="P542" s="3">
        <v>20198686.690000001</v>
      </c>
      <c r="Q542" s="3">
        <v>23156983.789999999</v>
      </c>
      <c r="R542" s="3">
        <v>22666297.399999999</v>
      </c>
      <c r="S542" s="1">
        <v>22351864.75</v>
      </c>
      <c r="T542" s="1">
        <v>75290725.129999995</v>
      </c>
      <c r="U542" s="1">
        <v>75244330.890000001</v>
      </c>
    </row>
    <row r="543" spans="1:21" x14ac:dyDescent="0.25">
      <c r="A543" t="s">
        <v>328</v>
      </c>
      <c r="B543">
        <v>6</v>
      </c>
      <c r="C543">
        <v>165</v>
      </c>
      <c r="D543" t="s">
        <v>335</v>
      </c>
      <c r="E543" t="s">
        <v>336</v>
      </c>
      <c r="F543" t="s">
        <v>42</v>
      </c>
      <c r="G543" t="s">
        <v>337</v>
      </c>
      <c r="H543">
        <v>458</v>
      </c>
      <c r="I543" t="s">
        <v>116</v>
      </c>
      <c r="J543" t="s">
        <v>117</v>
      </c>
      <c r="K543" t="s">
        <v>46</v>
      </c>
      <c r="L543">
        <v>20</v>
      </c>
      <c r="M543" t="s">
        <v>48</v>
      </c>
      <c r="N543" s="3">
        <v>14373993.199999999</v>
      </c>
      <c r="O543" s="3">
        <v>15334292.109999999</v>
      </c>
      <c r="P543" s="3">
        <v>16064405.560000001</v>
      </c>
      <c r="Q543" s="3">
        <v>20076496.489999998</v>
      </c>
      <c r="R543" s="3">
        <v>20112914.649999999</v>
      </c>
      <c r="S543" s="1">
        <v>19753045.149999999</v>
      </c>
      <c r="T543" s="1">
        <v>20613762.239999998</v>
      </c>
      <c r="U543" s="1">
        <v>30349349.84</v>
      </c>
    </row>
    <row r="544" spans="1:21" x14ac:dyDescent="0.25">
      <c r="A544" t="s">
        <v>328</v>
      </c>
      <c r="B544">
        <v>6</v>
      </c>
      <c r="C544">
        <v>165</v>
      </c>
      <c r="D544" t="s">
        <v>335</v>
      </c>
      <c r="E544" t="s">
        <v>336</v>
      </c>
      <c r="F544" t="s">
        <v>42</v>
      </c>
      <c r="G544" t="s">
        <v>337</v>
      </c>
      <c r="H544">
        <v>458</v>
      </c>
      <c r="I544" t="s">
        <v>116</v>
      </c>
      <c r="J544" t="s">
        <v>117</v>
      </c>
      <c r="K544" t="s">
        <v>46</v>
      </c>
      <c r="L544">
        <v>30</v>
      </c>
      <c r="M544" t="s">
        <v>49</v>
      </c>
      <c r="N544" s="3">
        <v>912110.8</v>
      </c>
      <c r="O544" s="3">
        <v>1228889.69</v>
      </c>
      <c r="P544" s="3">
        <v>4134281.13</v>
      </c>
      <c r="Q544" s="3">
        <v>3080487.3</v>
      </c>
      <c r="R544" s="3">
        <v>2553382.75</v>
      </c>
      <c r="S544" s="1">
        <v>2598819.6</v>
      </c>
      <c r="T544" s="1">
        <v>54676962.890000001</v>
      </c>
      <c r="U544" s="1">
        <v>44894981.049999997</v>
      </c>
    </row>
    <row r="545" spans="1:21" x14ac:dyDescent="0.25">
      <c r="A545" t="s">
        <v>328</v>
      </c>
      <c r="B545">
        <v>6</v>
      </c>
      <c r="C545">
        <v>165</v>
      </c>
      <c r="D545" t="s">
        <v>335</v>
      </c>
      <c r="E545" t="s">
        <v>336</v>
      </c>
      <c r="F545" t="s">
        <v>42</v>
      </c>
      <c r="G545" t="s">
        <v>337</v>
      </c>
      <c r="H545">
        <v>458</v>
      </c>
      <c r="I545" t="s">
        <v>116</v>
      </c>
      <c r="J545" t="s">
        <v>117</v>
      </c>
      <c r="K545" t="s">
        <v>46</v>
      </c>
      <c r="L545">
        <v>40</v>
      </c>
      <c r="M545" t="s">
        <v>12</v>
      </c>
      <c r="N545" s="3">
        <v>912110.8</v>
      </c>
      <c r="O545" s="3">
        <v>1222789.69</v>
      </c>
      <c r="P545" s="3">
        <v>1111944.1000000001</v>
      </c>
      <c r="Q545" s="3">
        <v>8450.48</v>
      </c>
      <c r="R545" s="3">
        <v>0</v>
      </c>
      <c r="S545" s="1">
        <v>3777.43</v>
      </c>
      <c r="T545" s="1">
        <v>51155510.340000004</v>
      </c>
      <c r="U545" s="1">
        <v>42318573.18</v>
      </c>
    </row>
    <row r="546" spans="1:21" x14ac:dyDescent="0.25">
      <c r="A546" t="s">
        <v>328</v>
      </c>
      <c r="B546">
        <v>6</v>
      </c>
      <c r="C546">
        <v>165</v>
      </c>
      <c r="D546" t="s">
        <v>335</v>
      </c>
      <c r="E546" t="s">
        <v>336</v>
      </c>
      <c r="F546" t="s">
        <v>42</v>
      </c>
      <c r="G546" t="s">
        <v>337</v>
      </c>
      <c r="H546">
        <v>458</v>
      </c>
      <c r="I546" t="s">
        <v>116</v>
      </c>
      <c r="J546" t="s">
        <v>117</v>
      </c>
      <c r="K546" t="s">
        <v>46</v>
      </c>
      <c r="L546">
        <v>50</v>
      </c>
      <c r="M546" t="s">
        <v>50</v>
      </c>
      <c r="N546" s="3">
        <v>0</v>
      </c>
      <c r="O546" s="3">
        <v>6100</v>
      </c>
      <c r="P546" s="3">
        <v>3022337.03</v>
      </c>
      <c r="Q546" s="3">
        <v>3072036.82</v>
      </c>
      <c r="R546" s="3">
        <v>2553382.75</v>
      </c>
      <c r="S546" s="1">
        <v>2595042.17</v>
      </c>
      <c r="T546" s="1">
        <v>3521452.55</v>
      </c>
      <c r="U546" s="1">
        <v>2576407.8699999973</v>
      </c>
    </row>
    <row r="547" spans="1:21" x14ac:dyDescent="0.25">
      <c r="A547" t="s">
        <v>328</v>
      </c>
      <c r="B547">
        <v>6</v>
      </c>
      <c r="C547">
        <v>165</v>
      </c>
      <c r="D547" t="s">
        <v>335</v>
      </c>
      <c r="E547" t="s">
        <v>336</v>
      </c>
      <c r="F547" t="s">
        <v>42</v>
      </c>
      <c r="G547" t="s">
        <v>337</v>
      </c>
      <c r="H547">
        <v>533</v>
      </c>
      <c r="I547" t="s">
        <v>338</v>
      </c>
      <c r="J547" t="s">
        <v>339</v>
      </c>
      <c r="K547" t="s">
        <v>46</v>
      </c>
      <c r="L547">
        <v>10</v>
      </c>
      <c r="M547" t="s">
        <v>47</v>
      </c>
      <c r="N547" s="3">
        <v>17929694</v>
      </c>
      <c r="O547" s="3">
        <v>36558154.5</v>
      </c>
      <c r="P547" s="3">
        <v>83554713.25</v>
      </c>
      <c r="Q547" s="3">
        <v>146141305</v>
      </c>
      <c r="R547" s="3">
        <v>197101643.05000001</v>
      </c>
      <c r="S547" s="1">
        <v>201361724.09</v>
      </c>
      <c r="T547" s="1">
        <v>231980165.44999999</v>
      </c>
      <c r="U547" s="1">
        <v>163521577.22999999</v>
      </c>
    </row>
    <row r="548" spans="1:21" x14ac:dyDescent="0.25">
      <c r="A548" t="s">
        <v>328</v>
      </c>
      <c r="B548">
        <v>6</v>
      </c>
      <c r="C548">
        <v>165</v>
      </c>
      <c r="D548" t="s">
        <v>335</v>
      </c>
      <c r="E548" t="s">
        <v>336</v>
      </c>
      <c r="F548" t="s">
        <v>42</v>
      </c>
      <c r="G548" t="s">
        <v>337</v>
      </c>
      <c r="H548">
        <v>533</v>
      </c>
      <c r="I548" t="s">
        <v>338</v>
      </c>
      <c r="J548" t="s">
        <v>339</v>
      </c>
      <c r="K548" t="s">
        <v>46</v>
      </c>
      <c r="L548">
        <v>20</v>
      </c>
      <c r="M548" t="s">
        <v>48</v>
      </c>
      <c r="N548" s="3">
        <v>12453429.5</v>
      </c>
      <c r="O548" s="3">
        <v>15785069.33</v>
      </c>
      <c r="P548" s="3">
        <v>16218998.25</v>
      </c>
      <c r="Q548" s="3">
        <v>44482584.350000001</v>
      </c>
      <c r="R548" s="3">
        <v>66750770.93</v>
      </c>
      <c r="S548" s="1">
        <v>52656970.939999998</v>
      </c>
      <c r="T548" s="1">
        <v>82010989.219999999</v>
      </c>
      <c r="U548" s="1">
        <v>59295442.270000003</v>
      </c>
    </row>
    <row r="549" spans="1:21" x14ac:dyDescent="0.25">
      <c r="A549" t="s">
        <v>328</v>
      </c>
      <c r="B549">
        <v>6</v>
      </c>
      <c r="C549">
        <v>165</v>
      </c>
      <c r="D549" t="s">
        <v>335</v>
      </c>
      <c r="E549" t="s">
        <v>336</v>
      </c>
      <c r="F549" t="s">
        <v>42</v>
      </c>
      <c r="G549" t="s">
        <v>337</v>
      </c>
      <c r="H549">
        <v>533</v>
      </c>
      <c r="I549" t="s">
        <v>338</v>
      </c>
      <c r="J549" t="s">
        <v>339</v>
      </c>
      <c r="K549" t="s">
        <v>46</v>
      </c>
      <c r="L549">
        <v>30</v>
      </c>
      <c r="M549" t="s">
        <v>49</v>
      </c>
      <c r="N549" s="3">
        <v>5476264.5</v>
      </c>
      <c r="O549" s="3">
        <v>20773085.170000002</v>
      </c>
      <c r="P549" s="3">
        <v>67335715</v>
      </c>
      <c r="Q549" s="3">
        <v>101658720.65000001</v>
      </c>
      <c r="R549" s="3">
        <v>130350872.12</v>
      </c>
      <c r="S549" s="1">
        <v>148704753.15000001</v>
      </c>
      <c r="T549" s="1">
        <v>149969176.22999999</v>
      </c>
      <c r="U549" s="1">
        <v>104226134.95999999</v>
      </c>
    </row>
    <row r="550" spans="1:21" x14ac:dyDescent="0.25">
      <c r="A550" t="s">
        <v>328</v>
      </c>
      <c r="B550">
        <v>6</v>
      </c>
      <c r="C550">
        <v>165</v>
      </c>
      <c r="D550" t="s">
        <v>335</v>
      </c>
      <c r="E550" t="s">
        <v>336</v>
      </c>
      <c r="F550" t="s">
        <v>42</v>
      </c>
      <c r="G550" t="s">
        <v>337</v>
      </c>
      <c r="H550">
        <v>533</v>
      </c>
      <c r="I550" t="s">
        <v>338</v>
      </c>
      <c r="J550" t="s">
        <v>339</v>
      </c>
      <c r="K550" t="s">
        <v>46</v>
      </c>
      <c r="L550">
        <v>40</v>
      </c>
      <c r="M550" t="s">
        <v>12</v>
      </c>
      <c r="N550" s="3">
        <v>3170507</v>
      </c>
      <c r="O550" s="3">
        <v>20533067.829999998</v>
      </c>
      <c r="P550" s="3">
        <v>67087168.359999999</v>
      </c>
      <c r="Q550" s="3">
        <v>100523387.97</v>
      </c>
      <c r="R550" s="3">
        <v>117464691.95</v>
      </c>
      <c r="S550" s="1">
        <v>144764838.75</v>
      </c>
      <c r="T550" s="1">
        <v>141601582.78</v>
      </c>
      <c r="U550" s="1">
        <v>100412863.88</v>
      </c>
    </row>
    <row r="551" spans="1:21" x14ac:dyDescent="0.25">
      <c r="A551" t="s">
        <v>328</v>
      </c>
      <c r="B551">
        <v>6</v>
      </c>
      <c r="C551">
        <v>165</v>
      </c>
      <c r="D551" t="s">
        <v>335</v>
      </c>
      <c r="E551" t="s">
        <v>336</v>
      </c>
      <c r="F551" t="s">
        <v>42</v>
      </c>
      <c r="G551" t="s">
        <v>337</v>
      </c>
      <c r="H551">
        <v>533</v>
      </c>
      <c r="I551" t="s">
        <v>338</v>
      </c>
      <c r="J551" t="s">
        <v>339</v>
      </c>
      <c r="K551" t="s">
        <v>46</v>
      </c>
      <c r="L551">
        <v>50</v>
      </c>
      <c r="M551" t="s">
        <v>50</v>
      </c>
      <c r="N551" s="3">
        <v>2305757.5</v>
      </c>
      <c r="O551" s="3">
        <v>240017.34</v>
      </c>
      <c r="P551" s="3">
        <v>248546.64</v>
      </c>
      <c r="Q551" s="3">
        <v>1135332.68</v>
      </c>
      <c r="R551" s="3">
        <v>12886180.17</v>
      </c>
      <c r="S551" s="1">
        <v>3939914.4</v>
      </c>
      <c r="T551" s="1">
        <v>8367593.4500000002</v>
      </c>
      <c r="U551" s="1">
        <v>3813271.0799999982</v>
      </c>
    </row>
    <row r="552" spans="1:21" x14ac:dyDescent="0.25">
      <c r="A552" t="s">
        <v>328</v>
      </c>
      <c r="B552">
        <v>6</v>
      </c>
      <c r="C552">
        <v>165</v>
      </c>
      <c r="D552" t="s">
        <v>335</v>
      </c>
      <c r="E552" t="s">
        <v>336</v>
      </c>
      <c r="F552" t="s">
        <v>42</v>
      </c>
      <c r="G552" t="s">
        <v>337</v>
      </c>
      <c r="H552">
        <v>534</v>
      </c>
      <c r="I552" t="s">
        <v>82</v>
      </c>
      <c r="J552" t="s">
        <v>83</v>
      </c>
      <c r="K552" t="s">
        <v>46</v>
      </c>
      <c r="L552">
        <v>10</v>
      </c>
      <c r="M552" t="s">
        <v>47</v>
      </c>
      <c r="N552" s="3">
        <v>13773354</v>
      </c>
      <c r="O552" s="3">
        <v>14814742.779999999</v>
      </c>
      <c r="P552" s="3">
        <v>14830693.17</v>
      </c>
      <c r="Q552" s="3">
        <v>16107844.27</v>
      </c>
      <c r="R552" s="3">
        <v>20121159.899999999</v>
      </c>
      <c r="S552" s="1">
        <v>22201715.289999999</v>
      </c>
      <c r="T552" s="1">
        <v>22708793.329999998</v>
      </c>
      <c r="U552" s="1">
        <v>15885049.560000001</v>
      </c>
    </row>
    <row r="553" spans="1:21" x14ac:dyDescent="0.25">
      <c r="A553" t="s">
        <v>328</v>
      </c>
      <c r="B553">
        <v>6</v>
      </c>
      <c r="C553">
        <v>165</v>
      </c>
      <c r="D553" t="s">
        <v>335</v>
      </c>
      <c r="E553" t="s">
        <v>336</v>
      </c>
      <c r="F553" t="s">
        <v>42</v>
      </c>
      <c r="G553" t="s">
        <v>337</v>
      </c>
      <c r="H553">
        <v>534</v>
      </c>
      <c r="I553" t="s">
        <v>82</v>
      </c>
      <c r="J553" t="s">
        <v>83</v>
      </c>
      <c r="K553" t="s">
        <v>46</v>
      </c>
      <c r="L553">
        <v>20</v>
      </c>
      <c r="M553" t="s">
        <v>48</v>
      </c>
      <c r="N553" s="3">
        <v>13731965.220000001</v>
      </c>
      <c r="O553" s="3">
        <v>14773163.609999999</v>
      </c>
      <c r="P553" s="3">
        <v>13761962.9</v>
      </c>
      <c r="Q553" s="3">
        <v>12741115.369999999</v>
      </c>
      <c r="R553" s="3">
        <v>13609194.609999999</v>
      </c>
      <c r="S553" s="1">
        <v>15806411.960000001</v>
      </c>
      <c r="T553" s="1">
        <v>13117083.77</v>
      </c>
      <c r="U553" s="1">
        <v>15359881.18</v>
      </c>
    </row>
    <row r="554" spans="1:21" x14ac:dyDescent="0.25">
      <c r="A554" t="s">
        <v>328</v>
      </c>
      <c r="B554">
        <v>6</v>
      </c>
      <c r="C554">
        <v>165</v>
      </c>
      <c r="D554" t="s">
        <v>335</v>
      </c>
      <c r="E554" t="s">
        <v>336</v>
      </c>
      <c r="F554" t="s">
        <v>42</v>
      </c>
      <c r="G554" t="s">
        <v>337</v>
      </c>
      <c r="H554">
        <v>534</v>
      </c>
      <c r="I554" t="s">
        <v>82</v>
      </c>
      <c r="J554" t="s">
        <v>83</v>
      </c>
      <c r="K554" t="s">
        <v>46</v>
      </c>
      <c r="L554">
        <v>30</v>
      </c>
      <c r="M554" t="s">
        <v>49</v>
      </c>
      <c r="N554" s="3">
        <v>41388.78</v>
      </c>
      <c r="O554" s="3">
        <v>41579.17</v>
      </c>
      <c r="P554" s="3">
        <v>1068730.27</v>
      </c>
      <c r="Q554" s="3">
        <v>3366728.9</v>
      </c>
      <c r="R554" s="3">
        <v>6511965.29</v>
      </c>
      <c r="S554" s="1">
        <v>6395303.3300000001</v>
      </c>
      <c r="T554" s="1">
        <v>9591709.5600000005</v>
      </c>
      <c r="U554" s="1">
        <v>525168.38</v>
      </c>
    </row>
    <row r="555" spans="1:21" x14ac:dyDescent="0.25">
      <c r="A555" t="s">
        <v>328</v>
      </c>
      <c r="B555">
        <v>6</v>
      </c>
      <c r="C555">
        <v>165</v>
      </c>
      <c r="D555" t="s">
        <v>335</v>
      </c>
      <c r="E555" t="s">
        <v>336</v>
      </c>
      <c r="F555" t="s">
        <v>42</v>
      </c>
      <c r="G555" t="s">
        <v>337</v>
      </c>
      <c r="H555">
        <v>534</v>
      </c>
      <c r="I555" t="s">
        <v>82</v>
      </c>
      <c r="J555" t="s">
        <v>83</v>
      </c>
      <c r="K555" t="s">
        <v>46</v>
      </c>
      <c r="L555">
        <v>40</v>
      </c>
      <c r="M555" t="s">
        <v>12</v>
      </c>
      <c r="N555" s="3">
        <v>41388.78</v>
      </c>
      <c r="O555" s="3">
        <v>41579.17</v>
      </c>
      <c r="P555" s="3">
        <v>1068730.27</v>
      </c>
      <c r="Q555" s="3">
        <v>3366728.9</v>
      </c>
      <c r="R555" s="3">
        <v>6511965.29</v>
      </c>
      <c r="S555" s="1">
        <v>6395303.3300000001</v>
      </c>
      <c r="T555" s="1">
        <v>9591709.5600000005</v>
      </c>
      <c r="U555" s="1">
        <v>525168.38</v>
      </c>
    </row>
    <row r="556" spans="1:21" x14ac:dyDescent="0.25">
      <c r="A556" t="s">
        <v>328</v>
      </c>
      <c r="B556">
        <v>6</v>
      </c>
      <c r="C556">
        <v>165</v>
      </c>
      <c r="D556" t="s">
        <v>335</v>
      </c>
      <c r="E556" t="s">
        <v>336</v>
      </c>
      <c r="F556" t="s">
        <v>42</v>
      </c>
      <c r="G556" t="s">
        <v>337</v>
      </c>
      <c r="H556">
        <v>534</v>
      </c>
      <c r="I556" t="s">
        <v>82</v>
      </c>
      <c r="J556" t="s">
        <v>83</v>
      </c>
      <c r="K556" t="s">
        <v>46</v>
      </c>
      <c r="L556">
        <v>50</v>
      </c>
      <c r="M556" t="s">
        <v>50</v>
      </c>
      <c r="N556" s="3">
        <v>0</v>
      </c>
      <c r="O556" s="3">
        <v>0</v>
      </c>
      <c r="P556" s="3">
        <v>0</v>
      </c>
      <c r="Q556" s="3">
        <v>0</v>
      </c>
      <c r="R556" s="3">
        <v>0</v>
      </c>
      <c r="S556" s="1">
        <v>0</v>
      </c>
      <c r="T556" s="1">
        <v>0</v>
      </c>
      <c r="U556" s="1">
        <v>0</v>
      </c>
    </row>
    <row r="557" spans="1:21" x14ac:dyDescent="0.25">
      <c r="A557" t="s">
        <v>328</v>
      </c>
      <c r="B557">
        <v>6</v>
      </c>
      <c r="C557">
        <v>165</v>
      </c>
      <c r="D557" t="s">
        <v>335</v>
      </c>
      <c r="E557" t="s">
        <v>336</v>
      </c>
      <c r="F557" t="s">
        <v>42</v>
      </c>
      <c r="G557" t="s">
        <v>337</v>
      </c>
      <c r="H557">
        <v>562</v>
      </c>
      <c r="I557" t="s">
        <v>340</v>
      </c>
      <c r="J557" t="s">
        <v>341</v>
      </c>
      <c r="K557" t="s">
        <v>46</v>
      </c>
      <c r="L557">
        <v>10</v>
      </c>
      <c r="M557" t="s">
        <v>47</v>
      </c>
      <c r="N557" s="3">
        <v>498640</v>
      </c>
      <c r="O557" s="3">
        <v>498640</v>
      </c>
      <c r="P557" s="3">
        <v>517160</v>
      </c>
      <c r="Q557" s="3">
        <v>517160</v>
      </c>
      <c r="R557" s="3">
        <v>735155</v>
      </c>
      <c r="S557" s="1">
        <v>735155</v>
      </c>
      <c r="T557" s="1">
        <v>814292</v>
      </c>
      <c r="U557" s="1">
        <v>891510.42</v>
      </c>
    </row>
    <row r="558" spans="1:21" x14ac:dyDescent="0.25">
      <c r="A558" t="s">
        <v>328</v>
      </c>
      <c r="B558">
        <v>6</v>
      </c>
      <c r="C558">
        <v>165</v>
      </c>
      <c r="D558" t="s">
        <v>335</v>
      </c>
      <c r="E558" t="s">
        <v>336</v>
      </c>
      <c r="F558" t="s">
        <v>42</v>
      </c>
      <c r="G558" t="s">
        <v>337</v>
      </c>
      <c r="H558">
        <v>562</v>
      </c>
      <c r="I558" t="s">
        <v>340</v>
      </c>
      <c r="J558" t="s">
        <v>341</v>
      </c>
      <c r="K558" t="s">
        <v>46</v>
      </c>
      <c r="L558">
        <v>20</v>
      </c>
      <c r="M558" t="s">
        <v>48</v>
      </c>
      <c r="N558" s="3">
        <v>498635.07</v>
      </c>
      <c r="O558" s="3">
        <v>489740</v>
      </c>
      <c r="P558" s="3">
        <v>517080.94</v>
      </c>
      <c r="Q558" s="3">
        <v>517084.08</v>
      </c>
      <c r="R558" s="3">
        <v>522717.15</v>
      </c>
      <c r="S558" s="1">
        <v>729194.52</v>
      </c>
      <c r="T558" s="1">
        <v>737073.58</v>
      </c>
      <c r="U558" s="1">
        <v>836662.89</v>
      </c>
    </row>
    <row r="559" spans="1:21" x14ac:dyDescent="0.25">
      <c r="A559" t="s">
        <v>328</v>
      </c>
      <c r="B559">
        <v>6</v>
      </c>
      <c r="C559">
        <v>165</v>
      </c>
      <c r="D559" t="s">
        <v>335</v>
      </c>
      <c r="E559" t="s">
        <v>336</v>
      </c>
      <c r="F559" t="s">
        <v>42</v>
      </c>
      <c r="G559" t="s">
        <v>337</v>
      </c>
      <c r="H559">
        <v>562</v>
      </c>
      <c r="I559" t="s">
        <v>340</v>
      </c>
      <c r="J559" t="s">
        <v>341</v>
      </c>
      <c r="K559" t="s">
        <v>46</v>
      </c>
      <c r="L559">
        <v>30</v>
      </c>
      <c r="M559" t="s">
        <v>49</v>
      </c>
      <c r="N559" s="3">
        <v>4.93</v>
      </c>
      <c r="O559" s="3">
        <v>8900</v>
      </c>
      <c r="P559" s="3">
        <v>79.06</v>
      </c>
      <c r="Q559" s="3">
        <v>75.92</v>
      </c>
      <c r="R559" s="3">
        <v>212437.85</v>
      </c>
      <c r="S559" s="1">
        <v>5960.48</v>
      </c>
      <c r="T559" s="1">
        <v>77218.42</v>
      </c>
      <c r="U559" s="1">
        <v>54847.53</v>
      </c>
    </row>
    <row r="560" spans="1:21" x14ac:dyDescent="0.25">
      <c r="A560" t="s">
        <v>328</v>
      </c>
      <c r="B560">
        <v>6</v>
      </c>
      <c r="C560">
        <v>165</v>
      </c>
      <c r="D560" t="s">
        <v>335</v>
      </c>
      <c r="E560" t="s">
        <v>336</v>
      </c>
      <c r="F560" t="s">
        <v>42</v>
      </c>
      <c r="G560" t="s">
        <v>337</v>
      </c>
      <c r="H560">
        <v>562</v>
      </c>
      <c r="I560" t="s">
        <v>340</v>
      </c>
      <c r="J560" t="s">
        <v>341</v>
      </c>
      <c r="K560" t="s">
        <v>46</v>
      </c>
      <c r="L560">
        <v>40</v>
      </c>
      <c r="M560" t="s">
        <v>12</v>
      </c>
      <c r="N560" s="3">
        <v>0</v>
      </c>
      <c r="O560" s="3">
        <v>0</v>
      </c>
      <c r="P560" s="3">
        <v>0</v>
      </c>
      <c r="Q560" s="3">
        <v>0</v>
      </c>
      <c r="R560" s="3">
        <v>0</v>
      </c>
      <c r="S560" s="1">
        <v>0</v>
      </c>
      <c r="T560" s="1">
        <v>0</v>
      </c>
      <c r="U560" s="1">
        <v>0</v>
      </c>
    </row>
    <row r="561" spans="1:21" x14ac:dyDescent="0.25">
      <c r="A561" t="s">
        <v>328</v>
      </c>
      <c r="B561">
        <v>6</v>
      </c>
      <c r="C561">
        <v>165</v>
      </c>
      <c r="D561" t="s">
        <v>335</v>
      </c>
      <c r="E561" t="s">
        <v>336</v>
      </c>
      <c r="F561" t="s">
        <v>42</v>
      </c>
      <c r="G561" t="s">
        <v>337</v>
      </c>
      <c r="H561">
        <v>562</v>
      </c>
      <c r="I561" t="s">
        <v>340</v>
      </c>
      <c r="J561" t="s">
        <v>341</v>
      </c>
      <c r="K561" t="s">
        <v>46</v>
      </c>
      <c r="L561">
        <v>50</v>
      </c>
      <c r="M561" t="s">
        <v>50</v>
      </c>
      <c r="N561" s="3">
        <v>4.93</v>
      </c>
      <c r="O561" s="3">
        <v>8900</v>
      </c>
      <c r="P561" s="3">
        <v>79.06</v>
      </c>
      <c r="Q561" s="3">
        <v>75.92</v>
      </c>
      <c r="R561" s="3">
        <v>212437.85</v>
      </c>
      <c r="S561" s="1">
        <v>5960.48</v>
      </c>
      <c r="T561" s="1">
        <v>77218.42</v>
      </c>
      <c r="U561" s="1">
        <v>54847.53</v>
      </c>
    </row>
    <row r="562" spans="1:21" x14ac:dyDescent="0.25">
      <c r="A562" t="s">
        <v>328</v>
      </c>
      <c r="B562">
        <v>6</v>
      </c>
      <c r="C562">
        <v>165</v>
      </c>
      <c r="D562" t="s">
        <v>335</v>
      </c>
      <c r="E562" t="s">
        <v>336</v>
      </c>
      <c r="F562" t="s">
        <v>42</v>
      </c>
      <c r="G562" t="s">
        <v>337</v>
      </c>
      <c r="H562">
        <v>599</v>
      </c>
      <c r="I562" t="s">
        <v>62</v>
      </c>
      <c r="J562" t="s">
        <v>322</v>
      </c>
      <c r="K562" t="s">
        <v>46</v>
      </c>
      <c r="L562">
        <v>10</v>
      </c>
      <c r="M562" t="s">
        <v>47</v>
      </c>
      <c r="N562" s="3">
        <v>2895198</v>
      </c>
      <c r="O562" s="3">
        <v>3124148</v>
      </c>
      <c r="P562" s="3">
        <v>2921026</v>
      </c>
      <c r="Q562" s="3">
        <v>3342287</v>
      </c>
      <c r="R562" s="3">
        <v>5279392</v>
      </c>
      <c r="S562" s="1">
        <v>5701516</v>
      </c>
      <c r="T562" s="1">
        <v>5185740</v>
      </c>
      <c r="U562" s="1">
        <v>5626196.9000000004</v>
      </c>
    </row>
    <row r="563" spans="1:21" x14ac:dyDescent="0.25">
      <c r="A563" t="s">
        <v>328</v>
      </c>
      <c r="B563">
        <v>6</v>
      </c>
      <c r="C563">
        <v>165</v>
      </c>
      <c r="D563" t="s">
        <v>335</v>
      </c>
      <c r="E563" t="s">
        <v>336</v>
      </c>
      <c r="F563" t="s">
        <v>42</v>
      </c>
      <c r="G563" t="s">
        <v>337</v>
      </c>
      <c r="H563">
        <v>599</v>
      </c>
      <c r="I563" t="s">
        <v>62</v>
      </c>
      <c r="J563" t="s">
        <v>322</v>
      </c>
      <c r="K563" t="s">
        <v>46</v>
      </c>
      <c r="L563">
        <v>20</v>
      </c>
      <c r="M563" t="s">
        <v>48</v>
      </c>
      <c r="N563" s="3">
        <v>2895193.92</v>
      </c>
      <c r="O563" s="3">
        <v>3065434.07</v>
      </c>
      <c r="P563" s="3">
        <v>2920212.33</v>
      </c>
      <c r="Q563" s="3">
        <v>3297086.73</v>
      </c>
      <c r="R563" s="3">
        <v>4882961.5199999996</v>
      </c>
      <c r="S563" s="1">
        <v>5700916.6299999999</v>
      </c>
      <c r="T563" s="1">
        <v>5127439.0999999996</v>
      </c>
      <c r="U563" s="1">
        <v>5221458.8099999996</v>
      </c>
    </row>
    <row r="564" spans="1:21" x14ac:dyDescent="0.25">
      <c r="A564" t="s">
        <v>328</v>
      </c>
      <c r="B564">
        <v>6</v>
      </c>
      <c r="C564">
        <v>165</v>
      </c>
      <c r="D564" t="s">
        <v>335</v>
      </c>
      <c r="E564" t="s">
        <v>336</v>
      </c>
      <c r="F564" t="s">
        <v>42</v>
      </c>
      <c r="G564" t="s">
        <v>337</v>
      </c>
      <c r="H564">
        <v>599</v>
      </c>
      <c r="I564" t="s">
        <v>62</v>
      </c>
      <c r="J564" t="s">
        <v>322</v>
      </c>
      <c r="K564" t="s">
        <v>46</v>
      </c>
      <c r="L564">
        <v>30</v>
      </c>
      <c r="M564" t="s">
        <v>49</v>
      </c>
      <c r="N564" s="3">
        <v>4.08</v>
      </c>
      <c r="O564" s="3">
        <v>58713.93</v>
      </c>
      <c r="P564" s="3">
        <v>813.67</v>
      </c>
      <c r="Q564" s="3">
        <v>45200.27</v>
      </c>
      <c r="R564" s="3">
        <v>396430.48</v>
      </c>
      <c r="S564" s="1">
        <v>599.37</v>
      </c>
      <c r="T564" s="1">
        <v>58300.9</v>
      </c>
      <c r="U564" s="1">
        <v>404738.09</v>
      </c>
    </row>
    <row r="565" spans="1:21" x14ac:dyDescent="0.25">
      <c r="A565" t="s">
        <v>328</v>
      </c>
      <c r="B565">
        <v>6</v>
      </c>
      <c r="C565">
        <v>165</v>
      </c>
      <c r="D565" t="s">
        <v>335</v>
      </c>
      <c r="E565" t="s">
        <v>336</v>
      </c>
      <c r="F565" t="s">
        <v>42</v>
      </c>
      <c r="G565" t="s">
        <v>337</v>
      </c>
      <c r="H565">
        <v>599</v>
      </c>
      <c r="I565" t="s">
        <v>62</v>
      </c>
      <c r="J565" t="s">
        <v>322</v>
      </c>
      <c r="K565" t="s">
        <v>46</v>
      </c>
      <c r="L565">
        <v>40</v>
      </c>
      <c r="M565" t="s">
        <v>12</v>
      </c>
      <c r="N565" s="3">
        <v>0</v>
      </c>
      <c r="O565" s="3">
        <v>0</v>
      </c>
      <c r="P565" s="3">
        <v>0</v>
      </c>
      <c r="Q565" s="3">
        <v>0</v>
      </c>
      <c r="R565" s="3">
        <v>0</v>
      </c>
      <c r="S565" s="1">
        <v>0</v>
      </c>
      <c r="T565" s="1">
        <v>0</v>
      </c>
      <c r="U565" s="1">
        <v>0</v>
      </c>
    </row>
    <row r="566" spans="1:21" x14ac:dyDescent="0.25">
      <c r="A566" t="s">
        <v>328</v>
      </c>
      <c r="B566">
        <v>6</v>
      </c>
      <c r="C566">
        <v>165</v>
      </c>
      <c r="D566" t="s">
        <v>335</v>
      </c>
      <c r="E566" t="s">
        <v>336</v>
      </c>
      <c r="F566" t="s">
        <v>42</v>
      </c>
      <c r="G566" t="s">
        <v>337</v>
      </c>
      <c r="H566">
        <v>599</v>
      </c>
      <c r="I566" t="s">
        <v>62</v>
      </c>
      <c r="J566" t="s">
        <v>322</v>
      </c>
      <c r="K566" t="s">
        <v>46</v>
      </c>
      <c r="L566">
        <v>50</v>
      </c>
      <c r="M566" t="s">
        <v>50</v>
      </c>
      <c r="N566" s="3">
        <v>4.08</v>
      </c>
      <c r="O566" s="3">
        <v>58713.93</v>
      </c>
      <c r="P566" s="3">
        <v>813.67</v>
      </c>
      <c r="Q566" s="3">
        <v>45200.27</v>
      </c>
      <c r="R566" s="3">
        <v>396430.48</v>
      </c>
      <c r="S566" s="1">
        <v>599.37</v>
      </c>
      <c r="T566" s="1">
        <v>58300.9</v>
      </c>
      <c r="U566" s="1">
        <v>404738.09</v>
      </c>
    </row>
    <row r="567" spans="1:21" x14ac:dyDescent="0.25">
      <c r="A567" t="s">
        <v>328</v>
      </c>
      <c r="B567">
        <v>6</v>
      </c>
      <c r="C567">
        <v>165</v>
      </c>
      <c r="D567" t="s">
        <v>335</v>
      </c>
      <c r="E567" t="s">
        <v>336</v>
      </c>
      <c r="F567" t="s">
        <v>42</v>
      </c>
      <c r="G567" t="s">
        <v>337</v>
      </c>
      <c r="H567">
        <v>701</v>
      </c>
      <c r="I567" t="s">
        <v>88</v>
      </c>
      <c r="J567" t="s">
        <v>89</v>
      </c>
      <c r="K567" t="s">
        <v>46</v>
      </c>
      <c r="L567">
        <v>10</v>
      </c>
      <c r="M567" t="s">
        <v>47</v>
      </c>
      <c r="N567" s="3">
        <v>350291</v>
      </c>
      <c r="O567" s="3">
        <v>350291</v>
      </c>
      <c r="P567" s="3">
        <v>364081</v>
      </c>
      <c r="Q567" s="3">
        <v>364081</v>
      </c>
      <c r="R567" s="3">
        <v>377482</v>
      </c>
      <c r="S567" s="1">
        <v>377482</v>
      </c>
      <c r="T567" s="1">
        <v>568822</v>
      </c>
      <c r="U567" s="1">
        <v>987509.77</v>
      </c>
    </row>
    <row r="568" spans="1:21" x14ac:dyDescent="0.25">
      <c r="A568" t="s">
        <v>328</v>
      </c>
      <c r="B568">
        <v>6</v>
      </c>
      <c r="C568">
        <v>165</v>
      </c>
      <c r="D568" t="s">
        <v>335</v>
      </c>
      <c r="E568" t="s">
        <v>336</v>
      </c>
      <c r="F568" t="s">
        <v>42</v>
      </c>
      <c r="G568" t="s">
        <v>337</v>
      </c>
      <c r="H568">
        <v>701</v>
      </c>
      <c r="I568" t="s">
        <v>88</v>
      </c>
      <c r="J568" t="s">
        <v>89</v>
      </c>
      <c r="K568" t="s">
        <v>46</v>
      </c>
      <c r="L568">
        <v>20</v>
      </c>
      <c r="M568" t="s">
        <v>48</v>
      </c>
      <c r="N568" s="3">
        <v>350290.97</v>
      </c>
      <c r="O568" s="3">
        <v>348470.39</v>
      </c>
      <c r="P568" s="3">
        <v>335352.18</v>
      </c>
      <c r="Q568" s="3">
        <v>342326.09</v>
      </c>
      <c r="R568" s="3">
        <v>333350.88</v>
      </c>
      <c r="S568" s="1">
        <v>377481.13</v>
      </c>
      <c r="T568" s="1">
        <v>250134.23</v>
      </c>
      <c r="U568" s="1">
        <v>882704.2</v>
      </c>
    </row>
    <row r="569" spans="1:21" x14ac:dyDescent="0.25">
      <c r="A569" t="s">
        <v>328</v>
      </c>
      <c r="B569">
        <v>6</v>
      </c>
      <c r="C569">
        <v>165</v>
      </c>
      <c r="D569" t="s">
        <v>335</v>
      </c>
      <c r="E569" t="s">
        <v>336</v>
      </c>
      <c r="F569" t="s">
        <v>42</v>
      </c>
      <c r="G569" t="s">
        <v>337</v>
      </c>
      <c r="H569">
        <v>701</v>
      </c>
      <c r="I569" t="s">
        <v>88</v>
      </c>
      <c r="J569" t="s">
        <v>89</v>
      </c>
      <c r="K569" t="s">
        <v>46</v>
      </c>
      <c r="L569">
        <v>30</v>
      </c>
      <c r="M569" t="s">
        <v>49</v>
      </c>
      <c r="N569" s="3">
        <v>0.03</v>
      </c>
      <c r="O569" s="3">
        <v>1820.61</v>
      </c>
      <c r="P569" s="3">
        <v>28728.82</v>
      </c>
      <c r="Q569" s="3">
        <v>21754.91</v>
      </c>
      <c r="R569" s="3">
        <v>44131.12</v>
      </c>
      <c r="S569" s="1">
        <v>0.87</v>
      </c>
      <c r="T569" s="1">
        <v>318687.77</v>
      </c>
      <c r="U569" s="1">
        <v>104805.57</v>
      </c>
    </row>
    <row r="570" spans="1:21" x14ac:dyDescent="0.25">
      <c r="A570" t="s">
        <v>328</v>
      </c>
      <c r="B570">
        <v>6</v>
      </c>
      <c r="C570">
        <v>165</v>
      </c>
      <c r="D570" t="s">
        <v>335</v>
      </c>
      <c r="E570" t="s">
        <v>336</v>
      </c>
      <c r="F570" t="s">
        <v>42</v>
      </c>
      <c r="G570" t="s">
        <v>337</v>
      </c>
      <c r="H570">
        <v>701</v>
      </c>
      <c r="I570" t="s">
        <v>88</v>
      </c>
      <c r="J570" t="s">
        <v>89</v>
      </c>
      <c r="K570" t="s">
        <v>46</v>
      </c>
      <c r="L570">
        <v>40</v>
      </c>
      <c r="M570" t="s">
        <v>12</v>
      </c>
      <c r="N570" s="3">
        <v>0</v>
      </c>
      <c r="O570" s="3">
        <v>0</v>
      </c>
      <c r="P570" s="3">
        <v>0</v>
      </c>
      <c r="Q570" s="3">
        <v>0</v>
      </c>
      <c r="R570" s="3">
        <v>0</v>
      </c>
      <c r="S570" s="1">
        <v>0</v>
      </c>
      <c r="T570" s="1">
        <v>0</v>
      </c>
      <c r="U570" s="1">
        <v>0</v>
      </c>
    </row>
    <row r="571" spans="1:21" x14ac:dyDescent="0.25">
      <c r="A571" t="s">
        <v>328</v>
      </c>
      <c r="B571">
        <v>6</v>
      </c>
      <c r="C571">
        <v>165</v>
      </c>
      <c r="D571" t="s">
        <v>335</v>
      </c>
      <c r="E571" t="s">
        <v>336</v>
      </c>
      <c r="F571" t="s">
        <v>42</v>
      </c>
      <c r="G571" t="s">
        <v>337</v>
      </c>
      <c r="H571">
        <v>701</v>
      </c>
      <c r="I571" t="s">
        <v>88</v>
      </c>
      <c r="J571" t="s">
        <v>89</v>
      </c>
      <c r="K571" t="s">
        <v>46</v>
      </c>
      <c r="L571">
        <v>50</v>
      </c>
      <c r="M571" t="s">
        <v>50</v>
      </c>
      <c r="N571" s="3">
        <v>0.03</v>
      </c>
      <c r="O571" s="3">
        <v>1820.61</v>
      </c>
      <c r="P571" s="3">
        <v>28728.82</v>
      </c>
      <c r="Q571" s="3">
        <v>21754.91</v>
      </c>
      <c r="R571" s="3">
        <v>44131.12</v>
      </c>
      <c r="S571" s="1">
        <v>0.87</v>
      </c>
      <c r="T571" s="1">
        <v>318687.77</v>
      </c>
      <c r="U571" s="1">
        <v>104805.57</v>
      </c>
    </row>
    <row r="572" spans="1:21" x14ac:dyDescent="0.25">
      <c r="A572" t="s">
        <v>328</v>
      </c>
      <c r="B572">
        <v>6</v>
      </c>
      <c r="C572">
        <v>409</v>
      </c>
      <c r="D572" t="s">
        <v>342</v>
      </c>
      <c r="E572" t="s">
        <v>343</v>
      </c>
      <c r="F572" t="s">
        <v>42</v>
      </c>
      <c r="G572" t="s">
        <v>344</v>
      </c>
      <c r="H572">
        <v>506</v>
      </c>
      <c r="I572" t="s">
        <v>345</v>
      </c>
      <c r="J572" t="s">
        <v>346</v>
      </c>
      <c r="K572" t="s">
        <v>46</v>
      </c>
      <c r="L572">
        <v>10</v>
      </c>
      <c r="M572" t="s">
        <v>47</v>
      </c>
      <c r="N572" s="3">
        <v>10272741</v>
      </c>
      <c r="O572" s="3">
        <v>11344688.1</v>
      </c>
      <c r="P572" s="3">
        <v>10541363.630000001</v>
      </c>
      <c r="Q572" s="3">
        <v>9654503</v>
      </c>
      <c r="R572" s="3">
        <v>10530703</v>
      </c>
      <c r="S572" s="1">
        <v>10655643</v>
      </c>
      <c r="T572" s="1">
        <v>11646960</v>
      </c>
      <c r="U572" s="1">
        <v>12049960</v>
      </c>
    </row>
    <row r="573" spans="1:21" x14ac:dyDescent="0.25">
      <c r="A573" t="s">
        <v>328</v>
      </c>
      <c r="B573">
        <v>6</v>
      </c>
      <c r="C573">
        <v>409</v>
      </c>
      <c r="D573" t="s">
        <v>342</v>
      </c>
      <c r="E573" t="s">
        <v>343</v>
      </c>
      <c r="F573" t="s">
        <v>42</v>
      </c>
      <c r="G573" t="s">
        <v>344</v>
      </c>
      <c r="H573">
        <v>506</v>
      </c>
      <c r="I573" t="s">
        <v>345</v>
      </c>
      <c r="J573" t="s">
        <v>346</v>
      </c>
      <c r="K573" t="s">
        <v>46</v>
      </c>
      <c r="L573">
        <v>20</v>
      </c>
      <c r="M573" t="s">
        <v>48</v>
      </c>
      <c r="N573" s="3">
        <v>10272741</v>
      </c>
      <c r="O573" s="3">
        <v>11127713.1</v>
      </c>
      <c r="P573" s="3">
        <v>10541363.630000001</v>
      </c>
      <c r="Q573" s="3">
        <v>9357631.1699999999</v>
      </c>
      <c r="R573" s="3">
        <v>10279206.949999999</v>
      </c>
      <c r="S573" s="1">
        <v>10216184.59</v>
      </c>
      <c r="T573" s="1">
        <v>11231212.18</v>
      </c>
      <c r="U573" s="1">
        <v>12019373.26</v>
      </c>
    </row>
    <row r="574" spans="1:21" x14ac:dyDescent="0.25">
      <c r="A574" t="s">
        <v>328</v>
      </c>
      <c r="B574">
        <v>6</v>
      </c>
      <c r="C574">
        <v>409</v>
      </c>
      <c r="D574" t="s">
        <v>342</v>
      </c>
      <c r="E574" t="s">
        <v>343</v>
      </c>
      <c r="F574" t="s">
        <v>42</v>
      </c>
      <c r="G574" t="s">
        <v>344</v>
      </c>
      <c r="H574">
        <v>506</v>
      </c>
      <c r="I574" t="s">
        <v>345</v>
      </c>
      <c r="J574" t="s">
        <v>346</v>
      </c>
      <c r="K574" t="s">
        <v>46</v>
      </c>
      <c r="L574">
        <v>30</v>
      </c>
      <c r="M574" t="s">
        <v>49</v>
      </c>
      <c r="N574" s="3">
        <v>0</v>
      </c>
      <c r="O574" s="3">
        <v>216975</v>
      </c>
      <c r="P574" s="3">
        <v>0</v>
      </c>
      <c r="Q574" s="3">
        <v>296871.83</v>
      </c>
      <c r="R574" s="3">
        <v>251496.05</v>
      </c>
      <c r="S574" s="1">
        <v>439458.41</v>
      </c>
      <c r="T574" s="1">
        <v>415747.82</v>
      </c>
      <c r="U574" s="1">
        <v>30586.74</v>
      </c>
    </row>
    <row r="575" spans="1:21" x14ac:dyDescent="0.25">
      <c r="A575" t="s">
        <v>328</v>
      </c>
      <c r="B575">
        <v>6</v>
      </c>
      <c r="C575">
        <v>409</v>
      </c>
      <c r="D575" t="s">
        <v>342</v>
      </c>
      <c r="E575" t="s">
        <v>343</v>
      </c>
      <c r="F575" t="s">
        <v>42</v>
      </c>
      <c r="G575" t="s">
        <v>344</v>
      </c>
      <c r="H575">
        <v>506</v>
      </c>
      <c r="I575" t="s">
        <v>345</v>
      </c>
      <c r="J575" t="s">
        <v>346</v>
      </c>
      <c r="K575" t="s">
        <v>46</v>
      </c>
      <c r="L575">
        <v>40</v>
      </c>
      <c r="M575" t="s">
        <v>12</v>
      </c>
      <c r="N575" s="3">
        <v>0</v>
      </c>
      <c r="O575" s="3">
        <v>0</v>
      </c>
      <c r="P575" s="3">
        <v>0</v>
      </c>
      <c r="Q575" s="3">
        <v>0</v>
      </c>
      <c r="R575" s="3">
        <v>0</v>
      </c>
      <c r="S575" s="1">
        <v>0</v>
      </c>
      <c r="T575" s="1">
        <v>0</v>
      </c>
      <c r="U575" s="1">
        <v>0</v>
      </c>
    </row>
    <row r="576" spans="1:21" x14ac:dyDescent="0.25">
      <c r="A576" t="s">
        <v>328</v>
      </c>
      <c r="B576">
        <v>6</v>
      </c>
      <c r="C576">
        <v>409</v>
      </c>
      <c r="D576" t="s">
        <v>342</v>
      </c>
      <c r="E576" t="s">
        <v>343</v>
      </c>
      <c r="F576" t="s">
        <v>42</v>
      </c>
      <c r="G576" t="s">
        <v>344</v>
      </c>
      <c r="H576">
        <v>506</v>
      </c>
      <c r="I576" t="s">
        <v>345</v>
      </c>
      <c r="J576" t="s">
        <v>346</v>
      </c>
      <c r="K576" t="s">
        <v>46</v>
      </c>
      <c r="L576">
        <v>50</v>
      </c>
      <c r="M576" t="s">
        <v>50</v>
      </c>
      <c r="N576" s="3">
        <v>0</v>
      </c>
      <c r="O576" s="3">
        <v>216975</v>
      </c>
      <c r="P576" s="3">
        <v>0</v>
      </c>
      <c r="Q576" s="3">
        <v>296871.83</v>
      </c>
      <c r="R576" s="3">
        <v>251496.05</v>
      </c>
      <c r="S576" s="1">
        <v>439458.41</v>
      </c>
      <c r="T576" s="1">
        <v>415747.82</v>
      </c>
      <c r="U576" s="1">
        <v>30586.74</v>
      </c>
    </row>
    <row r="577" spans="1:21" x14ac:dyDescent="0.25">
      <c r="A577" t="s">
        <v>328</v>
      </c>
      <c r="B577">
        <v>6</v>
      </c>
      <c r="C577">
        <v>409</v>
      </c>
      <c r="D577" t="s">
        <v>342</v>
      </c>
      <c r="E577" t="s">
        <v>343</v>
      </c>
      <c r="F577" t="s">
        <v>42</v>
      </c>
      <c r="G577" t="s">
        <v>344</v>
      </c>
      <c r="H577">
        <v>507</v>
      </c>
      <c r="I577" t="s">
        <v>78</v>
      </c>
      <c r="J577" t="s">
        <v>79</v>
      </c>
      <c r="K577" t="s">
        <v>46</v>
      </c>
      <c r="L577">
        <v>10</v>
      </c>
      <c r="M577" t="s">
        <v>47</v>
      </c>
      <c r="N577" s="3">
        <v>1002560</v>
      </c>
      <c r="O577" s="3">
        <v>1139560</v>
      </c>
      <c r="P577" s="3">
        <v>1577915</v>
      </c>
      <c r="Q577" s="3">
        <v>2078627</v>
      </c>
      <c r="R577" s="3">
        <v>2367485</v>
      </c>
      <c r="S577" s="1">
        <v>2206245</v>
      </c>
      <c r="T577" s="1">
        <v>12229912</v>
      </c>
      <c r="U577" s="1">
        <v>2729912</v>
      </c>
    </row>
    <row r="578" spans="1:21" x14ac:dyDescent="0.25">
      <c r="A578" t="s">
        <v>328</v>
      </c>
      <c r="B578">
        <v>6</v>
      </c>
      <c r="C578">
        <v>409</v>
      </c>
      <c r="D578" t="s">
        <v>342</v>
      </c>
      <c r="E578" t="s">
        <v>343</v>
      </c>
      <c r="F578" t="s">
        <v>42</v>
      </c>
      <c r="G578" t="s">
        <v>344</v>
      </c>
      <c r="H578">
        <v>507</v>
      </c>
      <c r="I578" t="s">
        <v>78</v>
      </c>
      <c r="J578" t="s">
        <v>79</v>
      </c>
      <c r="K578" t="s">
        <v>46</v>
      </c>
      <c r="L578">
        <v>20</v>
      </c>
      <c r="M578" t="s">
        <v>48</v>
      </c>
      <c r="N578" s="3">
        <v>1002560</v>
      </c>
      <c r="O578" s="3">
        <v>1103150</v>
      </c>
      <c r="P578" s="3">
        <v>1577915</v>
      </c>
      <c r="Q578" s="3">
        <v>2065310.27</v>
      </c>
      <c r="R578" s="3">
        <v>2215758.91</v>
      </c>
      <c r="S578" s="1">
        <v>2199311.5699999998</v>
      </c>
      <c r="T578" s="1">
        <v>3412194.89</v>
      </c>
      <c r="U578" s="1">
        <v>2643184.2599999998</v>
      </c>
    </row>
    <row r="579" spans="1:21" x14ac:dyDescent="0.25">
      <c r="A579" t="s">
        <v>328</v>
      </c>
      <c r="B579">
        <v>6</v>
      </c>
      <c r="C579">
        <v>409</v>
      </c>
      <c r="D579" t="s">
        <v>342</v>
      </c>
      <c r="E579" t="s">
        <v>343</v>
      </c>
      <c r="F579" t="s">
        <v>42</v>
      </c>
      <c r="G579" t="s">
        <v>344</v>
      </c>
      <c r="H579">
        <v>507</v>
      </c>
      <c r="I579" t="s">
        <v>78</v>
      </c>
      <c r="J579" t="s">
        <v>79</v>
      </c>
      <c r="K579" t="s">
        <v>46</v>
      </c>
      <c r="L579">
        <v>30</v>
      </c>
      <c r="M579" t="s">
        <v>49</v>
      </c>
      <c r="N579" s="3">
        <v>0</v>
      </c>
      <c r="O579" s="3">
        <v>36410</v>
      </c>
      <c r="P579" s="3">
        <v>0</v>
      </c>
      <c r="Q579" s="3">
        <v>13316.73</v>
      </c>
      <c r="R579" s="3">
        <v>151726.09</v>
      </c>
      <c r="S579" s="1">
        <v>6933.43</v>
      </c>
      <c r="T579" s="1">
        <v>8817717.1099999994</v>
      </c>
      <c r="U579" s="1">
        <v>86727.74</v>
      </c>
    </row>
    <row r="580" spans="1:21" x14ac:dyDescent="0.25">
      <c r="A580" t="s">
        <v>328</v>
      </c>
      <c r="B580">
        <v>6</v>
      </c>
      <c r="C580">
        <v>409</v>
      </c>
      <c r="D580" t="s">
        <v>342</v>
      </c>
      <c r="E580" t="s">
        <v>343</v>
      </c>
      <c r="F580" t="s">
        <v>42</v>
      </c>
      <c r="G580" t="s">
        <v>344</v>
      </c>
      <c r="H580">
        <v>507</v>
      </c>
      <c r="I580" t="s">
        <v>78</v>
      </c>
      <c r="J580" t="s">
        <v>79</v>
      </c>
      <c r="K580" t="s">
        <v>46</v>
      </c>
      <c r="L580">
        <v>40</v>
      </c>
      <c r="M580" t="s">
        <v>12</v>
      </c>
      <c r="N580" s="3">
        <v>0</v>
      </c>
      <c r="O580" s="3">
        <v>0</v>
      </c>
      <c r="P580" s="3">
        <v>0</v>
      </c>
      <c r="Q580" s="3">
        <v>0</v>
      </c>
      <c r="R580" s="3">
        <v>0</v>
      </c>
      <c r="S580" s="1">
        <v>0</v>
      </c>
      <c r="T580" s="1">
        <v>0</v>
      </c>
      <c r="U580" s="1">
        <v>0</v>
      </c>
    </row>
    <row r="581" spans="1:21" x14ac:dyDescent="0.25">
      <c r="A581" t="s">
        <v>328</v>
      </c>
      <c r="B581">
        <v>6</v>
      </c>
      <c r="C581">
        <v>409</v>
      </c>
      <c r="D581" t="s">
        <v>342</v>
      </c>
      <c r="E581" t="s">
        <v>343</v>
      </c>
      <c r="F581" t="s">
        <v>42</v>
      </c>
      <c r="G581" t="s">
        <v>344</v>
      </c>
      <c r="H581">
        <v>507</v>
      </c>
      <c r="I581" t="s">
        <v>78</v>
      </c>
      <c r="J581" t="s">
        <v>79</v>
      </c>
      <c r="K581" t="s">
        <v>46</v>
      </c>
      <c r="L581">
        <v>50</v>
      </c>
      <c r="M581" t="s">
        <v>50</v>
      </c>
      <c r="N581" s="3">
        <v>0</v>
      </c>
      <c r="O581" s="3">
        <v>36410</v>
      </c>
      <c r="P581" s="3">
        <v>0</v>
      </c>
      <c r="Q581" s="3">
        <v>13316.73</v>
      </c>
      <c r="R581" s="3">
        <v>151726.09</v>
      </c>
      <c r="S581" s="1">
        <v>6933.43</v>
      </c>
      <c r="T581" s="1">
        <v>8817717.1099999994</v>
      </c>
      <c r="U581" s="1">
        <v>86727.74</v>
      </c>
    </row>
    <row r="582" spans="1:21" x14ac:dyDescent="0.25">
      <c r="A582" t="s">
        <v>328</v>
      </c>
      <c r="B582">
        <v>6</v>
      </c>
      <c r="C582">
        <v>409</v>
      </c>
      <c r="D582" t="s">
        <v>342</v>
      </c>
      <c r="E582" t="s">
        <v>343</v>
      </c>
      <c r="F582" t="s">
        <v>42</v>
      </c>
      <c r="G582" t="s">
        <v>344</v>
      </c>
      <c r="H582">
        <v>599</v>
      </c>
      <c r="I582" t="s">
        <v>62</v>
      </c>
      <c r="J582" t="s">
        <v>322</v>
      </c>
      <c r="K582" t="s">
        <v>46</v>
      </c>
      <c r="L582">
        <v>10</v>
      </c>
      <c r="M582" t="s">
        <v>47</v>
      </c>
      <c r="N582" s="3">
        <v>2362750</v>
      </c>
      <c r="O582" s="3">
        <v>2337142</v>
      </c>
      <c r="P582" s="3">
        <v>2486063</v>
      </c>
      <c r="Q582" s="3">
        <v>2864185</v>
      </c>
      <c r="R582" s="3">
        <v>3138749</v>
      </c>
      <c r="S582" s="1">
        <v>3131557</v>
      </c>
      <c r="T582" s="1">
        <v>3243176</v>
      </c>
      <c r="U582" s="1">
        <v>3638122</v>
      </c>
    </row>
    <row r="583" spans="1:21" x14ac:dyDescent="0.25">
      <c r="A583" t="s">
        <v>328</v>
      </c>
      <c r="B583">
        <v>6</v>
      </c>
      <c r="C583">
        <v>409</v>
      </c>
      <c r="D583" t="s">
        <v>342</v>
      </c>
      <c r="E583" t="s">
        <v>343</v>
      </c>
      <c r="F583" t="s">
        <v>42</v>
      </c>
      <c r="G583" t="s">
        <v>344</v>
      </c>
      <c r="H583">
        <v>599</v>
      </c>
      <c r="I583" t="s">
        <v>62</v>
      </c>
      <c r="J583" t="s">
        <v>322</v>
      </c>
      <c r="K583" t="s">
        <v>46</v>
      </c>
      <c r="L583">
        <v>20</v>
      </c>
      <c r="M583" t="s">
        <v>48</v>
      </c>
      <c r="N583" s="3">
        <v>2362750</v>
      </c>
      <c r="O583" s="3">
        <v>2337142</v>
      </c>
      <c r="P583" s="3">
        <v>2486063</v>
      </c>
      <c r="Q583" s="3">
        <v>2813532.65</v>
      </c>
      <c r="R583" s="3">
        <v>3118093.2</v>
      </c>
      <c r="S583" s="1">
        <v>3131003.29</v>
      </c>
      <c r="T583" s="1">
        <v>3243176</v>
      </c>
      <c r="U583" s="1">
        <v>3638122</v>
      </c>
    </row>
    <row r="584" spans="1:21" x14ac:dyDescent="0.25">
      <c r="A584" t="s">
        <v>328</v>
      </c>
      <c r="B584">
        <v>6</v>
      </c>
      <c r="C584">
        <v>409</v>
      </c>
      <c r="D584" t="s">
        <v>342</v>
      </c>
      <c r="E584" t="s">
        <v>343</v>
      </c>
      <c r="F584" t="s">
        <v>42</v>
      </c>
      <c r="G584" t="s">
        <v>344</v>
      </c>
      <c r="H584">
        <v>599</v>
      </c>
      <c r="I584" t="s">
        <v>62</v>
      </c>
      <c r="J584" t="s">
        <v>322</v>
      </c>
      <c r="K584" t="s">
        <v>46</v>
      </c>
      <c r="L584">
        <v>30</v>
      </c>
      <c r="M584" t="s">
        <v>49</v>
      </c>
      <c r="N584" s="3">
        <v>0</v>
      </c>
      <c r="O584" s="3">
        <v>0</v>
      </c>
      <c r="P584" s="3">
        <v>0</v>
      </c>
      <c r="Q584" s="3">
        <v>50652.35</v>
      </c>
      <c r="R584" s="3">
        <v>20655.8</v>
      </c>
      <c r="S584" s="1">
        <v>553.71</v>
      </c>
      <c r="T584" s="1">
        <v>0</v>
      </c>
      <c r="U584" s="1">
        <v>0</v>
      </c>
    </row>
    <row r="585" spans="1:21" x14ac:dyDescent="0.25">
      <c r="A585" t="s">
        <v>328</v>
      </c>
      <c r="B585">
        <v>6</v>
      </c>
      <c r="C585">
        <v>409</v>
      </c>
      <c r="D585" t="s">
        <v>342</v>
      </c>
      <c r="E585" t="s">
        <v>343</v>
      </c>
      <c r="F585" t="s">
        <v>42</v>
      </c>
      <c r="G585" t="s">
        <v>344</v>
      </c>
      <c r="H585">
        <v>599</v>
      </c>
      <c r="I585" t="s">
        <v>62</v>
      </c>
      <c r="J585" t="s">
        <v>322</v>
      </c>
      <c r="K585" t="s">
        <v>46</v>
      </c>
      <c r="L585">
        <v>40</v>
      </c>
      <c r="M585" t="s">
        <v>12</v>
      </c>
      <c r="N585" s="3">
        <v>0</v>
      </c>
      <c r="O585" s="3">
        <v>0</v>
      </c>
      <c r="P585" s="3">
        <v>0</v>
      </c>
      <c r="Q585" s="3">
        <v>0</v>
      </c>
      <c r="R585" s="3">
        <v>0</v>
      </c>
      <c r="S585" s="1">
        <v>0</v>
      </c>
      <c r="T585" s="1">
        <v>0</v>
      </c>
      <c r="U585" s="1">
        <v>0</v>
      </c>
    </row>
    <row r="586" spans="1:21" x14ac:dyDescent="0.25">
      <c r="A586" t="s">
        <v>328</v>
      </c>
      <c r="B586">
        <v>6</v>
      </c>
      <c r="C586">
        <v>409</v>
      </c>
      <c r="D586" t="s">
        <v>342</v>
      </c>
      <c r="E586" t="s">
        <v>343</v>
      </c>
      <c r="F586" t="s">
        <v>42</v>
      </c>
      <c r="G586" t="s">
        <v>344</v>
      </c>
      <c r="H586">
        <v>599</v>
      </c>
      <c r="I586" t="s">
        <v>62</v>
      </c>
      <c r="J586" t="s">
        <v>322</v>
      </c>
      <c r="K586" t="s">
        <v>46</v>
      </c>
      <c r="L586">
        <v>50</v>
      </c>
      <c r="M586" t="s">
        <v>50</v>
      </c>
      <c r="N586" s="3">
        <v>0</v>
      </c>
      <c r="O586" s="3">
        <v>0</v>
      </c>
      <c r="P586" s="3">
        <v>0</v>
      </c>
      <c r="Q586" s="3">
        <v>50652.35</v>
      </c>
      <c r="R586" s="3">
        <v>20655.8</v>
      </c>
      <c r="S586" s="1">
        <v>553.71</v>
      </c>
      <c r="T586" s="1">
        <v>0</v>
      </c>
      <c r="U586" s="1">
        <v>0</v>
      </c>
    </row>
    <row r="587" spans="1:21" x14ac:dyDescent="0.25">
      <c r="A587" t="s">
        <v>328</v>
      </c>
      <c r="B587">
        <v>6</v>
      </c>
      <c r="C587">
        <v>350</v>
      </c>
      <c r="D587" t="s">
        <v>347</v>
      </c>
      <c r="E587" t="s">
        <v>348</v>
      </c>
      <c r="F587" t="s">
        <v>42</v>
      </c>
      <c r="G587" t="s">
        <v>349</v>
      </c>
      <c r="H587">
        <v>534</v>
      </c>
      <c r="I587" t="s">
        <v>82</v>
      </c>
      <c r="J587" t="s">
        <v>83</v>
      </c>
      <c r="K587" t="s">
        <v>46</v>
      </c>
      <c r="L587">
        <v>10</v>
      </c>
      <c r="M587" t="s">
        <v>47</v>
      </c>
      <c r="N587" s="3">
        <v>3741436</v>
      </c>
      <c r="O587" s="3">
        <v>3541688</v>
      </c>
      <c r="P587" s="3">
        <v>4229498</v>
      </c>
      <c r="Q587" s="3">
        <v>5065379</v>
      </c>
      <c r="R587" s="3">
        <v>5292945</v>
      </c>
      <c r="S587" s="1">
        <v>5425109</v>
      </c>
      <c r="T587" s="1">
        <v>5666600</v>
      </c>
      <c r="U587" s="1">
        <v>5944427</v>
      </c>
    </row>
    <row r="588" spans="1:21" x14ac:dyDescent="0.25">
      <c r="A588" t="s">
        <v>328</v>
      </c>
      <c r="B588">
        <v>6</v>
      </c>
      <c r="C588">
        <v>350</v>
      </c>
      <c r="D588" t="s">
        <v>347</v>
      </c>
      <c r="E588" t="s">
        <v>348</v>
      </c>
      <c r="F588" t="s">
        <v>42</v>
      </c>
      <c r="G588" t="s">
        <v>349</v>
      </c>
      <c r="H588">
        <v>534</v>
      </c>
      <c r="I588" t="s">
        <v>82</v>
      </c>
      <c r="J588" t="s">
        <v>83</v>
      </c>
      <c r="K588" t="s">
        <v>46</v>
      </c>
      <c r="L588">
        <v>20</v>
      </c>
      <c r="M588" t="s">
        <v>48</v>
      </c>
      <c r="N588" s="3">
        <v>3741436</v>
      </c>
      <c r="O588" s="3">
        <v>3531000</v>
      </c>
      <c r="P588" s="3">
        <v>4229498</v>
      </c>
      <c r="Q588" s="3">
        <v>4758567.8</v>
      </c>
      <c r="R588" s="3">
        <v>4651083.21</v>
      </c>
      <c r="S588" s="1">
        <v>5425109</v>
      </c>
      <c r="T588" s="1">
        <v>4775962.67</v>
      </c>
      <c r="U588" s="1">
        <v>5923316</v>
      </c>
    </row>
    <row r="589" spans="1:21" x14ac:dyDescent="0.25">
      <c r="A589" t="s">
        <v>328</v>
      </c>
      <c r="B589">
        <v>6</v>
      </c>
      <c r="C589">
        <v>350</v>
      </c>
      <c r="D589" t="s">
        <v>347</v>
      </c>
      <c r="E589" t="s">
        <v>348</v>
      </c>
      <c r="F589" t="s">
        <v>42</v>
      </c>
      <c r="G589" t="s">
        <v>349</v>
      </c>
      <c r="H589">
        <v>534</v>
      </c>
      <c r="I589" t="s">
        <v>82</v>
      </c>
      <c r="J589" t="s">
        <v>83</v>
      </c>
      <c r="K589" t="s">
        <v>46</v>
      </c>
      <c r="L589">
        <v>30</v>
      </c>
      <c r="M589" t="s">
        <v>49</v>
      </c>
      <c r="N589" s="3">
        <v>0</v>
      </c>
      <c r="O589" s="3">
        <v>10688</v>
      </c>
      <c r="P589" s="3">
        <v>0</v>
      </c>
      <c r="Q589" s="3">
        <v>306811.2</v>
      </c>
      <c r="R589" s="3">
        <v>641861.79</v>
      </c>
      <c r="S589" s="1">
        <v>0</v>
      </c>
      <c r="T589" s="1">
        <v>890637.33</v>
      </c>
      <c r="U589" s="1">
        <v>21111</v>
      </c>
    </row>
    <row r="590" spans="1:21" x14ac:dyDescent="0.25">
      <c r="A590" t="s">
        <v>328</v>
      </c>
      <c r="B590">
        <v>6</v>
      </c>
      <c r="C590">
        <v>350</v>
      </c>
      <c r="D590" t="s">
        <v>347</v>
      </c>
      <c r="E590" t="s">
        <v>348</v>
      </c>
      <c r="F590" t="s">
        <v>42</v>
      </c>
      <c r="G590" t="s">
        <v>349</v>
      </c>
      <c r="H590">
        <v>534</v>
      </c>
      <c r="I590" t="s">
        <v>82</v>
      </c>
      <c r="J590" t="s">
        <v>83</v>
      </c>
      <c r="K590" t="s">
        <v>46</v>
      </c>
      <c r="L590">
        <v>40</v>
      </c>
      <c r="M590" t="s">
        <v>12</v>
      </c>
      <c r="N590" s="3">
        <v>0</v>
      </c>
      <c r="O590" s="3">
        <v>0</v>
      </c>
      <c r="P590" s="3">
        <v>0</v>
      </c>
      <c r="Q590" s="3">
        <v>0</v>
      </c>
      <c r="R590" s="3">
        <v>0</v>
      </c>
      <c r="S590" s="1">
        <v>0</v>
      </c>
      <c r="T590" s="1">
        <v>150000</v>
      </c>
      <c r="U590" s="1">
        <v>0</v>
      </c>
    </row>
    <row r="591" spans="1:21" x14ac:dyDescent="0.25">
      <c r="A591" t="s">
        <v>328</v>
      </c>
      <c r="B591">
        <v>6</v>
      </c>
      <c r="C591">
        <v>350</v>
      </c>
      <c r="D591" t="s">
        <v>347</v>
      </c>
      <c r="E591" t="s">
        <v>348</v>
      </c>
      <c r="F591" t="s">
        <v>42</v>
      </c>
      <c r="G591" t="s">
        <v>349</v>
      </c>
      <c r="H591">
        <v>534</v>
      </c>
      <c r="I591" t="s">
        <v>82</v>
      </c>
      <c r="J591" t="s">
        <v>83</v>
      </c>
      <c r="K591" t="s">
        <v>46</v>
      </c>
      <c r="L591">
        <v>50</v>
      </c>
      <c r="M591" t="s">
        <v>50</v>
      </c>
      <c r="N591" s="3">
        <v>0</v>
      </c>
      <c r="O591" s="3">
        <v>10688</v>
      </c>
      <c r="P591" s="3">
        <v>0</v>
      </c>
      <c r="Q591" s="3">
        <v>306811.2</v>
      </c>
      <c r="R591" s="3">
        <v>641861.79</v>
      </c>
      <c r="S591" s="1">
        <v>0</v>
      </c>
      <c r="T591" s="1">
        <v>740637.33</v>
      </c>
      <c r="U591" s="1">
        <v>21111</v>
      </c>
    </row>
    <row r="592" spans="1:21" x14ac:dyDescent="0.25">
      <c r="A592" t="s">
        <v>328</v>
      </c>
      <c r="B592">
        <v>6</v>
      </c>
      <c r="C592">
        <v>360</v>
      </c>
      <c r="D592" t="s">
        <v>350</v>
      </c>
      <c r="E592" t="s">
        <v>351</v>
      </c>
      <c r="F592" t="s">
        <v>42</v>
      </c>
      <c r="G592" t="s">
        <v>352</v>
      </c>
      <c r="H592">
        <v>534</v>
      </c>
      <c r="I592" t="s">
        <v>82</v>
      </c>
      <c r="J592" t="s">
        <v>83</v>
      </c>
      <c r="K592" t="s">
        <v>46</v>
      </c>
      <c r="L592">
        <v>10</v>
      </c>
      <c r="M592" t="s">
        <v>47</v>
      </c>
      <c r="N592" s="3">
        <v>6335259</v>
      </c>
      <c r="O592" s="3">
        <v>6148545</v>
      </c>
      <c r="P592" s="3">
        <v>6162694</v>
      </c>
      <c r="Q592" s="3">
        <v>6295555</v>
      </c>
      <c r="R592" s="3">
        <v>7124850</v>
      </c>
      <c r="S592" s="1">
        <v>9500175</v>
      </c>
      <c r="T592" s="1">
        <v>7903657</v>
      </c>
      <c r="U592" s="1">
        <v>8232175</v>
      </c>
    </row>
    <row r="593" spans="1:21" x14ac:dyDescent="0.25">
      <c r="A593" t="s">
        <v>328</v>
      </c>
      <c r="B593">
        <v>6</v>
      </c>
      <c r="C593">
        <v>360</v>
      </c>
      <c r="D593" t="s">
        <v>350</v>
      </c>
      <c r="E593" t="s">
        <v>351</v>
      </c>
      <c r="F593" t="s">
        <v>42</v>
      </c>
      <c r="G593" t="s">
        <v>352</v>
      </c>
      <c r="H593">
        <v>534</v>
      </c>
      <c r="I593" t="s">
        <v>82</v>
      </c>
      <c r="J593" t="s">
        <v>83</v>
      </c>
      <c r="K593" t="s">
        <v>46</v>
      </c>
      <c r="L593">
        <v>20</v>
      </c>
      <c r="M593" t="s">
        <v>48</v>
      </c>
      <c r="N593" s="3">
        <v>6335259</v>
      </c>
      <c r="O593" s="3">
        <v>6148545</v>
      </c>
      <c r="P593" s="3">
        <v>6162694</v>
      </c>
      <c r="Q593" s="3">
        <v>6295555</v>
      </c>
      <c r="R593" s="3">
        <v>7124850</v>
      </c>
      <c r="S593" s="1">
        <v>9500175</v>
      </c>
      <c r="T593" s="1">
        <v>7903657</v>
      </c>
      <c r="U593" s="1">
        <v>8232175</v>
      </c>
    </row>
    <row r="594" spans="1:21" x14ac:dyDescent="0.25">
      <c r="A594" t="s">
        <v>328</v>
      </c>
      <c r="B594">
        <v>6</v>
      </c>
      <c r="C594">
        <v>360</v>
      </c>
      <c r="D594" t="s">
        <v>350</v>
      </c>
      <c r="E594" t="s">
        <v>351</v>
      </c>
      <c r="F594" t="s">
        <v>42</v>
      </c>
      <c r="G594" t="s">
        <v>352</v>
      </c>
      <c r="H594">
        <v>534</v>
      </c>
      <c r="I594" t="s">
        <v>82</v>
      </c>
      <c r="J594" t="s">
        <v>83</v>
      </c>
      <c r="K594" t="s">
        <v>46</v>
      </c>
      <c r="L594">
        <v>30</v>
      </c>
      <c r="M594" t="s">
        <v>49</v>
      </c>
      <c r="N594" s="3">
        <v>0</v>
      </c>
      <c r="O594" s="3">
        <v>0</v>
      </c>
      <c r="P594" s="3">
        <v>0</v>
      </c>
      <c r="Q594" s="3">
        <v>0</v>
      </c>
      <c r="R594" s="3">
        <v>0</v>
      </c>
      <c r="S594" s="1">
        <v>0</v>
      </c>
      <c r="T594" s="1">
        <v>0</v>
      </c>
      <c r="U594" s="1">
        <v>0</v>
      </c>
    </row>
    <row r="595" spans="1:21" x14ac:dyDescent="0.25">
      <c r="A595" t="s">
        <v>328</v>
      </c>
      <c r="B595">
        <v>6</v>
      </c>
      <c r="C595">
        <v>360</v>
      </c>
      <c r="D595" t="s">
        <v>350</v>
      </c>
      <c r="E595" t="s">
        <v>351</v>
      </c>
      <c r="F595" t="s">
        <v>42</v>
      </c>
      <c r="G595" t="s">
        <v>352</v>
      </c>
      <c r="H595">
        <v>534</v>
      </c>
      <c r="I595" t="s">
        <v>82</v>
      </c>
      <c r="J595" t="s">
        <v>83</v>
      </c>
      <c r="K595" t="s">
        <v>46</v>
      </c>
      <c r="L595">
        <v>40</v>
      </c>
      <c r="M595" t="s">
        <v>12</v>
      </c>
      <c r="N595" s="3">
        <v>0</v>
      </c>
      <c r="O595" s="3">
        <v>0</v>
      </c>
      <c r="P595" s="3">
        <v>0</v>
      </c>
      <c r="Q595" s="3">
        <v>0</v>
      </c>
      <c r="R595" s="3">
        <v>0</v>
      </c>
      <c r="S595" s="1">
        <v>0</v>
      </c>
      <c r="T595" s="1">
        <v>0</v>
      </c>
      <c r="U595" s="1">
        <v>0</v>
      </c>
    </row>
    <row r="596" spans="1:21" x14ac:dyDescent="0.25">
      <c r="A596" t="s">
        <v>328</v>
      </c>
      <c r="B596">
        <v>6</v>
      </c>
      <c r="C596">
        <v>360</v>
      </c>
      <c r="D596" t="s">
        <v>350</v>
      </c>
      <c r="E596" t="s">
        <v>351</v>
      </c>
      <c r="F596" t="s">
        <v>42</v>
      </c>
      <c r="G596" t="s">
        <v>352</v>
      </c>
      <c r="H596">
        <v>534</v>
      </c>
      <c r="I596" t="s">
        <v>82</v>
      </c>
      <c r="J596" t="s">
        <v>83</v>
      </c>
      <c r="K596" t="s">
        <v>46</v>
      </c>
      <c r="L596">
        <v>50</v>
      </c>
      <c r="M596" t="s">
        <v>50</v>
      </c>
      <c r="N596" s="3">
        <v>0</v>
      </c>
      <c r="O596" s="3">
        <v>0</v>
      </c>
      <c r="P596" s="3">
        <v>0</v>
      </c>
      <c r="Q596" s="3">
        <v>0</v>
      </c>
      <c r="R596" s="3">
        <v>0</v>
      </c>
      <c r="S596" s="1">
        <v>0</v>
      </c>
      <c r="T596" s="1">
        <v>0</v>
      </c>
      <c r="U596" s="1">
        <v>0</v>
      </c>
    </row>
    <row r="597" spans="1:21" x14ac:dyDescent="0.25">
      <c r="A597" t="s">
        <v>328</v>
      </c>
      <c r="B597">
        <v>6</v>
      </c>
      <c r="C597">
        <v>310</v>
      </c>
      <c r="D597" t="s">
        <v>353</v>
      </c>
      <c r="E597" t="s">
        <v>354</v>
      </c>
      <c r="F597" t="s">
        <v>42</v>
      </c>
      <c r="G597" t="s">
        <v>355</v>
      </c>
      <c r="H597">
        <v>534</v>
      </c>
      <c r="I597" t="s">
        <v>82</v>
      </c>
      <c r="J597" t="s">
        <v>83</v>
      </c>
      <c r="K597" t="s">
        <v>46</v>
      </c>
      <c r="L597">
        <v>10</v>
      </c>
      <c r="M597" t="s">
        <v>47</v>
      </c>
      <c r="N597" s="3">
        <v>33947633</v>
      </c>
      <c r="O597" s="3">
        <v>38493009</v>
      </c>
      <c r="P597" s="3">
        <v>34855189</v>
      </c>
      <c r="Q597" s="3">
        <v>45941561</v>
      </c>
      <c r="R597" s="3">
        <v>50416888</v>
      </c>
      <c r="S597" s="1">
        <v>52022755</v>
      </c>
      <c r="T597" s="1">
        <v>54131609</v>
      </c>
      <c r="U597" s="1">
        <v>64210104</v>
      </c>
    </row>
    <row r="598" spans="1:21" x14ac:dyDescent="0.25">
      <c r="A598" t="s">
        <v>328</v>
      </c>
      <c r="B598">
        <v>6</v>
      </c>
      <c r="C598">
        <v>310</v>
      </c>
      <c r="D598" t="s">
        <v>353</v>
      </c>
      <c r="E598" t="s">
        <v>354</v>
      </c>
      <c r="F598" t="s">
        <v>42</v>
      </c>
      <c r="G598" t="s">
        <v>355</v>
      </c>
      <c r="H598">
        <v>534</v>
      </c>
      <c r="I598" t="s">
        <v>82</v>
      </c>
      <c r="J598" t="s">
        <v>83</v>
      </c>
      <c r="K598" t="s">
        <v>46</v>
      </c>
      <c r="L598">
        <v>20</v>
      </c>
      <c r="M598" t="s">
        <v>48</v>
      </c>
      <c r="N598" s="3">
        <v>33947633</v>
      </c>
      <c r="O598" s="3">
        <v>38493009</v>
      </c>
      <c r="P598" s="3">
        <v>34855189</v>
      </c>
      <c r="Q598" s="3">
        <v>45941561</v>
      </c>
      <c r="R598" s="3">
        <v>50416888</v>
      </c>
      <c r="S598" s="1">
        <v>50522755</v>
      </c>
      <c r="T598" s="1">
        <v>54131609</v>
      </c>
      <c r="U598" s="1">
        <v>64210104</v>
      </c>
    </row>
    <row r="599" spans="1:21" x14ac:dyDescent="0.25">
      <c r="A599" t="s">
        <v>328</v>
      </c>
      <c r="B599">
        <v>6</v>
      </c>
      <c r="C599">
        <v>310</v>
      </c>
      <c r="D599" t="s">
        <v>353</v>
      </c>
      <c r="E599" t="s">
        <v>354</v>
      </c>
      <c r="F599" t="s">
        <v>42</v>
      </c>
      <c r="G599" t="s">
        <v>355</v>
      </c>
      <c r="H599">
        <v>534</v>
      </c>
      <c r="I599" t="s">
        <v>82</v>
      </c>
      <c r="J599" t="s">
        <v>83</v>
      </c>
      <c r="K599" t="s">
        <v>46</v>
      </c>
      <c r="L599">
        <v>30</v>
      </c>
      <c r="M599" t="s">
        <v>49</v>
      </c>
      <c r="N599" s="3">
        <v>0</v>
      </c>
      <c r="O599" s="3">
        <v>0</v>
      </c>
      <c r="P599" s="3">
        <v>0</v>
      </c>
      <c r="Q599" s="3">
        <v>0</v>
      </c>
      <c r="R599" s="3">
        <v>0</v>
      </c>
      <c r="S599" s="1">
        <v>1500000</v>
      </c>
      <c r="T599" s="1">
        <v>0</v>
      </c>
      <c r="U599" s="1">
        <v>0</v>
      </c>
    </row>
    <row r="600" spans="1:21" x14ac:dyDescent="0.25">
      <c r="A600" t="s">
        <v>328</v>
      </c>
      <c r="B600">
        <v>6</v>
      </c>
      <c r="C600">
        <v>310</v>
      </c>
      <c r="D600" t="s">
        <v>353</v>
      </c>
      <c r="E600" t="s">
        <v>354</v>
      </c>
      <c r="F600" t="s">
        <v>42</v>
      </c>
      <c r="G600" t="s">
        <v>355</v>
      </c>
      <c r="H600">
        <v>534</v>
      </c>
      <c r="I600" t="s">
        <v>82</v>
      </c>
      <c r="J600" t="s">
        <v>83</v>
      </c>
      <c r="K600" t="s">
        <v>46</v>
      </c>
      <c r="L600">
        <v>40</v>
      </c>
      <c r="M600" t="s">
        <v>12</v>
      </c>
      <c r="N600" s="3">
        <v>0</v>
      </c>
      <c r="O600" s="3">
        <v>0</v>
      </c>
      <c r="P600" s="3">
        <v>0</v>
      </c>
      <c r="Q600" s="3">
        <v>0</v>
      </c>
      <c r="R600" s="3">
        <v>0</v>
      </c>
      <c r="S600" s="1">
        <v>0</v>
      </c>
      <c r="T600" s="1">
        <v>0</v>
      </c>
      <c r="U600" s="1">
        <v>0</v>
      </c>
    </row>
    <row r="601" spans="1:21" x14ac:dyDescent="0.25">
      <c r="A601" t="s">
        <v>328</v>
      </c>
      <c r="B601">
        <v>6</v>
      </c>
      <c r="C601">
        <v>310</v>
      </c>
      <c r="D601" t="s">
        <v>353</v>
      </c>
      <c r="E601" t="s">
        <v>354</v>
      </c>
      <c r="F601" t="s">
        <v>42</v>
      </c>
      <c r="G601" t="s">
        <v>355</v>
      </c>
      <c r="H601">
        <v>534</v>
      </c>
      <c r="I601" t="s">
        <v>82</v>
      </c>
      <c r="J601" t="s">
        <v>83</v>
      </c>
      <c r="K601" t="s">
        <v>46</v>
      </c>
      <c r="L601">
        <v>50</v>
      </c>
      <c r="M601" t="s">
        <v>50</v>
      </c>
      <c r="N601" s="3">
        <v>0</v>
      </c>
      <c r="O601" s="3">
        <v>0</v>
      </c>
      <c r="P601" s="3">
        <v>0</v>
      </c>
      <c r="Q601" s="3">
        <v>0</v>
      </c>
      <c r="R601" s="3">
        <v>0</v>
      </c>
      <c r="S601" s="1">
        <v>1500000</v>
      </c>
      <c r="T601" s="1">
        <v>0</v>
      </c>
      <c r="U601" s="1">
        <v>0</v>
      </c>
    </row>
    <row r="602" spans="1:21" x14ac:dyDescent="0.25">
      <c r="A602" t="s">
        <v>328</v>
      </c>
      <c r="B602">
        <v>6</v>
      </c>
      <c r="C602">
        <v>320</v>
      </c>
      <c r="D602" t="s">
        <v>356</v>
      </c>
      <c r="E602" t="s">
        <v>357</v>
      </c>
      <c r="F602" t="s">
        <v>42</v>
      </c>
      <c r="G602" t="s">
        <v>358</v>
      </c>
      <c r="H602">
        <v>536</v>
      </c>
      <c r="I602" t="s">
        <v>359</v>
      </c>
      <c r="J602" t="s">
        <v>360</v>
      </c>
      <c r="K602" t="s">
        <v>46</v>
      </c>
      <c r="L602">
        <v>10</v>
      </c>
      <c r="M602" t="s">
        <v>47</v>
      </c>
      <c r="N602" s="3">
        <v>21087373</v>
      </c>
      <c r="O602" s="3">
        <v>21586302</v>
      </c>
      <c r="P602" s="3">
        <v>20961763</v>
      </c>
      <c r="Q602" s="3">
        <v>23664856</v>
      </c>
      <c r="R602" s="3">
        <v>27464750</v>
      </c>
      <c r="S602" s="1">
        <v>25284821</v>
      </c>
      <c r="T602" s="1">
        <v>36410317</v>
      </c>
      <c r="U602" s="1">
        <v>26734184</v>
      </c>
    </row>
    <row r="603" spans="1:21" x14ac:dyDescent="0.25">
      <c r="A603" t="s">
        <v>328</v>
      </c>
      <c r="B603">
        <v>6</v>
      </c>
      <c r="C603">
        <v>320</v>
      </c>
      <c r="D603" t="s">
        <v>356</v>
      </c>
      <c r="E603" t="s">
        <v>357</v>
      </c>
      <c r="F603" t="s">
        <v>42</v>
      </c>
      <c r="G603" t="s">
        <v>358</v>
      </c>
      <c r="H603">
        <v>536</v>
      </c>
      <c r="I603" t="s">
        <v>359</v>
      </c>
      <c r="J603" t="s">
        <v>360</v>
      </c>
      <c r="K603" t="s">
        <v>46</v>
      </c>
      <c r="L603">
        <v>20</v>
      </c>
      <c r="M603" t="s">
        <v>48</v>
      </c>
      <c r="N603" s="3">
        <v>21087373</v>
      </c>
      <c r="O603" s="3">
        <v>21586302</v>
      </c>
      <c r="P603" s="3">
        <v>20961763</v>
      </c>
      <c r="Q603" s="3">
        <v>23664856</v>
      </c>
      <c r="R603" s="3">
        <v>27464750</v>
      </c>
      <c r="S603" s="1">
        <v>25284821</v>
      </c>
      <c r="T603" s="1">
        <v>36410317</v>
      </c>
      <c r="U603" s="1">
        <v>26734184</v>
      </c>
    </row>
    <row r="604" spans="1:21" x14ac:dyDescent="0.25">
      <c r="A604" t="s">
        <v>328</v>
      </c>
      <c r="B604">
        <v>6</v>
      </c>
      <c r="C604">
        <v>320</v>
      </c>
      <c r="D604" t="s">
        <v>356</v>
      </c>
      <c r="E604" t="s">
        <v>357</v>
      </c>
      <c r="F604" t="s">
        <v>42</v>
      </c>
      <c r="G604" t="s">
        <v>358</v>
      </c>
      <c r="H604">
        <v>536</v>
      </c>
      <c r="I604" t="s">
        <v>359</v>
      </c>
      <c r="J604" t="s">
        <v>360</v>
      </c>
      <c r="K604" t="s">
        <v>46</v>
      </c>
      <c r="L604">
        <v>30</v>
      </c>
      <c r="M604" t="s">
        <v>49</v>
      </c>
      <c r="N604" s="3">
        <v>0</v>
      </c>
      <c r="O604" s="3">
        <v>0</v>
      </c>
      <c r="P604" s="3">
        <v>0</v>
      </c>
      <c r="Q604" s="3">
        <v>0</v>
      </c>
      <c r="R604" s="3">
        <v>0</v>
      </c>
      <c r="S604" s="1">
        <v>0</v>
      </c>
      <c r="T604" s="1">
        <v>0</v>
      </c>
      <c r="U604" s="1">
        <v>0</v>
      </c>
    </row>
    <row r="605" spans="1:21" x14ac:dyDescent="0.25">
      <c r="A605" t="s">
        <v>328</v>
      </c>
      <c r="B605">
        <v>6</v>
      </c>
      <c r="C605">
        <v>320</v>
      </c>
      <c r="D605" t="s">
        <v>356</v>
      </c>
      <c r="E605" t="s">
        <v>357</v>
      </c>
      <c r="F605" t="s">
        <v>42</v>
      </c>
      <c r="G605" t="s">
        <v>358</v>
      </c>
      <c r="H605">
        <v>536</v>
      </c>
      <c r="I605" t="s">
        <v>359</v>
      </c>
      <c r="J605" t="s">
        <v>360</v>
      </c>
      <c r="K605" t="s">
        <v>46</v>
      </c>
      <c r="L605">
        <v>40</v>
      </c>
      <c r="M605" t="s">
        <v>12</v>
      </c>
      <c r="N605" s="3">
        <v>0</v>
      </c>
      <c r="O605" s="3">
        <v>0</v>
      </c>
      <c r="P605" s="3">
        <v>0</v>
      </c>
      <c r="Q605" s="3">
        <v>0</v>
      </c>
      <c r="R605" s="3">
        <v>0</v>
      </c>
      <c r="S605" s="1">
        <v>0</v>
      </c>
      <c r="T605" s="1">
        <v>0</v>
      </c>
      <c r="U605" s="1">
        <v>0</v>
      </c>
    </row>
    <row r="606" spans="1:21" x14ac:dyDescent="0.25">
      <c r="A606" t="s">
        <v>328</v>
      </c>
      <c r="B606">
        <v>6</v>
      </c>
      <c r="C606">
        <v>320</v>
      </c>
      <c r="D606" t="s">
        <v>356</v>
      </c>
      <c r="E606" t="s">
        <v>357</v>
      </c>
      <c r="F606" t="s">
        <v>42</v>
      </c>
      <c r="G606" t="s">
        <v>358</v>
      </c>
      <c r="H606">
        <v>536</v>
      </c>
      <c r="I606" t="s">
        <v>359</v>
      </c>
      <c r="J606" t="s">
        <v>360</v>
      </c>
      <c r="K606" t="s">
        <v>46</v>
      </c>
      <c r="L606">
        <v>50</v>
      </c>
      <c r="M606" t="s">
        <v>50</v>
      </c>
      <c r="N606" s="3">
        <v>0</v>
      </c>
      <c r="O606" s="3">
        <v>0</v>
      </c>
      <c r="P606" s="3">
        <v>0</v>
      </c>
      <c r="Q606" s="3">
        <v>0</v>
      </c>
      <c r="R606" s="3">
        <v>0</v>
      </c>
      <c r="S606" s="1">
        <v>0</v>
      </c>
      <c r="T606" s="1">
        <v>0</v>
      </c>
      <c r="U606" s="1">
        <v>0</v>
      </c>
    </row>
    <row r="607" spans="1:21" x14ac:dyDescent="0.25">
      <c r="A607" t="s">
        <v>328</v>
      </c>
      <c r="B607">
        <v>6</v>
      </c>
      <c r="C607">
        <v>309</v>
      </c>
      <c r="D607" t="s">
        <v>361</v>
      </c>
      <c r="E607" t="s">
        <v>362</v>
      </c>
      <c r="F607" t="s">
        <v>42</v>
      </c>
      <c r="G607" t="s">
        <v>363</v>
      </c>
      <c r="H607">
        <v>534</v>
      </c>
      <c r="I607" t="s">
        <v>82</v>
      </c>
      <c r="J607" t="s">
        <v>83</v>
      </c>
      <c r="K607" t="s">
        <v>46</v>
      </c>
      <c r="L607">
        <v>10</v>
      </c>
      <c r="M607" t="s">
        <v>47</v>
      </c>
      <c r="N607" s="3">
        <v>0</v>
      </c>
      <c r="O607" s="3">
        <v>0</v>
      </c>
      <c r="P607" s="3">
        <v>26027244</v>
      </c>
      <c r="Q607" s="3">
        <v>41495561</v>
      </c>
      <c r="R607" s="3">
        <v>47860006</v>
      </c>
      <c r="S607" s="1">
        <v>42486085</v>
      </c>
      <c r="T607" s="1">
        <v>111538822</v>
      </c>
      <c r="U607" s="1">
        <v>42486965</v>
      </c>
    </row>
    <row r="608" spans="1:21" x14ac:dyDescent="0.25">
      <c r="A608" t="s">
        <v>328</v>
      </c>
      <c r="B608">
        <v>6</v>
      </c>
      <c r="C608">
        <v>309</v>
      </c>
      <c r="D608" t="s">
        <v>361</v>
      </c>
      <c r="E608" t="s">
        <v>362</v>
      </c>
      <c r="F608" t="s">
        <v>42</v>
      </c>
      <c r="G608" t="s">
        <v>363</v>
      </c>
      <c r="H608">
        <v>534</v>
      </c>
      <c r="I608" t="s">
        <v>82</v>
      </c>
      <c r="J608" t="s">
        <v>83</v>
      </c>
      <c r="K608" t="s">
        <v>46</v>
      </c>
      <c r="L608">
        <v>20</v>
      </c>
      <c r="M608" t="s">
        <v>48</v>
      </c>
      <c r="N608" s="3">
        <v>0</v>
      </c>
      <c r="O608" s="3">
        <v>0</v>
      </c>
      <c r="P608" s="3">
        <v>26027244</v>
      </c>
      <c r="Q608" s="3">
        <v>41495561</v>
      </c>
      <c r="R608" s="3">
        <v>47860006</v>
      </c>
      <c r="S608" s="1">
        <v>42486085</v>
      </c>
      <c r="T608" s="1">
        <v>42488068</v>
      </c>
      <c r="U608" s="1">
        <v>42486965</v>
      </c>
    </row>
    <row r="609" spans="1:21" x14ac:dyDescent="0.25">
      <c r="A609" t="s">
        <v>328</v>
      </c>
      <c r="B609">
        <v>6</v>
      </c>
      <c r="C609">
        <v>309</v>
      </c>
      <c r="D609" t="s">
        <v>361</v>
      </c>
      <c r="E609" t="s">
        <v>362</v>
      </c>
      <c r="F609" t="s">
        <v>42</v>
      </c>
      <c r="G609" t="s">
        <v>363</v>
      </c>
      <c r="H609">
        <v>534</v>
      </c>
      <c r="I609" t="s">
        <v>82</v>
      </c>
      <c r="J609" t="s">
        <v>83</v>
      </c>
      <c r="K609" t="s">
        <v>46</v>
      </c>
      <c r="L609">
        <v>30</v>
      </c>
      <c r="M609" t="s">
        <v>49</v>
      </c>
      <c r="N609" s="3">
        <v>0</v>
      </c>
      <c r="O609" s="3">
        <v>0</v>
      </c>
      <c r="P609" s="3">
        <v>0</v>
      </c>
      <c r="Q609" s="3">
        <v>0</v>
      </c>
      <c r="R609" s="3">
        <v>0</v>
      </c>
      <c r="S609" s="1">
        <v>0</v>
      </c>
      <c r="T609" s="1">
        <v>69050754</v>
      </c>
      <c r="U609" s="1">
        <v>0</v>
      </c>
    </row>
    <row r="610" spans="1:21" x14ac:dyDescent="0.25">
      <c r="A610" t="s">
        <v>328</v>
      </c>
      <c r="B610">
        <v>6</v>
      </c>
      <c r="C610">
        <v>309</v>
      </c>
      <c r="D610" t="s">
        <v>361</v>
      </c>
      <c r="E610" t="s">
        <v>362</v>
      </c>
      <c r="F610" t="s">
        <v>42</v>
      </c>
      <c r="G610" t="s">
        <v>363</v>
      </c>
      <c r="H610">
        <v>534</v>
      </c>
      <c r="I610" t="s">
        <v>82</v>
      </c>
      <c r="J610" t="s">
        <v>83</v>
      </c>
      <c r="K610" t="s">
        <v>46</v>
      </c>
      <c r="L610">
        <v>40</v>
      </c>
      <c r="M610" t="s">
        <v>12</v>
      </c>
      <c r="N610" s="3">
        <v>0</v>
      </c>
      <c r="O610" s="3">
        <v>0</v>
      </c>
      <c r="P610" s="3">
        <v>0</v>
      </c>
      <c r="Q610" s="3">
        <v>0</v>
      </c>
      <c r="R610" s="3">
        <v>0</v>
      </c>
      <c r="S610" s="1">
        <v>0</v>
      </c>
      <c r="T610" s="1">
        <v>69050754</v>
      </c>
      <c r="U610" s="1">
        <v>0</v>
      </c>
    </row>
    <row r="611" spans="1:21" x14ac:dyDescent="0.25">
      <c r="A611" t="s">
        <v>328</v>
      </c>
      <c r="B611">
        <v>6</v>
      </c>
      <c r="C611">
        <v>309</v>
      </c>
      <c r="D611" t="s">
        <v>361</v>
      </c>
      <c r="E611" t="s">
        <v>362</v>
      </c>
      <c r="F611" t="s">
        <v>42</v>
      </c>
      <c r="G611" t="s">
        <v>363</v>
      </c>
      <c r="H611">
        <v>534</v>
      </c>
      <c r="I611" t="s">
        <v>82</v>
      </c>
      <c r="J611" t="s">
        <v>83</v>
      </c>
      <c r="K611" t="s">
        <v>46</v>
      </c>
      <c r="L611">
        <v>50</v>
      </c>
      <c r="M611" t="s">
        <v>50</v>
      </c>
      <c r="N611" s="3">
        <v>0</v>
      </c>
      <c r="O611" s="3">
        <v>0</v>
      </c>
      <c r="P611" s="3">
        <v>0</v>
      </c>
      <c r="Q611" s="3">
        <v>0</v>
      </c>
      <c r="R611" s="3">
        <v>0</v>
      </c>
      <c r="S611" s="1">
        <v>0</v>
      </c>
      <c r="T611" s="1">
        <v>0</v>
      </c>
      <c r="U611" s="1">
        <v>0</v>
      </c>
    </row>
    <row r="612" spans="1:21" x14ac:dyDescent="0.25">
      <c r="A612" t="s">
        <v>328</v>
      </c>
      <c r="B612">
        <v>6</v>
      </c>
      <c r="C612">
        <v>934</v>
      </c>
      <c r="D612" t="s">
        <v>364</v>
      </c>
      <c r="E612" t="s">
        <v>365</v>
      </c>
      <c r="F612" t="s">
        <v>42</v>
      </c>
      <c r="G612" t="s">
        <v>366</v>
      </c>
      <c r="H612">
        <v>534</v>
      </c>
      <c r="I612" t="s">
        <v>82</v>
      </c>
      <c r="J612" t="s">
        <v>83</v>
      </c>
      <c r="K612" t="s">
        <v>46</v>
      </c>
      <c r="L612">
        <v>10</v>
      </c>
      <c r="M612" t="s">
        <v>47</v>
      </c>
      <c r="N612" s="3">
        <v>8238327</v>
      </c>
      <c r="O612" s="3">
        <v>8531910</v>
      </c>
      <c r="P612" s="3">
        <v>0</v>
      </c>
      <c r="Q612" s="3">
        <v>0</v>
      </c>
      <c r="R612" s="3">
        <v>0</v>
      </c>
      <c r="S612" s="1">
        <v>0</v>
      </c>
      <c r="T612" s="1">
        <v>0</v>
      </c>
      <c r="U612" s="1"/>
    </row>
    <row r="613" spans="1:21" x14ac:dyDescent="0.25">
      <c r="A613" t="s">
        <v>328</v>
      </c>
      <c r="B613">
        <v>6</v>
      </c>
      <c r="C613">
        <v>934</v>
      </c>
      <c r="D613" t="s">
        <v>364</v>
      </c>
      <c r="E613" t="s">
        <v>365</v>
      </c>
      <c r="F613" t="s">
        <v>42</v>
      </c>
      <c r="G613" t="s">
        <v>366</v>
      </c>
      <c r="H613">
        <v>534</v>
      </c>
      <c r="I613" t="s">
        <v>82</v>
      </c>
      <c r="J613" t="s">
        <v>83</v>
      </c>
      <c r="K613" t="s">
        <v>46</v>
      </c>
      <c r="L613">
        <v>20</v>
      </c>
      <c r="M613" t="s">
        <v>48</v>
      </c>
      <c r="N613" s="3">
        <v>8238327</v>
      </c>
      <c r="O613" s="3">
        <v>8531910</v>
      </c>
      <c r="P613" s="3">
        <v>0</v>
      </c>
      <c r="Q613" s="3">
        <v>0</v>
      </c>
      <c r="R613" s="3">
        <v>0</v>
      </c>
      <c r="S613" s="1">
        <v>0</v>
      </c>
      <c r="T613" s="1">
        <v>0</v>
      </c>
      <c r="U613" s="1"/>
    </row>
    <row r="614" spans="1:21" x14ac:dyDescent="0.25">
      <c r="A614" t="s">
        <v>328</v>
      </c>
      <c r="B614">
        <v>6</v>
      </c>
      <c r="C614">
        <v>934</v>
      </c>
      <c r="D614" t="s">
        <v>364</v>
      </c>
      <c r="E614" t="s">
        <v>365</v>
      </c>
      <c r="F614" t="s">
        <v>42</v>
      </c>
      <c r="G614" t="s">
        <v>366</v>
      </c>
      <c r="H614">
        <v>534</v>
      </c>
      <c r="I614" t="s">
        <v>82</v>
      </c>
      <c r="J614" t="s">
        <v>83</v>
      </c>
      <c r="K614" t="s">
        <v>46</v>
      </c>
      <c r="L614">
        <v>30</v>
      </c>
      <c r="M614" t="s">
        <v>49</v>
      </c>
      <c r="N614" s="3">
        <v>0</v>
      </c>
      <c r="O614" s="3">
        <v>0</v>
      </c>
      <c r="P614" s="3">
        <v>0</v>
      </c>
      <c r="Q614" s="3">
        <v>0</v>
      </c>
      <c r="R614" s="3">
        <v>0</v>
      </c>
      <c r="S614" s="1">
        <v>0</v>
      </c>
      <c r="T614" s="1">
        <v>0</v>
      </c>
      <c r="U614" s="1"/>
    </row>
    <row r="615" spans="1:21" x14ac:dyDescent="0.25">
      <c r="A615" t="s">
        <v>328</v>
      </c>
      <c r="B615">
        <v>6</v>
      </c>
      <c r="C615">
        <v>934</v>
      </c>
      <c r="D615" t="s">
        <v>364</v>
      </c>
      <c r="E615" t="s">
        <v>365</v>
      </c>
      <c r="F615" t="s">
        <v>42</v>
      </c>
      <c r="G615" t="s">
        <v>366</v>
      </c>
      <c r="H615">
        <v>534</v>
      </c>
      <c r="I615" t="s">
        <v>82</v>
      </c>
      <c r="J615" t="s">
        <v>83</v>
      </c>
      <c r="K615" t="s">
        <v>46</v>
      </c>
      <c r="L615">
        <v>40</v>
      </c>
      <c r="M615" t="s">
        <v>12</v>
      </c>
      <c r="N615" s="3">
        <v>0</v>
      </c>
      <c r="O615" s="3">
        <v>0</v>
      </c>
      <c r="P615" s="3">
        <v>0</v>
      </c>
      <c r="Q615" s="3">
        <v>0</v>
      </c>
      <c r="R615" s="3">
        <v>0</v>
      </c>
      <c r="S615" s="1">
        <v>0</v>
      </c>
      <c r="T615" s="1">
        <v>0</v>
      </c>
      <c r="U615" s="1"/>
    </row>
    <row r="616" spans="1:21" x14ac:dyDescent="0.25">
      <c r="A616" t="s">
        <v>328</v>
      </c>
      <c r="B616">
        <v>6</v>
      </c>
      <c r="C616">
        <v>934</v>
      </c>
      <c r="D616" t="s">
        <v>364</v>
      </c>
      <c r="E616" t="s">
        <v>365</v>
      </c>
      <c r="F616" t="s">
        <v>42</v>
      </c>
      <c r="G616" t="s">
        <v>366</v>
      </c>
      <c r="H616">
        <v>534</v>
      </c>
      <c r="I616" t="s">
        <v>82</v>
      </c>
      <c r="J616" t="s">
        <v>83</v>
      </c>
      <c r="K616" t="s">
        <v>46</v>
      </c>
      <c r="L616">
        <v>50</v>
      </c>
      <c r="M616" t="s">
        <v>50</v>
      </c>
      <c r="N616" s="3">
        <v>0</v>
      </c>
      <c r="O616" s="3">
        <v>0</v>
      </c>
      <c r="P616" s="3">
        <v>0</v>
      </c>
      <c r="Q616" s="3">
        <v>0</v>
      </c>
      <c r="R616" s="3">
        <v>0</v>
      </c>
      <c r="S616" s="1">
        <v>0</v>
      </c>
      <c r="T616" s="1">
        <v>0</v>
      </c>
      <c r="U616" s="1"/>
    </row>
    <row r="617" spans="1:21" x14ac:dyDescent="0.25">
      <c r="A617" t="s">
        <v>10</v>
      </c>
      <c r="B617">
        <v>7</v>
      </c>
      <c r="C617">
        <v>185</v>
      </c>
      <c r="D617" t="s">
        <v>367</v>
      </c>
      <c r="E617" t="s">
        <v>368</v>
      </c>
      <c r="F617" t="s">
        <v>42</v>
      </c>
      <c r="G617" t="s">
        <v>369</v>
      </c>
      <c r="H617">
        <v>799</v>
      </c>
      <c r="I617" t="s">
        <v>62</v>
      </c>
      <c r="J617" t="s">
        <v>218</v>
      </c>
      <c r="K617" t="s">
        <v>46</v>
      </c>
      <c r="L617">
        <v>10</v>
      </c>
      <c r="M617" t="s">
        <v>47</v>
      </c>
      <c r="N617" s="3">
        <v>714597</v>
      </c>
      <c r="O617" s="3">
        <v>722743.92</v>
      </c>
      <c r="P617" s="3">
        <v>746730.13</v>
      </c>
      <c r="Q617" s="3">
        <v>1026830.04</v>
      </c>
      <c r="R617" s="3">
        <v>840002.07</v>
      </c>
      <c r="S617" s="1">
        <v>1074577.26</v>
      </c>
      <c r="T617" s="1">
        <v>1195154.8799999999</v>
      </c>
      <c r="U617" s="1">
        <v>1278517</v>
      </c>
    </row>
    <row r="618" spans="1:21" x14ac:dyDescent="0.25">
      <c r="A618" t="s">
        <v>10</v>
      </c>
      <c r="B618">
        <v>7</v>
      </c>
      <c r="C618">
        <v>185</v>
      </c>
      <c r="D618" t="s">
        <v>367</v>
      </c>
      <c r="E618" t="s">
        <v>368</v>
      </c>
      <c r="F618" t="s">
        <v>42</v>
      </c>
      <c r="G618" t="s">
        <v>369</v>
      </c>
      <c r="H618">
        <v>799</v>
      </c>
      <c r="I618" t="s">
        <v>62</v>
      </c>
      <c r="J618" t="s">
        <v>218</v>
      </c>
      <c r="K618" t="s">
        <v>46</v>
      </c>
      <c r="L618">
        <v>20</v>
      </c>
      <c r="M618" t="s">
        <v>48</v>
      </c>
      <c r="N618" s="3">
        <v>714159.08</v>
      </c>
      <c r="O618" s="3">
        <v>715279.79</v>
      </c>
      <c r="P618" s="3">
        <v>652578.68000000005</v>
      </c>
      <c r="Q618" s="3">
        <v>716675.97</v>
      </c>
      <c r="R618" s="3">
        <v>839740.81</v>
      </c>
      <c r="S618" s="1">
        <v>971464.38</v>
      </c>
      <c r="T618" s="1">
        <v>989990.57</v>
      </c>
      <c r="U618" s="1">
        <v>985955.99</v>
      </c>
    </row>
    <row r="619" spans="1:21" x14ac:dyDescent="0.25">
      <c r="A619" t="s">
        <v>10</v>
      </c>
      <c r="B619">
        <v>7</v>
      </c>
      <c r="C619">
        <v>185</v>
      </c>
      <c r="D619" t="s">
        <v>367</v>
      </c>
      <c r="E619" t="s">
        <v>368</v>
      </c>
      <c r="F619" t="s">
        <v>42</v>
      </c>
      <c r="G619" t="s">
        <v>369</v>
      </c>
      <c r="H619">
        <v>799</v>
      </c>
      <c r="I619" t="s">
        <v>62</v>
      </c>
      <c r="J619" t="s">
        <v>218</v>
      </c>
      <c r="K619" t="s">
        <v>46</v>
      </c>
      <c r="L619">
        <v>30</v>
      </c>
      <c r="M619" t="s">
        <v>49</v>
      </c>
      <c r="N619" s="3">
        <v>437.92</v>
      </c>
      <c r="O619" s="3">
        <v>7464.13</v>
      </c>
      <c r="P619" s="3">
        <v>94151.45</v>
      </c>
      <c r="Q619" s="3">
        <v>310154.07</v>
      </c>
      <c r="R619" s="3">
        <v>261.26</v>
      </c>
      <c r="S619" s="1">
        <v>103112.88</v>
      </c>
      <c r="T619" s="1">
        <v>205164.31</v>
      </c>
      <c r="U619" s="1">
        <v>292561.01</v>
      </c>
    </row>
    <row r="620" spans="1:21" x14ac:dyDescent="0.25">
      <c r="A620" t="s">
        <v>10</v>
      </c>
      <c r="B620">
        <v>7</v>
      </c>
      <c r="C620">
        <v>185</v>
      </c>
      <c r="D620" t="s">
        <v>367</v>
      </c>
      <c r="E620" t="s">
        <v>368</v>
      </c>
      <c r="F620" t="s">
        <v>42</v>
      </c>
      <c r="G620" t="s">
        <v>369</v>
      </c>
      <c r="H620">
        <v>799</v>
      </c>
      <c r="I620" t="s">
        <v>62</v>
      </c>
      <c r="J620" t="s">
        <v>218</v>
      </c>
      <c r="K620" t="s">
        <v>46</v>
      </c>
      <c r="L620">
        <v>40</v>
      </c>
      <c r="M620" t="s">
        <v>12</v>
      </c>
      <c r="N620" s="3">
        <v>0</v>
      </c>
      <c r="O620" s="3">
        <v>0</v>
      </c>
      <c r="P620" s="3">
        <v>0</v>
      </c>
      <c r="Q620" s="3">
        <v>0</v>
      </c>
      <c r="R620" s="3">
        <v>0</v>
      </c>
      <c r="S620" s="1">
        <v>0</v>
      </c>
      <c r="T620" s="1">
        <v>0</v>
      </c>
      <c r="U620" s="1">
        <v>0</v>
      </c>
    </row>
    <row r="621" spans="1:21" x14ac:dyDescent="0.25">
      <c r="A621" t="s">
        <v>10</v>
      </c>
      <c r="B621">
        <v>7</v>
      </c>
      <c r="C621">
        <v>185</v>
      </c>
      <c r="D621" t="s">
        <v>367</v>
      </c>
      <c r="E621" t="s">
        <v>368</v>
      </c>
      <c r="F621" t="s">
        <v>42</v>
      </c>
      <c r="G621" t="s">
        <v>369</v>
      </c>
      <c r="H621">
        <v>799</v>
      </c>
      <c r="I621" t="s">
        <v>62</v>
      </c>
      <c r="J621" t="s">
        <v>218</v>
      </c>
      <c r="K621" t="s">
        <v>46</v>
      </c>
      <c r="L621">
        <v>50</v>
      </c>
      <c r="M621" t="s">
        <v>50</v>
      </c>
      <c r="N621" s="3">
        <v>437.92</v>
      </c>
      <c r="O621" s="3">
        <v>7464.13</v>
      </c>
      <c r="P621" s="3">
        <v>94151.45</v>
      </c>
      <c r="Q621" s="3">
        <v>310154.07</v>
      </c>
      <c r="R621" s="3">
        <v>261.26</v>
      </c>
      <c r="S621" s="1">
        <v>103112.88</v>
      </c>
      <c r="T621" s="1">
        <v>205164.31</v>
      </c>
      <c r="U621" s="1">
        <v>292561.01</v>
      </c>
    </row>
    <row r="622" spans="1:21" x14ac:dyDescent="0.25">
      <c r="A622" t="s">
        <v>10</v>
      </c>
      <c r="B622">
        <v>7</v>
      </c>
      <c r="C622">
        <v>201</v>
      </c>
      <c r="D622" t="s">
        <v>370</v>
      </c>
      <c r="E622" t="s">
        <v>371</v>
      </c>
      <c r="F622" t="s">
        <v>42</v>
      </c>
      <c r="G622" t="s">
        <v>372</v>
      </c>
      <c r="H622">
        <v>181</v>
      </c>
      <c r="I622" t="s">
        <v>373</v>
      </c>
      <c r="J622" t="s">
        <v>374</v>
      </c>
      <c r="K622" t="s">
        <v>46</v>
      </c>
      <c r="L622">
        <v>10</v>
      </c>
      <c r="M622" t="s">
        <v>47</v>
      </c>
      <c r="N622" s="3">
        <v>7065425</v>
      </c>
      <c r="O622" s="3">
        <v>7991582.1500000004</v>
      </c>
      <c r="P622" s="3">
        <v>7026376.2199999997</v>
      </c>
      <c r="Q622" s="3">
        <v>7329479</v>
      </c>
      <c r="R622" s="3">
        <v>13287147</v>
      </c>
      <c r="S622" s="1">
        <v>15250724.439999999</v>
      </c>
      <c r="T622" s="1">
        <v>21867753.550000001</v>
      </c>
      <c r="U622" s="1">
        <v>21201596.629999999</v>
      </c>
    </row>
    <row r="623" spans="1:21" x14ac:dyDescent="0.25">
      <c r="A623" t="s">
        <v>10</v>
      </c>
      <c r="B623">
        <v>7</v>
      </c>
      <c r="C623">
        <v>201</v>
      </c>
      <c r="D623" t="s">
        <v>370</v>
      </c>
      <c r="E623" t="s">
        <v>371</v>
      </c>
      <c r="F623" t="s">
        <v>42</v>
      </c>
      <c r="G623" t="s">
        <v>372</v>
      </c>
      <c r="H623">
        <v>181</v>
      </c>
      <c r="I623" t="s">
        <v>373</v>
      </c>
      <c r="J623" t="s">
        <v>374</v>
      </c>
      <c r="K623" t="s">
        <v>46</v>
      </c>
      <c r="L623">
        <v>20</v>
      </c>
      <c r="M623" t="s">
        <v>48</v>
      </c>
      <c r="N623" s="3">
        <v>7065425</v>
      </c>
      <c r="O623" s="3">
        <v>6754175.5999999996</v>
      </c>
      <c r="P623" s="3">
        <v>6499250.3899999997</v>
      </c>
      <c r="Q623" s="3">
        <v>7266061.5999999996</v>
      </c>
      <c r="R623" s="3">
        <v>10921732.48</v>
      </c>
      <c r="S623" s="1">
        <v>13009333.699999999</v>
      </c>
      <c r="T623" s="1">
        <v>10650158.4</v>
      </c>
      <c r="U623" s="1">
        <v>18083482.760000002</v>
      </c>
    </row>
    <row r="624" spans="1:21" x14ac:dyDescent="0.25">
      <c r="A624" t="s">
        <v>10</v>
      </c>
      <c r="B624">
        <v>7</v>
      </c>
      <c r="C624">
        <v>201</v>
      </c>
      <c r="D624" t="s">
        <v>370</v>
      </c>
      <c r="E624" t="s">
        <v>371</v>
      </c>
      <c r="F624" t="s">
        <v>42</v>
      </c>
      <c r="G624" t="s">
        <v>372</v>
      </c>
      <c r="H624">
        <v>181</v>
      </c>
      <c r="I624" t="s">
        <v>373</v>
      </c>
      <c r="J624" t="s">
        <v>374</v>
      </c>
      <c r="K624" t="s">
        <v>46</v>
      </c>
      <c r="L624">
        <v>30</v>
      </c>
      <c r="M624" t="s">
        <v>49</v>
      </c>
      <c r="N624" s="3">
        <v>0</v>
      </c>
      <c r="O624" s="3">
        <v>1237406.55</v>
      </c>
      <c r="P624" s="3">
        <v>527125.82999999996</v>
      </c>
      <c r="Q624" s="3">
        <v>63417.4</v>
      </c>
      <c r="R624" s="3">
        <v>2365414.52</v>
      </c>
      <c r="S624" s="1">
        <v>2241390.7400000002</v>
      </c>
      <c r="T624" s="1">
        <v>11217595.15</v>
      </c>
      <c r="U624" s="1">
        <v>3118113.87</v>
      </c>
    </row>
    <row r="625" spans="1:21" x14ac:dyDescent="0.25">
      <c r="A625" t="s">
        <v>10</v>
      </c>
      <c r="B625">
        <v>7</v>
      </c>
      <c r="C625">
        <v>201</v>
      </c>
      <c r="D625" t="s">
        <v>370</v>
      </c>
      <c r="E625" t="s">
        <v>371</v>
      </c>
      <c r="F625" t="s">
        <v>42</v>
      </c>
      <c r="G625" t="s">
        <v>372</v>
      </c>
      <c r="H625">
        <v>181</v>
      </c>
      <c r="I625" t="s">
        <v>373</v>
      </c>
      <c r="J625" t="s">
        <v>374</v>
      </c>
      <c r="K625" t="s">
        <v>46</v>
      </c>
      <c r="L625">
        <v>40</v>
      </c>
      <c r="M625" t="s">
        <v>12</v>
      </c>
      <c r="N625" s="3">
        <v>0</v>
      </c>
      <c r="O625" s="3">
        <v>0</v>
      </c>
      <c r="P625" s="3">
        <v>0</v>
      </c>
      <c r="Q625" s="3">
        <v>0</v>
      </c>
      <c r="R625" s="3">
        <v>0</v>
      </c>
      <c r="S625" s="1">
        <v>0</v>
      </c>
      <c r="T625" s="1">
        <v>11000000</v>
      </c>
      <c r="U625" s="1">
        <v>0</v>
      </c>
    </row>
    <row r="626" spans="1:21" x14ac:dyDescent="0.25">
      <c r="A626" t="s">
        <v>10</v>
      </c>
      <c r="B626">
        <v>7</v>
      </c>
      <c r="C626">
        <v>201</v>
      </c>
      <c r="D626" t="s">
        <v>370</v>
      </c>
      <c r="E626" t="s">
        <v>371</v>
      </c>
      <c r="F626" t="s">
        <v>42</v>
      </c>
      <c r="G626" t="s">
        <v>372</v>
      </c>
      <c r="H626">
        <v>181</v>
      </c>
      <c r="I626" t="s">
        <v>373</v>
      </c>
      <c r="J626" t="s">
        <v>374</v>
      </c>
      <c r="K626" t="s">
        <v>46</v>
      </c>
      <c r="L626">
        <v>50</v>
      </c>
      <c r="M626" t="s">
        <v>50</v>
      </c>
      <c r="N626" s="3">
        <v>0</v>
      </c>
      <c r="O626" s="3">
        <v>1237406.55</v>
      </c>
      <c r="P626" s="3">
        <v>527125.82999999996</v>
      </c>
      <c r="Q626" s="3">
        <v>63417.4</v>
      </c>
      <c r="R626" s="3">
        <v>2365414.52</v>
      </c>
      <c r="S626" s="1">
        <v>2241390.7400000002</v>
      </c>
      <c r="T626" s="1">
        <v>217595.15</v>
      </c>
      <c r="U626" s="1">
        <v>3118113.87</v>
      </c>
    </row>
    <row r="627" spans="1:21" x14ac:dyDescent="0.25">
      <c r="A627" t="s">
        <v>10</v>
      </c>
      <c r="B627">
        <v>7</v>
      </c>
      <c r="C627">
        <v>201</v>
      </c>
      <c r="D627" t="s">
        <v>370</v>
      </c>
      <c r="E627" t="s">
        <v>371</v>
      </c>
      <c r="F627" t="s">
        <v>42</v>
      </c>
      <c r="G627" t="s">
        <v>372</v>
      </c>
      <c r="H627">
        <v>182</v>
      </c>
      <c r="I627" t="s">
        <v>375</v>
      </c>
      <c r="J627" t="s">
        <v>376</v>
      </c>
      <c r="K627" t="s">
        <v>46</v>
      </c>
      <c r="L627">
        <v>10</v>
      </c>
      <c r="M627" t="s">
        <v>47</v>
      </c>
      <c r="N627" s="3">
        <v>820950</v>
      </c>
      <c r="O627" s="3">
        <v>1934813.36</v>
      </c>
      <c r="P627" s="3">
        <v>4252048.5599999996</v>
      </c>
      <c r="Q627" s="3">
        <v>1879738.37</v>
      </c>
      <c r="R627" s="3">
        <v>2589326.7599999998</v>
      </c>
      <c r="S627" s="1">
        <v>1540860.93</v>
      </c>
      <c r="T627" s="1">
        <v>8232032.5999999996</v>
      </c>
      <c r="U627" s="1">
        <v>9336340.2100000009</v>
      </c>
    </row>
    <row r="628" spans="1:21" x14ac:dyDescent="0.25">
      <c r="A628" t="s">
        <v>10</v>
      </c>
      <c r="B628">
        <v>7</v>
      </c>
      <c r="C628">
        <v>201</v>
      </c>
      <c r="D628" t="s">
        <v>370</v>
      </c>
      <c r="E628" t="s">
        <v>371</v>
      </c>
      <c r="F628" t="s">
        <v>42</v>
      </c>
      <c r="G628" t="s">
        <v>372</v>
      </c>
      <c r="H628">
        <v>182</v>
      </c>
      <c r="I628" t="s">
        <v>375</v>
      </c>
      <c r="J628" t="s">
        <v>376</v>
      </c>
      <c r="K628" t="s">
        <v>46</v>
      </c>
      <c r="L628">
        <v>20</v>
      </c>
      <c r="M628" t="s">
        <v>48</v>
      </c>
      <c r="N628" s="3">
        <v>820949.17</v>
      </c>
      <c r="O628" s="3">
        <v>1405121.93</v>
      </c>
      <c r="P628" s="3">
        <v>3754789.4</v>
      </c>
      <c r="Q628" s="3">
        <v>1879736.53</v>
      </c>
      <c r="R628" s="3">
        <v>2234629.36</v>
      </c>
      <c r="S628" s="1">
        <v>1531852.33</v>
      </c>
      <c r="T628" s="1">
        <v>3232025.21</v>
      </c>
      <c r="U628" s="1">
        <v>8805219.5899999999</v>
      </c>
    </row>
    <row r="629" spans="1:21" x14ac:dyDescent="0.25">
      <c r="A629" t="s">
        <v>10</v>
      </c>
      <c r="B629">
        <v>7</v>
      </c>
      <c r="C629">
        <v>201</v>
      </c>
      <c r="D629" t="s">
        <v>370</v>
      </c>
      <c r="E629" t="s">
        <v>371</v>
      </c>
      <c r="F629" t="s">
        <v>42</v>
      </c>
      <c r="G629" t="s">
        <v>372</v>
      </c>
      <c r="H629">
        <v>182</v>
      </c>
      <c r="I629" t="s">
        <v>375</v>
      </c>
      <c r="J629" t="s">
        <v>376</v>
      </c>
      <c r="K629" t="s">
        <v>46</v>
      </c>
      <c r="L629">
        <v>30</v>
      </c>
      <c r="M629" t="s">
        <v>49</v>
      </c>
      <c r="N629" s="3">
        <v>0.83</v>
      </c>
      <c r="O629" s="3">
        <v>529691.43000000005</v>
      </c>
      <c r="P629" s="3">
        <v>497259.16</v>
      </c>
      <c r="Q629" s="3">
        <v>1.84</v>
      </c>
      <c r="R629" s="3">
        <v>354697.4</v>
      </c>
      <c r="S629" s="1">
        <v>9008.6</v>
      </c>
      <c r="T629" s="1">
        <v>5000007.3899999997</v>
      </c>
      <c r="U629" s="1">
        <v>531120.62</v>
      </c>
    </row>
    <row r="630" spans="1:21" x14ac:dyDescent="0.25">
      <c r="A630" t="s">
        <v>10</v>
      </c>
      <c r="B630">
        <v>7</v>
      </c>
      <c r="C630">
        <v>201</v>
      </c>
      <c r="D630" t="s">
        <v>370</v>
      </c>
      <c r="E630" t="s">
        <v>371</v>
      </c>
      <c r="F630" t="s">
        <v>42</v>
      </c>
      <c r="G630" t="s">
        <v>372</v>
      </c>
      <c r="H630">
        <v>182</v>
      </c>
      <c r="I630" t="s">
        <v>375</v>
      </c>
      <c r="J630" t="s">
        <v>376</v>
      </c>
      <c r="K630" t="s">
        <v>46</v>
      </c>
      <c r="L630">
        <v>40</v>
      </c>
      <c r="M630" t="s">
        <v>12</v>
      </c>
      <c r="N630" s="3">
        <v>0</v>
      </c>
      <c r="O630" s="3">
        <v>0</v>
      </c>
      <c r="P630" s="3">
        <v>0</v>
      </c>
      <c r="Q630" s="3">
        <v>0</v>
      </c>
      <c r="R630" s="3">
        <v>0</v>
      </c>
      <c r="S630" s="1">
        <v>0</v>
      </c>
      <c r="T630" s="1">
        <v>5000000</v>
      </c>
      <c r="U630" s="1">
        <v>0</v>
      </c>
    </row>
    <row r="631" spans="1:21" x14ac:dyDescent="0.25">
      <c r="A631" t="s">
        <v>10</v>
      </c>
      <c r="B631">
        <v>7</v>
      </c>
      <c r="C631">
        <v>201</v>
      </c>
      <c r="D631" t="s">
        <v>370</v>
      </c>
      <c r="E631" t="s">
        <v>371</v>
      </c>
      <c r="F631" t="s">
        <v>42</v>
      </c>
      <c r="G631" t="s">
        <v>372</v>
      </c>
      <c r="H631">
        <v>182</v>
      </c>
      <c r="I631" t="s">
        <v>375</v>
      </c>
      <c r="J631" t="s">
        <v>376</v>
      </c>
      <c r="K631" t="s">
        <v>46</v>
      </c>
      <c r="L631">
        <v>50</v>
      </c>
      <c r="M631" t="s">
        <v>50</v>
      </c>
      <c r="N631" s="3">
        <v>0.83</v>
      </c>
      <c r="O631" s="3">
        <v>529691.43000000005</v>
      </c>
      <c r="P631" s="3">
        <v>497259.16</v>
      </c>
      <c r="Q631" s="3">
        <v>1.84</v>
      </c>
      <c r="R631" s="3">
        <v>354697.4</v>
      </c>
      <c r="S631" s="1">
        <v>9008.6</v>
      </c>
      <c r="T631" s="1">
        <v>7.39</v>
      </c>
      <c r="U631" s="1">
        <v>531120.62</v>
      </c>
    </row>
    <row r="632" spans="1:21" x14ac:dyDescent="0.25">
      <c r="A632" t="s">
        <v>10</v>
      </c>
      <c r="B632">
        <v>7</v>
      </c>
      <c r="C632">
        <v>201</v>
      </c>
      <c r="D632" t="s">
        <v>370</v>
      </c>
      <c r="E632" t="s">
        <v>371</v>
      </c>
      <c r="F632" t="s">
        <v>42</v>
      </c>
      <c r="G632" t="s">
        <v>372</v>
      </c>
      <c r="H632">
        <v>184</v>
      </c>
      <c r="I632" t="s">
        <v>377</v>
      </c>
      <c r="J632" t="s">
        <v>378</v>
      </c>
      <c r="K632" t="s">
        <v>46</v>
      </c>
      <c r="L632">
        <v>10</v>
      </c>
      <c r="M632" t="s">
        <v>47</v>
      </c>
      <c r="N632" s="3">
        <v>28269589</v>
      </c>
      <c r="O632" s="3">
        <v>28941841.530000001</v>
      </c>
      <c r="P632" s="3">
        <v>28243099.16</v>
      </c>
      <c r="Q632" s="3">
        <v>28386691</v>
      </c>
      <c r="R632" s="3">
        <v>28729097</v>
      </c>
      <c r="S632" s="1">
        <v>28714014.23</v>
      </c>
      <c r="T632" s="1">
        <v>35305128.82</v>
      </c>
      <c r="U632" s="1">
        <v>48078150.759999998</v>
      </c>
    </row>
    <row r="633" spans="1:21" x14ac:dyDescent="0.25">
      <c r="A633" t="s">
        <v>10</v>
      </c>
      <c r="B633">
        <v>7</v>
      </c>
      <c r="C633">
        <v>201</v>
      </c>
      <c r="D633" t="s">
        <v>370</v>
      </c>
      <c r="E633" t="s">
        <v>371</v>
      </c>
      <c r="F633" t="s">
        <v>42</v>
      </c>
      <c r="G633" t="s">
        <v>372</v>
      </c>
      <c r="H633">
        <v>184</v>
      </c>
      <c r="I633" t="s">
        <v>377</v>
      </c>
      <c r="J633" t="s">
        <v>378</v>
      </c>
      <c r="K633" t="s">
        <v>46</v>
      </c>
      <c r="L633">
        <v>20</v>
      </c>
      <c r="M633" t="s">
        <v>48</v>
      </c>
      <c r="N633" s="3">
        <v>28269589</v>
      </c>
      <c r="O633" s="3">
        <v>27047051.710000001</v>
      </c>
      <c r="P633" s="3">
        <v>28243099.16</v>
      </c>
      <c r="Q633" s="3">
        <v>28386654.829999998</v>
      </c>
      <c r="R633" s="3">
        <v>28723870.59</v>
      </c>
      <c r="S633" s="1">
        <v>28711198.969999999</v>
      </c>
      <c r="T633" s="1">
        <v>34539503.060000002</v>
      </c>
      <c r="U633" s="1">
        <v>34765156.960000001</v>
      </c>
    </row>
    <row r="634" spans="1:21" x14ac:dyDescent="0.25">
      <c r="A634" t="s">
        <v>10</v>
      </c>
      <c r="B634">
        <v>7</v>
      </c>
      <c r="C634">
        <v>201</v>
      </c>
      <c r="D634" t="s">
        <v>370</v>
      </c>
      <c r="E634" t="s">
        <v>371</v>
      </c>
      <c r="F634" t="s">
        <v>42</v>
      </c>
      <c r="G634" t="s">
        <v>372</v>
      </c>
      <c r="H634">
        <v>184</v>
      </c>
      <c r="I634" t="s">
        <v>377</v>
      </c>
      <c r="J634" t="s">
        <v>378</v>
      </c>
      <c r="K634" t="s">
        <v>46</v>
      </c>
      <c r="L634">
        <v>30</v>
      </c>
      <c r="M634" t="s">
        <v>49</v>
      </c>
      <c r="N634" s="3">
        <v>0</v>
      </c>
      <c r="O634" s="3">
        <v>1894789.82</v>
      </c>
      <c r="P634" s="3">
        <v>0</v>
      </c>
      <c r="Q634" s="3">
        <v>36.17</v>
      </c>
      <c r="R634" s="3">
        <v>5226.41</v>
      </c>
      <c r="S634" s="1">
        <v>2815.26</v>
      </c>
      <c r="T634" s="1">
        <v>765625.76</v>
      </c>
      <c r="U634" s="1">
        <v>13312993.800000001</v>
      </c>
    </row>
    <row r="635" spans="1:21" x14ac:dyDescent="0.25">
      <c r="A635" t="s">
        <v>10</v>
      </c>
      <c r="B635">
        <v>7</v>
      </c>
      <c r="C635">
        <v>201</v>
      </c>
      <c r="D635" t="s">
        <v>370</v>
      </c>
      <c r="E635" t="s">
        <v>371</v>
      </c>
      <c r="F635" t="s">
        <v>42</v>
      </c>
      <c r="G635" t="s">
        <v>372</v>
      </c>
      <c r="H635">
        <v>184</v>
      </c>
      <c r="I635" t="s">
        <v>377</v>
      </c>
      <c r="J635" t="s">
        <v>378</v>
      </c>
      <c r="K635" t="s">
        <v>46</v>
      </c>
      <c r="L635">
        <v>40</v>
      </c>
      <c r="M635" t="s">
        <v>12</v>
      </c>
      <c r="N635" s="3">
        <v>0</v>
      </c>
      <c r="O635" s="3">
        <v>0</v>
      </c>
      <c r="P635" s="3">
        <v>0</v>
      </c>
      <c r="Q635" s="3">
        <v>0</v>
      </c>
      <c r="R635" s="3">
        <v>0</v>
      </c>
      <c r="S635" s="1">
        <v>0</v>
      </c>
      <c r="T635" s="1">
        <v>265625.76</v>
      </c>
      <c r="U635" s="1">
        <v>13282930.76</v>
      </c>
    </row>
    <row r="636" spans="1:21" x14ac:dyDescent="0.25">
      <c r="A636" t="s">
        <v>10</v>
      </c>
      <c r="B636">
        <v>7</v>
      </c>
      <c r="C636">
        <v>201</v>
      </c>
      <c r="D636" t="s">
        <v>370</v>
      </c>
      <c r="E636" t="s">
        <v>371</v>
      </c>
      <c r="F636" t="s">
        <v>42</v>
      </c>
      <c r="G636" t="s">
        <v>372</v>
      </c>
      <c r="H636">
        <v>184</v>
      </c>
      <c r="I636" t="s">
        <v>377</v>
      </c>
      <c r="J636" t="s">
        <v>378</v>
      </c>
      <c r="K636" t="s">
        <v>46</v>
      </c>
      <c r="L636">
        <v>50</v>
      </c>
      <c r="M636" t="s">
        <v>50</v>
      </c>
      <c r="N636" s="3">
        <v>0</v>
      </c>
      <c r="O636" s="3">
        <v>1894789.82</v>
      </c>
      <c r="P636" s="3">
        <v>0</v>
      </c>
      <c r="Q636" s="3">
        <v>36.17</v>
      </c>
      <c r="R636" s="3">
        <v>5226.41</v>
      </c>
      <c r="S636" s="1">
        <v>2815.26</v>
      </c>
      <c r="T636" s="1">
        <v>500000</v>
      </c>
      <c r="U636" s="1">
        <v>30063.040000000969</v>
      </c>
    </row>
    <row r="637" spans="1:21" x14ac:dyDescent="0.25">
      <c r="A637" t="s">
        <v>10</v>
      </c>
      <c r="B637">
        <v>7</v>
      </c>
      <c r="C637">
        <v>201</v>
      </c>
      <c r="D637" t="s">
        <v>370</v>
      </c>
      <c r="E637" t="s">
        <v>371</v>
      </c>
      <c r="F637" t="s">
        <v>42</v>
      </c>
      <c r="G637" t="s">
        <v>372</v>
      </c>
      <c r="H637">
        <v>185</v>
      </c>
      <c r="I637" t="s">
        <v>379</v>
      </c>
      <c r="J637" t="s">
        <v>380</v>
      </c>
      <c r="K637" t="s">
        <v>46</v>
      </c>
      <c r="L637">
        <v>10</v>
      </c>
      <c r="M637" t="s">
        <v>47</v>
      </c>
      <c r="N637" s="3">
        <v>2237658</v>
      </c>
      <c r="O637" s="3">
        <v>2384540.44</v>
      </c>
      <c r="P637" s="3">
        <v>1934042.59</v>
      </c>
      <c r="Q637" s="3">
        <v>2198414</v>
      </c>
      <c r="R637" s="3">
        <v>2220441</v>
      </c>
      <c r="S637" s="1">
        <v>2110168.64</v>
      </c>
      <c r="T637" s="1">
        <v>4262155.5</v>
      </c>
      <c r="U637" s="1">
        <v>4262974</v>
      </c>
    </row>
    <row r="638" spans="1:21" x14ac:dyDescent="0.25">
      <c r="A638" t="s">
        <v>10</v>
      </c>
      <c r="B638">
        <v>7</v>
      </c>
      <c r="C638">
        <v>201</v>
      </c>
      <c r="D638" t="s">
        <v>370</v>
      </c>
      <c r="E638" t="s">
        <v>371</v>
      </c>
      <c r="F638" t="s">
        <v>42</v>
      </c>
      <c r="G638" t="s">
        <v>372</v>
      </c>
      <c r="H638">
        <v>185</v>
      </c>
      <c r="I638" t="s">
        <v>379</v>
      </c>
      <c r="J638" t="s">
        <v>380</v>
      </c>
      <c r="K638" t="s">
        <v>46</v>
      </c>
      <c r="L638">
        <v>20</v>
      </c>
      <c r="M638" t="s">
        <v>48</v>
      </c>
      <c r="N638" s="3">
        <v>2237656.29</v>
      </c>
      <c r="O638" s="3">
        <v>1885686.77</v>
      </c>
      <c r="P638" s="3">
        <v>1839306.38</v>
      </c>
      <c r="Q638" s="3">
        <v>2197726.0699999998</v>
      </c>
      <c r="R638" s="3">
        <v>2218064.29</v>
      </c>
      <c r="S638" s="1">
        <v>2103395.98</v>
      </c>
      <c r="T638" s="1">
        <v>4262154.6900000004</v>
      </c>
      <c r="U638" s="1">
        <v>2277507.9700000002</v>
      </c>
    </row>
    <row r="639" spans="1:21" x14ac:dyDescent="0.25">
      <c r="A639" t="s">
        <v>10</v>
      </c>
      <c r="B639">
        <v>7</v>
      </c>
      <c r="C639">
        <v>201</v>
      </c>
      <c r="D639" t="s">
        <v>370</v>
      </c>
      <c r="E639" t="s">
        <v>371</v>
      </c>
      <c r="F639" t="s">
        <v>42</v>
      </c>
      <c r="G639" t="s">
        <v>372</v>
      </c>
      <c r="H639">
        <v>185</v>
      </c>
      <c r="I639" t="s">
        <v>379</v>
      </c>
      <c r="J639" t="s">
        <v>380</v>
      </c>
      <c r="K639" t="s">
        <v>46</v>
      </c>
      <c r="L639">
        <v>30</v>
      </c>
      <c r="M639" t="s">
        <v>49</v>
      </c>
      <c r="N639" s="3">
        <v>1.71</v>
      </c>
      <c r="O639" s="3">
        <v>498853.67</v>
      </c>
      <c r="P639" s="3">
        <v>94736.21</v>
      </c>
      <c r="Q639" s="3">
        <v>687.93</v>
      </c>
      <c r="R639" s="3">
        <v>2376.71</v>
      </c>
      <c r="S639" s="1">
        <v>6772.66</v>
      </c>
      <c r="T639" s="1">
        <v>0.81</v>
      </c>
      <c r="U639" s="1">
        <v>1985466.03</v>
      </c>
    </row>
    <row r="640" spans="1:21" x14ac:dyDescent="0.25">
      <c r="A640" t="s">
        <v>10</v>
      </c>
      <c r="B640">
        <v>7</v>
      </c>
      <c r="C640">
        <v>201</v>
      </c>
      <c r="D640" t="s">
        <v>370</v>
      </c>
      <c r="E640" t="s">
        <v>371</v>
      </c>
      <c r="F640" t="s">
        <v>42</v>
      </c>
      <c r="G640" t="s">
        <v>372</v>
      </c>
      <c r="H640">
        <v>185</v>
      </c>
      <c r="I640" t="s">
        <v>379</v>
      </c>
      <c r="J640" t="s">
        <v>380</v>
      </c>
      <c r="K640" t="s">
        <v>46</v>
      </c>
      <c r="L640">
        <v>40</v>
      </c>
      <c r="M640" t="s">
        <v>12</v>
      </c>
      <c r="N640" s="3">
        <v>0</v>
      </c>
      <c r="O640" s="3">
        <v>0</v>
      </c>
      <c r="P640" s="3">
        <v>0</v>
      </c>
      <c r="Q640" s="3">
        <v>0</v>
      </c>
      <c r="R640" s="3">
        <v>0</v>
      </c>
      <c r="S640" s="1">
        <v>0</v>
      </c>
      <c r="T640" s="1">
        <v>0</v>
      </c>
      <c r="U640" s="1">
        <v>0</v>
      </c>
    </row>
    <row r="641" spans="1:21" x14ac:dyDescent="0.25">
      <c r="A641" t="s">
        <v>10</v>
      </c>
      <c r="B641">
        <v>7</v>
      </c>
      <c r="C641">
        <v>201</v>
      </c>
      <c r="D641" t="s">
        <v>370</v>
      </c>
      <c r="E641" t="s">
        <v>371</v>
      </c>
      <c r="F641" t="s">
        <v>42</v>
      </c>
      <c r="G641" t="s">
        <v>372</v>
      </c>
      <c r="H641">
        <v>185</v>
      </c>
      <c r="I641" t="s">
        <v>379</v>
      </c>
      <c r="J641" t="s">
        <v>380</v>
      </c>
      <c r="K641" t="s">
        <v>46</v>
      </c>
      <c r="L641">
        <v>50</v>
      </c>
      <c r="M641" t="s">
        <v>50</v>
      </c>
      <c r="N641" s="3">
        <v>1.71</v>
      </c>
      <c r="O641" s="3">
        <v>498853.67</v>
      </c>
      <c r="P641" s="3">
        <v>94736.21</v>
      </c>
      <c r="Q641" s="3">
        <v>687.93</v>
      </c>
      <c r="R641" s="3">
        <v>2376.71</v>
      </c>
      <c r="S641" s="1">
        <v>6772.66</v>
      </c>
      <c r="T641" s="1">
        <v>0.81</v>
      </c>
      <c r="U641" s="1">
        <v>1985466.03</v>
      </c>
    </row>
    <row r="642" spans="1:21" x14ac:dyDescent="0.25">
      <c r="A642" t="s">
        <v>10</v>
      </c>
      <c r="B642">
        <v>7</v>
      </c>
      <c r="C642">
        <v>201</v>
      </c>
      <c r="D642" t="s">
        <v>370</v>
      </c>
      <c r="E642" t="s">
        <v>371</v>
      </c>
      <c r="F642" t="s">
        <v>42</v>
      </c>
      <c r="G642" t="s">
        <v>372</v>
      </c>
      <c r="H642">
        <v>186</v>
      </c>
      <c r="I642" t="s">
        <v>381</v>
      </c>
      <c r="J642" t="s">
        <v>382</v>
      </c>
      <c r="K642" t="s">
        <v>46</v>
      </c>
      <c r="L642">
        <v>10</v>
      </c>
      <c r="M642" t="s">
        <v>47</v>
      </c>
      <c r="N642" s="3">
        <v>1758851</v>
      </c>
      <c r="O642" s="3">
        <v>1993664.24</v>
      </c>
      <c r="P642" s="3">
        <v>6930133.8300000001</v>
      </c>
      <c r="Q642" s="3">
        <v>6043589</v>
      </c>
      <c r="R642" s="3">
        <v>5929691</v>
      </c>
      <c r="S642" s="1">
        <v>5868780.7599999998</v>
      </c>
      <c r="T642" s="1">
        <v>6237681.8300000001</v>
      </c>
      <c r="U642" s="1">
        <v>6146782.04</v>
      </c>
    </row>
    <row r="643" spans="1:21" x14ac:dyDescent="0.25">
      <c r="A643" t="s">
        <v>10</v>
      </c>
      <c r="B643">
        <v>7</v>
      </c>
      <c r="C643">
        <v>201</v>
      </c>
      <c r="D643" t="s">
        <v>370</v>
      </c>
      <c r="E643" t="s">
        <v>371</v>
      </c>
      <c r="F643" t="s">
        <v>42</v>
      </c>
      <c r="G643" t="s">
        <v>372</v>
      </c>
      <c r="H643">
        <v>186</v>
      </c>
      <c r="I643" t="s">
        <v>381</v>
      </c>
      <c r="J643" t="s">
        <v>382</v>
      </c>
      <c r="K643" t="s">
        <v>46</v>
      </c>
      <c r="L643">
        <v>20</v>
      </c>
      <c r="M643" t="s">
        <v>48</v>
      </c>
      <c r="N643" s="3">
        <v>1758851</v>
      </c>
      <c r="O643" s="3">
        <v>1891428.72</v>
      </c>
      <c r="P643" s="3">
        <v>6843439.1900000004</v>
      </c>
      <c r="Q643" s="3">
        <v>6035690.6399999997</v>
      </c>
      <c r="R643" s="3">
        <v>5911029.2400000002</v>
      </c>
      <c r="S643" s="1">
        <v>5847756.7999999998</v>
      </c>
      <c r="T643" s="1">
        <v>6237680.8300000001</v>
      </c>
      <c r="U643" s="1">
        <v>5985167.2300000004</v>
      </c>
    </row>
    <row r="644" spans="1:21" x14ac:dyDescent="0.25">
      <c r="A644" t="s">
        <v>10</v>
      </c>
      <c r="B644">
        <v>7</v>
      </c>
      <c r="C644">
        <v>201</v>
      </c>
      <c r="D644" t="s">
        <v>370</v>
      </c>
      <c r="E644" t="s">
        <v>371</v>
      </c>
      <c r="F644" t="s">
        <v>42</v>
      </c>
      <c r="G644" t="s">
        <v>372</v>
      </c>
      <c r="H644">
        <v>186</v>
      </c>
      <c r="I644" t="s">
        <v>381</v>
      </c>
      <c r="J644" t="s">
        <v>382</v>
      </c>
      <c r="K644" t="s">
        <v>46</v>
      </c>
      <c r="L644">
        <v>30</v>
      </c>
      <c r="M644" t="s">
        <v>49</v>
      </c>
      <c r="N644" s="3">
        <v>0</v>
      </c>
      <c r="O644" s="3">
        <v>102235.52</v>
      </c>
      <c r="P644" s="3">
        <v>86694.64</v>
      </c>
      <c r="Q644" s="3">
        <v>7898.36</v>
      </c>
      <c r="R644" s="3">
        <v>18661.759999999998</v>
      </c>
      <c r="S644" s="1">
        <v>21023.96</v>
      </c>
      <c r="T644" s="1">
        <v>1</v>
      </c>
      <c r="U644" s="1">
        <v>161614.81</v>
      </c>
    </row>
    <row r="645" spans="1:21" x14ac:dyDescent="0.25">
      <c r="A645" t="s">
        <v>10</v>
      </c>
      <c r="B645">
        <v>7</v>
      </c>
      <c r="C645">
        <v>201</v>
      </c>
      <c r="D645" t="s">
        <v>370</v>
      </c>
      <c r="E645" t="s">
        <v>371</v>
      </c>
      <c r="F645" t="s">
        <v>42</v>
      </c>
      <c r="G645" t="s">
        <v>372</v>
      </c>
      <c r="H645">
        <v>186</v>
      </c>
      <c r="I645" t="s">
        <v>381</v>
      </c>
      <c r="J645" t="s">
        <v>382</v>
      </c>
      <c r="K645" t="s">
        <v>46</v>
      </c>
      <c r="L645">
        <v>40</v>
      </c>
      <c r="M645" t="s">
        <v>12</v>
      </c>
      <c r="N645" s="3">
        <v>0</v>
      </c>
      <c r="O645" s="3">
        <v>0</v>
      </c>
      <c r="P645" s="3">
        <v>0</v>
      </c>
      <c r="Q645" s="3">
        <v>0</v>
      </c>
      <c r="R645" s="3">
        <v>0</v>
      </c>
      <c r="S645" s="1">
        <v>0</v>
      </c>
      <c r="T645" s="1">
        <v>0</v>
      </c>
      <c r="U645" s="1">
        <v>0</v>
      </c>
    </row>
    <row r="646" spans="1:21" x14ac:dyDescent="0.25">
      <c r="A646" t="s">
        <v>10</v>
      </c>
      <c r="B646">
        <v>7</v>
      </c>
      <c r="C646">
        <v>201</v>
      </c>
      <c r="D646" t="s">
        <v>370</v>
      </c>
      <c r="E646" t="s">
        <v>371</v>
      </c>
      <c r="F646" t="s">
        <v>42</v>
      </c>
      <c r="G646" t="s">
        <v>372</v>
      </c>
      <c r="H646">
        <v>186</v>
      </c>
      <c r="I646" t="s">
        <v>381</v>
      </c>
      <c r="J646" t="s">
        <v>382</v>
      </c>
      <c r="K646" t="s">
        <v>46</v>
      </c>
      <c r="L646">
        <v>50</v>
      </c>
      <c r="M646" t="s">
        <v>50</v>
      </c>
      <c r="N646" s="3">
        <v>0</v>
      </c>
      <c r="O646" s="3">
        <v>102235.52</v>
      </c>
      <c r="P646" s="3">
        <v>86694.64</v>
      </c>
      <c r="Q646" s="3">
        <v>7898.36</v>
      </c>
      <c r="R646" s="3">
        <v>18661.759999999998</v>
      </c>
      <c r="S646" s="1">
        <v>21023.96</v>
      </c>
      <c r="T646" s="1">
        <v>1</v>
      </c>
      <c r="U646" s="1">
        <v>161614.81</v>
      </c>
    </row>
    <row r="647" spans="1:21" x14ac:dyDescent="0.25">
      <c r="A647" t="s">
        <v>10</v>
      </c>
      <c r="B647">
        <v>7</v>
      </c>
      <c r="C647">
        <v>201</v>
      </c>
      <c r="D647" t="s">
        <v>370</v>
      </c>
      <c r="E647" t="s">
        <v>371</v>
      </c>
      <c r="F647" t="s">
        <v>42</v>
      </c>
      <c r="G647" t="s">
        <v>372</v>
      </c>
      <c r="H647">
        <v>199</v>
      </c>
      <c r="I647" t="s">
        <v>62</v>
      </c>
      <c r="J647" t="s">
        <v>383</v>
      </c>
      <c r="K647" t="s">
        <v>46</v>
      </c>
      <c r="L647">
        <v>10</v>
      </c>
      <c r="M647" t="s">
        <v>47</v>
      </c>
      <c r="N647" s="3">
        <v>19720897</v>
      </c>
      <c r="O647" s="3">
        <v>19509202.59</v>
      </c>
      <c r="P647" s="3">
        <v>22450810</v>
      </c>
      <c r="Q647" s="3">
        <v>24083856.170000002</v>
      </c>
      <c r="R647" s="3">
        <v>24682571.289999999</v>
      </c>
      <c r="S647" s="1">
        <v>29355896.920000002</v>
      </c>
      <c r="T647" s="1">
        <v>31082560.870000001</v>
      </c>
      <c r="U647" s="1">
        <v>32510861.789999999</v>
      </c>
    </row>
    <row r="648" spans="1:21" x14ac:dyDescent="0.25">
      <c r="A648" t="s">
        <v>10</v>
      </c>
      <c r="B648">
        <v>7</v>
      </c>
      <c r="C648">
        <v>201</v>
      </c>
      <c r="D648" t="s">
        <v>370</v>
      </c>
      <c r="E648" t="s">
        <v>371</v>
      </c>
      <c r="F648" t="s">
        <v>42</v>
      </c>
      <c r="G648" t="s">
        <v>372</v>
      </c>
      <c r="H648">
        <v>199</v>
      </c>
      <c r="I648" t="s">
        <v>62</v>
      </c>
      <c r="J648" t="s">
        <v>383</v>
      </c>
      <c r="K648" t="s">
        <v>46</v>
      </c>
      <c r="L648">
        <v>20</v>
      </c>
      <c r="M648" t="s">
        <v>48</v>
      </c>
      <c r="N648" s="3">
        <v>19720897</v>
      </c>
      <c r="O648" s="3">
        <v>19509198.449999999</v>
      </c>
      <c r="P648" s="3">
        <v>20254393.41</v>
      </c>
      <c r="Q648" s="3">
        <v>22848944.579999998</v>
      </c>
      <c r="R648" s="3">
        <v>23449652.829999998</v>
      </c>
      <c r="S648" s="1">
        <v>28938723.699999999</v>
      </c>
      <c r="T648" s="1">
        <v>25144558.699999999</v>
      </c>
      <c r="U648" s="1">
        <v>31306510.18</v>
      </c>
    </row>
    <row r="649" spans="1:21" x14ac:dyDescent="0.25">
      <c r="A649" t="s">
        <v>10</v>
      </c>
      <c r="B649">
        <v>7</v>
      </c>
      <c r="C649">
        <v>201</v>
      </c>
      <c r="D649" t="s">
        <v>370</v>
      </c>
      <c r="E649" t="s">
        <v>371</v>
      </c>
      <c r="F649" t="s">
        <v>42</v>
      </c>
      <c r="G649" t="s">
        <v>372</v>
      </c>
      <c r="H649">
        <v>199</v>
      </c>
      <c r="I649" t="s">
        <v>62</v>
      </c>
      <c r="J649" t="s">
        <v>383</v>
      </c>
      <c r="K649" t="s">
        <v>46</v>
      </c>
      <c r="L649">
        <v>30</v>
      </c>
      <c r="M649" t="s">
        <v>49</v>
      </c>
      <c r="N649" s="3">
        <v>0</v>
      </c>
      <c r="O649" s="3">
        <v>4.1399999999999997</v>
      </c>
      <c r="P649" s="3">
        <v>2196416.59</v>
      </c>
      <c r="Q649" s="3">
        <v>1234911.5900000001</v>
      </c>
      <c r="R649" s="3">
        <v>1232918.46</v>
      </c>
      <c r="S649" s="1">
        <v>417173.22</v>
      </c>
      <c r="T649" s="1">
        <v>5938002.1699999999</v>
      </c>
      <c r="U649" s="1">
        <v>1204351.6100000001</v>
      </c>
    </row>
    <row r="650" spans="1:21" x14ac:dyDescent="0.25">
      <c r="A650" t="s">
        <v>10</v>
      </c>
      <c r="B650">
        <v>7</v>
      </c>
      <c r="C650">
        <v>201</v>
      </c>
      <c r="D650" t="s">
        <v>370</v>
      </c>
      <c r="E650" t="s">
        <v>371</v>
      </c>
      <c r="F650" t="s">
        <v>42</v>
      </c>
      <c r="G650" t="s">
        <v>372</v>
      </c>
      <c r="H650">
        <v>199</v>
      </c>
      <c r="I650" t="s">
        <v>62</v>
      </c>
      <c r="J650" t="s">
        <v>383</v>
      </c>
      <c r="K650" t="s">
        <v>46</v>
      </c>
      <c r="L650">
        <v>40</v>
      </c>
      <c r="M650" t="s">
        <v>12</v>
      </c>
      <c r="N650" s="3">
        <v>0</v>
      </c>
      <c r="O650" s="3">
        <v>0</v>
      </c>
      <c r="P650" s="3">
        <v>0</v>
      </c>
      <c r="Q650" s="3">
        <v>0</v>
      </c>
      <c r="R650" s="3">
        <v>0</v>
      </c>
      <c r="S650" s="1">
        <v>0</v>
      </c>
      <c r="T650" s="1">
        <v>5138000</v>
      </c>
      <c r="U650" s="1">
        <v>0</v>
      </c>
    </row>
    <row r="651" spans="1:21" x14ac:dyDescent="0.25">
      <c r="A651" t="s">
        <v>10</v>
      </c>
      <c r="B651">
        <v>7</v>
      </c>
      <c r="C651">
        <v>201</v>
      </c>
      <c r="D651" t="s">
        <v>370</v>
      </c>
      <c r="E651" t="s">
        <v>371</v>
      </c>
      <c r="F651" t="s">
        <v>42</v>
      </c>
      <c r="G651" t="s">
        <v>372</v>
      </c>
      <c r="H651">
        <v>199</v>
      </c>
      <c r="I651" t="s">
        <v>62</v>
      </c>
      <c r="J651" t="s">
        <v>383</v>
      </c>
      <c r="K651" t="s">
        <v>46</v>
      </c>
      <c r="L651">
        <v>50</v>
      </c>
      <c r="M651" t="s">
        <v>50</v>
      </c>
      <c r="N651" s="3">
        <v>0</v>
      </c>
      <c r="O651" s="3">
        <v>4.1399999999999997</v>
      </c>
      <c r="P651" s="3">
        <v>2196416.59</v>
      </c>
      <c r="Q651" s="3">
        <v>1234911.5900000001</v>
      </c>
      <c r="R651" s="3">
        <v>1232918.46</v>
      </c>
      <c r="S651" s="1">
        <v>417173.22</v>
      </c>
      <c r="T651" s="1">
        <v>800002.17</v>
      </c>
      <c r="U651" s="1">
        <v>1204351.6100000001</v>
      </c>
    </row>
    <row r="652" spans="1:21" x14ac:dyDescent="0.25">
      <c r="A652" t="s">
        <v>10</v>
      </c>
      <c r="B652">
        <v>7</v>
      </c>
      <c r="C652">
        <v>201</v>
      </c>
      <c r="D652" t="s">
        <v>370</v>
      </c>
      <c r="E652" t="s">
        <v>371</v>
      </c>
      <c r="F652" t="s">
        <v>42</v>
      </c>
      <c r="G652" t="s">
        <v>372</v>
      </c>
      <c r="H652">
        <v>566</v>
      </c>
      <c r="I652" t="s">
        <v>384</v>
      </c>
      <c r="J652" t="s">
        <v>385</v>
      </c>
      <c r="K652" t="s">
        <v>46</v>
      </c>
      <c r="L652">
        <v>10</v>
      </c>
      <c r="M652" t="s">
        <v>47</v>
      </c>
      <c r="N652" s="3">
        <v>319466</v>
      </c>
      <c r="O652" s="3">
        <v>714239.88</v>
      </c>
      <c r="P652" s="3">
        <v>804691.44</v>
      </c>
      <c r="Q652" s="3">
        <v>941167</v>
      </c>
      <c r="R652" s="3">
        <v>1201419.9099999999</v>
      </c>
      <c r="S652" s="1">
        <v>662071.91</v>
      </c>
      <c r="T652" s="1">
        <v>989030.53</v>
      </c>
      <c r="U652" s="1">
        <v>1413218</v>
      </c>
    </row>
    <row r="653" spans="1:21" x14ac:dyDescent="0.25">
      <c r="A653" t="s">
        <v>10</v>
      </c>
      <c r="B653">
        <v>7</v>
      </c>
      <c r="C653">
        <v>201</v>
      </c>
      <c r="D653" t="s">
        <v>370</v>
      </c>
      <c r="E653" t="s">
        <v>371</v>
      </c>
      <c r="F653" t="s">
        <v>42</v>
      </c>
      <c r="G653" t="s">
        <v>372</v>
      </c>
      <c r="H653">
        <v>566</v>
      </c>
      <c r="I653" t="s">
        <v>384</v>
      </c>
      <c r="J653" t="s">
        <v>385</v>
      </c>
      <c r="K653" t="s">
        <v>46</v>
      </c>
      <c r="L653">
        <v>20</v>
      </c>
      <c r="M653" t="s">
        <v>48</v>
      </c>
      <c r="N653" s="3">
        <v>319465.96000000002</v>
      </c>
      <c r="O653" s="3">
        <v>595895.21</v>
      </c>
      <c r="P653" s="3">
        <v>560372.31000000006</v>
      </c>
      <c r="Q653" s="3">
        <v>770475.09</v>
      </c>
      <c r="R653" s="3">
        <v>701702.47</v>
      </c>
      <c r="S653" s="1">
        <v>661998.80000000005</v>
      </c>
      <c r="T653" s="1">
        <v>989029.62</v>
      </c>
      <c r="U653" s="1">
        <v>982155.48</v>
      </c>
    </row>
    <row r="654" spans="1:21" x14ac:dyDescent="0.25">
      <c r="A654" t="s">
        <v>10</v>
      </c>
      <c r="B654">
        <v>7</v>
      </c>
      <c r="C654">
        <v>201</v>
      </c>
      <c r="D654" t="s">
        <v>370</v>
      </c>
      <c r="E654" t="s">
        <v>371</v>
      </c>
      <c r="F654" t="s">
        <v>42</v>
      </c>
      <c r="G654" t="s">
        <v>372</v>
      </c>
      <c r="H654">
        <v>566</v>
      </c>
      <c r="I654" t="s">
        <v>384</v>
      </c>
      <c r="J654" t="s">
        <v>385</v>
      </c>
      <c r="K654" t="s">
        <v>46</v>
      </c>
      <c r="L654">
        <v>30</v>
      </c>
      <c r="M654" t="s">
        <v>49</v>
      </c>
      <c r="N654" s="3">
        <v>0.04</v>
      </c>
      <c r="O654" s="3">
        <v>118344.67</v>
      </c>
      <c r="P654" s="3">
        <v>244319.13</v>
      </c>
      <c r="Q654" s="3">
        <v>170691.91</v>
      </c>
      <c r="R654" s="3">
        <v>499717.44</v>
      </c>
      <c r="S654" s="1">
        <v>73.11</v>
      </c>
      <c r="T654" s="1">
        <v>0.91</v>
      </c>
      <c r="U654" s="1">
        <v>431062.52</v>
      </c>
    </row>
    <row r="655" spans="1:21" x14ac:dyDescent="0.25">
      <c r="A655" t="s">
        <v>10</v>
      </c>
      <c r="B655">
        <v>7</v>
      </c>
      <c r="C655">
        <v>201</v>
      </c>
      <c r="D655" t="s">
        <v>370</v>
      </c>
      <c r="E655" t="s">
        <v>371</v>
      </c>
      <c r="F655" t="s">
        <v>42</v>
      </c>
      <c r="G655" t="s">
        <v>372</v>
      </c>
      <c r="H655">
        <v>566</v>
      </c>
      <c r="I655" t="s">
        <v>384</v>
      </c>
      <c r="J655" t="s">
        <v>385</v>
      </c>
      <c r="K655" t="s">
        <v>46</v>
      </c>
      <c r="L655">
        <v>40</v>
      </c>
      <c r="M655" t="s">
        <v>12</v>
      </c>
      <c r="N655" s="3">
        <v>0</v>
      </c>
      <c r="O655" s="3">
        <v>0</v>
      </c>
      <c r="P655" s="3">
        <v>0</v>
      </c>
      <c r="Q655" s="3">
        <v>0</v>
      </c>
      <c r="R655" s="3">
        <v>0</v>
      </c>
      <c r="S655" s="1">
        <v>0</v>
      </c>
      <c r="T655" s="1">
        <v>0</v>
      </c>
      <c r="U655" s="1">
        <v>0</v>
      </c>
    </row>
    <row r="656" spans="1:21" x14ac:dyDescent="0.25">
      <c r="A656" t="s">
        <v>10</v>
      </c>
      <c r="B656">
        <v>7</v>
      </c>
      <c r="C656">
        <v>201</v>
      </c>
      <c r="D656" t="s">
        <v>370</v>
      </c>
      <c r="E656" t="s">
        <v>371</v>
      </c>
      <c r="F656" t="s">
        <v>42</v>
      </c>
      <c r="G656" t="s">
        <v>372</v>
      </c>
      <c r="H656">
        <v>566</v>
      </c>
      <c r="I656" t="s">
        <v>384</v>
      </c>
      <c r="J656" t="s">
        <v>385</v>
      </c>
      <c r="K656" t="s">
        <v>46</v>
      </c>
      <c r="L656">
        <v>50</v>
      </c>
      <c r="M656" t="s">
        <v>50</v>
      </c>
      <c r="N656" s="3">
        <v>0.04</v>
      </c>
      <c r="O656" s="3">
        <v>118344.67</v>
      </c>
      <c r="P656" s="3">
        <v>244319.13</v>
      </c>
      <c r="Q656" s="3">
        <v>170691.91</v>
      </c>
      <c r="R656" s="3">
        <v>499717.44</v>
      </c>
      <c r="S656" s="1">
        <v>73.11</v>
      </c>
      <c r="T656" s="1">
        <v>0.91</v>
      </c>
      <c r="U656" s="1">
        <v>431062.52</v>
      </c>
    </row>
    <row r="657" spans="1:21" x14ac:dyDescent="0.25">
      <c r="A657" t="s">
        <v>10</v>
      </c>
      <c r="B657">
        <v>7</v>
      </c>
      <c r="C657">
        <v>197</v>
      </c>
      <c r="D657" t="s">
        <v>386</v>
      </c>
      <c r="E657" t="s">
        <v>387</v>
      </c>
      <c r="F657" t="s">
        <v>42</v>
      </c>
      <c r="G657" t="s">
        <v>388</v>
      </c>
      <c r="H657">
        <v>143</v>
      </c>
      <c r="I657" t="s">
        <v>389</v>
      </c>
      <c r="J657" t="s">
        <v>390</v>
      </c>
      <c r="K657" t="s">
        <v>46</v>
      </c>
      <c r="L657">
        <v>10</v>
      </c>
      <c r="M657" t="s">
        <v>47</v>
      </c>
      <c r="N657" s="3">
        <v>29867180</v>
      </c>
      <c r="O657" s="3">
        <v>34085441</v>
      </c>
      <c r="P657" s="3">
        <v>40722654</v>
      </c>
      <c r="Q657" s="3">
        <v>38800685</v>
      </c>
      <c r="R657" s="3">
        <v>77960301.489999995</v>
      </c>
      <c r="S657" s="1">
        <v>81122709.760000005</v>
      </c>
      <c r="T657" s="1">
        <v>87329185.439999998</v>
      </c>
      <c r="U657" s="1">
        <v>57257445.450000003</v>
      </c>
    </row>
    <row r="658" spans="1:21" x14ac:dyDescent="0.25">
      <c r="A658" t="s">
        <v>10</v>
      </c>
      <c r="B658">
        <v>7</v>
      </c>
      <c r="C658">
        <v>197</v>
      </c>
      <c r="D658" t="s">
        <v>386</v>
      </c>
      <c r="E658" t="s">
        <v>387</v>
      </c>
      <c r="F658" t="s">
        <v>42</v>
      </c>
      <c r="G658" t="s">
        <v>388</v>
      </c>
      <c r="H658">
        <v>143</v>
      </c>
      <c r="I658" t="s">
        <v>389</v>
      </c>
      <c r="J658" t="s">
        <v>390</v>
      </c>
      <c r="K658" t="s">
        <v>46</v>
      </c>
      <c r="L658">
        <v>20</v>
      </c>
      <c r="M658" t="s">
        <v>48</v>
      </c>
      <c r="N658" s="3">
        <v>28570684.300000001</v>
      </c>
      <c r="O658" s="3">
        <v>33006562.010000002</v>
      </c>
      <c r="P658" s="3">
        <v>36895350.090000004</v>
      </c>
      <c r="Q658" s="3">
        <v>35691047.020000003</v>
      </c>
      <c r="R658" s="3">
        <v>70181484.769999996</v>
      </c>
      <c r="S658" s="1">
        <v>78051513.180000007</v>
      </c>
      <c r="T658" s="1">
        <v>75360652.75</v>
      </c>
      <c r="U658" s="1">
        <v>55304892.259999998</v>
      </c>
    </row>
    <row r="659" spans="1:21" x14ac:dyDescent="0.25">
      <c r="A659" t="s">
        <v>10</v>
      </c>
      <c r="B659">
        <v>7</v>
      </c>
      <c r="C659">
        <v>197</v>
      </c>
      <c r="D659" t="s">
        <v>386</v>
      </c>
      <c r="E659" t="s">
        <v>387</v>
      </c>
      <c r="F659" t="s">
        <v>42</v>
      </c>
      <c r="G659" t="s">
        <v>388</v>
      </c>
      <c r="H659">
        <v>143</v>
      </c>
      <c r="I659" t="s">
        <v>389</v>
      </c>
      <c r="J659" t="s">
        <v>390</v>
      </c>
      <c r="K659" t="s">
        <v>46</v>
      </c>
      <c r="L659">
        <v>30</v>
      </c>
      <c r="M659" t="s">
        <v>49</v>
      </c>
      <c r="N659" s="3">
        <v>1296495.7</v>
      </c>
      <c r="O659" s="3">
        <v>1078878.99</v>
      </c>
      <c r="P659" s="3">
        <v>3827303.91</v>
      </c>
      <c r="Q659" s="3">
        <v>3109637.98</v>
      </c>
      <c r="R659" s="3">
        <v>7778816.7199999997</v>
      </c>
      <c r="S659" s="1">
        <v>3071196.58</v>
      </c>
      <c r="T659" s="1">
        <v>11968532.689999999</v>
      </c>
      <c r="U659" s="1">
        <v>1952553.19</v>
      </c>
    </row>
    <row r="660" spans="1:21" x14ac:dyDescent="0.25">
      <c r="A660" t="s">
        <v>10</v>
      </c>
      <c r="B660">
        <v>7</v>
      </c>
      <c r="C660">
        <v>197</v>
      </c>
      <c r="D660" t="s">
        <v>386</v>
      </c>
      <c r="E660" t="s">
        <v>387</v>
      </c>
      <c r="F660" t="s">
        <v>42</v>
      </c>
      <c r="G660" t="s">
        <v>388</v>
      </c>
      <c r="H660">
        <v>143</v>
      </c>
      <c r="I660" t="s">
        <v>389</v>
      </c>
      <c r="J660" t="s">
        <v>390</v>
      </c>
      <c r="K660" t="s">
        <v>46</v>
      </c>
      <c r="L660">
        <v>40</v>
      </c>
      <c r="M660" t="s">
        <v>12</v>
      </c>
      <c r="N660" s="3">
        <v>0</v>
      </c>
      <c r="O660" s="3">
        <v>0</v>
      </c>
      <c r="P660" s="3">
        <v>0</v>
      </c>
      <c r="Q660" s="3">
        <v>0</v>
      </c>
      <c r="R660" s="3">
        <v>5029411.76</v>
      </c>
      <c r="S660" s="1">
        <v>0</v>
      </c>
      <c r="T660" s="1">
        <v>9056641</v>
      </c>
      <c r="U660" s="1">
        <v>0</v>
      </c>
    </row>
    <row r="661" spans="1:21" x14ac:dyDescent="0.25">
      <c r="A661" t="s">
        <v>10</v>
      </c>
      <c r="B661">
        <v>7</v>
      </c>
      <c r="C661">
        <v>197</v>
      </c>
      <c r="D661" t="s">
        <v>386</v>
      </c>
      <c r="E661" t="s">
        <v>387</v>
      </c>
      <c r="F661" t="s">
        <v>42</v>
      </c>
      <c r="G661" t="s">
        <v>388</v>
      </c>
      <c r="H661">
        <v>143</v>
      </c>
      <c r="I661" t="s">
        <v>389</v>
      </c>
      <c r="J661" t="s">
        <v>390</v>
      </c>
      <c r="K661" t="s">
        <v>46</v>
      </c>
      <c r="L661">
        <v>50</v>
      </c>
      <c r="M661" t="s">
        <v>50</v>
      </c>
      <c r="N661" s="3">
        <v>1296495.7</v>
      </c>
      <c r="O661" s="3">
        <v>1078878.99</v>
      </c>
      <c r="P661" s="3">
        <v>3827303.91</v>
      </c>
      <c r="Q661" s="3">
        <v>3109637.98</v>
      </c>
      <c r="R661" s="3">
        <v>2749404.96</v>
      </c>
      <c r="S661" s="1">
        <v>3071196.58</v>
      </c>
      <c r="T661" s="1">
        <v>2911891.69</v>
      </c>
      <c r="U661" s="1">
        <v>1952553.19</v>
      </c>
    </row>
    <row r="662" spans="1:21" x14ac:dyDescent="0.25">
      <c r="A662" t="s">
        <v>10</v>
      </c>
      <c r="B662">
        <v>7</v>
      </c>
      <c r="C662">
        <v>197</v>
      </c>
      <c r="D662" t="s">
        <v>386</v>
      </c>
      <c r="E662" t="s">
        <v>387</v>
      </c>
      <c r="F662" t="s">
        <v>42</v>
      </c>
      <c r="G662" t="s">
        <v>388</v>
      </c>
      <c r="H662">
        <v>176</v>
      </c>
      <c r="I662" t="s">
        <v>899</v>
      </c>
      <c r="J662" t="s">
        <v>909</v>
      </c>
      <c r="K662" t="s">
        <v>46</v>
      </c>
      <c r="L662">
        <v>10</v>
      </c>
      <c r="M662" t="s">
        <v>47</v>
      </c>
      <c r="N662" s="3">
        <v>0</v>
      </c>
      <c r="O662" s="3">
        <v>0</v>
      </c>
      <c r="P662" s="3">
        <v>0</v>
      </c>
      <c r="Q662" s="3">
        <v>0</v>
      </c>
      <c r="R662" s="3">
        <v>0</v>
      </c>
      <c r="S662" s="1">
        <v>0</v>
      </c>
      <c r="T662" s="1">
        <v>188418050.44999999</v>
      </c>
      <c r="U662" s="1">
        <v>190062304.44999999</v>
      </c>
    </row>
    <row r="663" spans="1:21" x14ac:dyDescent="0.25">
      <c r="A663" t="s">
        <v>10</v>
      </c>
      <c r="B663">
        <v>7</v>
      </c>
      <c r="C663">
        <v>197</v>
      </c>
      <c r="D663" t="s">
        <v>386</v>
      </c>
      <c r="E663" t="s">
        <v>387</v>
      </c>
      <c r="F663" t="s">
        <v>42</v>
      </c>
      <c r="G663" t="s">
        <v>388</v>
      </c>
      <c r="H663">
        <v>176</v>
      </c>
      <c r="I663" t="s">
        <v>899</v>
      </c>
      <c r="J663" t="s">
        <v>909</v>
      </c>
      <c r="K663" t="s">
        <v>46</v>
      </c>
      <c r="L663">
        <v>20</v>
      </c>
      <c r="M663" t="s">
        <v>48</v>
      </c>
      <c r="N663" s="3">
        <v>0</v>
      </c>
      <c r="O663" s="3">
        <v>0</v>
      </c>
      <c r="P663" s="3">
        <v>0</v>
      </c>
      <c r="Q663" s="3">
        <v>0</v>
      </c>
      <c r="R663" s="3">
        <v>0</v>
      </c>
      <c r="S663" s="1">
        <v>0</v>
      </c>
      <c r="T663" s="1">
        <v>188318357</v>
      </c>
      <c r="U663" s="1">
        <v>189525156</v>
      </c>
    </row>
    <row r="664" spans="1:21" x14ac:dyDescent="0.25">
      <c r="A664" t="s">
        <v>10</v>
      </c>
      <c r="B664">
        <v>7</v>
      </c>
      <c r="C664">
        <v>197</v>
      </c>
      <c r="D664" t="s">
        <v>386</v>
      </c>
      <c r="E664" t="s">
        <v>387</v>
      </c>
      <c r="F664" t="s">
        <v>42</v>
      </c>
      <c r="G664" t="s">
        <v>388</v>
      </c>
      <c r="H664">
        <v>176</v>
      </c>
      <c r="I664" t="s">
        <v>899</v>
      </c>
      <c r="J664" t="s">
        <v>909</v>
      </c>
      <c r="K664" t="s">
        <v>46</v>
      </c>
      <c r="L664">
        <v>30</v>
      </c>
      <c r="M664" t="s">
        <v>49</v>
      </c>
      <c r="N664" s="3">
        <v>0</v>
      </c>
      <c r="O664" s="3">
        <v>0</v>
      </c>
      <c r="P664" s="3">
        <v>0</v>
      </c>
      <c r="Q664" s="3">
        <v>0</v>
      </c>
      <c r="R664" s="3">
        <v>0</v>
      </c>
      <c r="S664" s="1">
        <v>0</v>
      </c>
      <c r="T664" s="1">
        <v>99693.45</v>
      </c>
      <c r="U664" s="1">
        <v>537148.44999999995</v>
      </c>
    </row>
    <row r="665" spans="1:21" x14ac:dyDescent="0.25">
      <c r="A665" t="s">
        <v>10</v>
      </c>
      <c r="B665">
        <v>7</v>
      </c>
      <c r="C665">
        <v>197</v>
      </c>
      <c r="D665" t="s">
        <v>386</v>
      </c>
      <c r="E665" t="s">
        <v>387</v>
      </c>
      <c r="F665" t="s">
        <v>42</v>
      </c>
      <c r="G665" t="s">
        <v>388</v>
      </c>
      <c r="H665">
        <v>176</v>
      </c>
      <c r="I665" t="s">
        <v>899</v>
      </c>
      <c r="J665" t="s">
        <v>909</v>
      </c>
      <c r="K665" t="s">
        <v>46</v>
      </c>
      <c r="L665">
        <v>40</v>
      </c>
      <c r="M665" t="s">
        <v>12</v>
      </c>
      <c r="N665" s="3">
        <v>0</v>
      </c>
      <c r="O665" s="3">
        <v>0</v>
      </c>
      <c r="P665" s="3">
        <v>0</v>
      </c>
      <c r="Q665" s="3">
        <v>0</v>
      </c>
      <c r="R665" s="3">
        <v>0</v>
      </c>
      <c r="S665" s="1">
        <v>0</v>
      </c>
      <c r="T665" s="1">
        <v>99693.45</v>
      </c>
      <c r="U665" s="1">
        <v>0</v>
      </c>
    </row>
    <row r="666" spans="1:21" x14ac:dyDescent="0.25">
      <c r="A666" t="s">
        <v>10</v>
      </c>
      <c r="B666">
        <v>7</v>
      </c>
      <c r="C666">
        <v>197</v>
      </c>
      <c r="D666" t="s">
        <v>386</v>
      </c>
      <c r="E666" t="s">
        <v>387</v>
      </c>
      <c r="F666" t="s">
        <v>42</v>
      </c>
      <c r="G666" t="s">
        <v>388</v>
      </c>
      <c r="H666">
        <v>176</v>
      </c>
      <c r="I666" t="s">
        <v>899</v>
      </c>
      <c r="J666" t="s">
        <v>909</v>
      </c>
      <c r="K666" t="s">
        <v>46</v>
      </c>
      <c r="L666">
        <v>50</v>
      </c>
      <c r="M666" t="s">
        <v>50</v>
      </c>
      <c r="N666" s="3">
        <v>0</v>
      </c>
      <c r="O666" s="3">
        <v>0</v>
      </c>
      <c r="P666" s="3">
        <v>0</v>
      </c>
      <c r="Q666" s="3">
        <v>0</v>
      </c>
      <c r="R666" s="3">
        <v>0</v>
      </c>
      <c r="S666" s="1">
        <v>0</v>
      </c>
      <c r="T666" s="1">
        <v>0</v>
      </c>
      <c r="U666" s="1">
        <v>537148.44999999995</v>
      </c>
    </row>
    <row r="667" spans="1:21" x14ac:dyDescent="0.25">
      <c r="A667" t="s">
        <v>10</v>
      </c>
      <c r="B667">
        <v>7</v>
      </c>
      <c r="C667">
        <v>197</v>
      </c>
      <c r="D667" t="s">
        <v>386</v>
      </c>
      <c r="E667" t="s">
        <v>387</v>
      </c>
      <c r="F667" t="s">
        <v>42</v>
      </c>
      <c r="G667" t="s">
        <v>388</v>
      </c>
      <c r="H667">
        <v>178</v>
      </c>
      <c r="I667" t="s">
        <v>391</v>
      </c>
      <c r="J667" t="s">
        <v>392</v>
      </c>
      <c r="K667" t="s">
        <v>46</v>
      </c>
      <c r="L667">
        <v>10</v>
      </c>
      <c r="M667" t="s">
        <v>47</v>
      </c>
      <c r="N667" s="3">
        <v>6229436359</v>
      </c>
      <c r="O667" s="3">
        <v>6519132301</v>
      </c>
      <c r="P667" s="3">
        <v>6933632130.4200001</v>
      </c>
      <c r="Q667" s="3">
        <v>7142041110.5200005</v>
      </c>
      <c r="R667" s="3">
        <v>8566581702.3400002</v>
      </c>
      <c r="S667" s="1">
        <v>8915620741.5</v>
      </c>
      <c r="T667" s="1">
        <v>9387126167.8999996</v>
      </c>
      <c r="U667" s="1">
        <v>9569995790.3299999</v>
      </c>
    </row>
    <row r="668" spans="1:21" x14ac:dyDescent="0.25">
      <c r="A668" t="s">
        <v>10</v>
      </c>
      <c r="B668">
        <v>7</v>
      </c>
      <c r="C668">
        <v>197</v>
      </c>
      <c r="D668" t="s">
        <v>386</v>
      </c>
      <c r="E668" t="s">
        <v>387</v>
      </c>
      <c r="F668" t="s">
        <v>42</v>
      </c>
      <c r="G668" t="s">
        <v>388</v>
      </c>
      <c r="H668">
        <v>178</v>
      </c>
      <c r="I668" t="s">
        <v>391</v>
      </c>
      <c r="J668" t="s">
        <v>392</v>
      </c>
      <c r="K668" t="s">
        <v>46</v>
      </c>
      <c r="L668">
        <v>20</v>
      </c>
      <c r="M668" t="s">
        <v>48</v>
      </c>
      <c r="N668" s="3">
        <v>6221605195.9300003</v>
      </c>
      <c r="O668" s="3">
        <v>6495484717</v>
      </c>
      <c r="P668" s="3">
        <v>6811873441.8999996</v>
      </c>
      <c r="Q668" s="3">
        <v>7138706667.4200001</v>
      </c>
      <c r="R668" s="3">
        <v>8451151788.25</v>
      </c>
      <c r="S668" s="1">
        <v>8904327348.2800007</v>
      </c>
      <c r="T668" s="1">
        <v>9359253377.2999992</v>
      </c>
      <c r="U668" s="1">
        <v>9546614672.75</v>
      </c>
    </row>
    <row r="669" spans="1:21" x14ac:dyDescent="0.25">
      <c r="A669" t="s">
        <v>10</v>
      </c>
      <c r="B669">
        <v>7</v>
      </c>
      <c r="C669">
        <v>197</v>
      </c>
      <c r="D669" t="s">
        <v>386</v>
      </c>
      <c r="E669" t="s">
        <v>387</v>
      </c>
      <c r="F669" t="s">
        <v>42</v>
      </c>
      <c r="G669" t="s">
        <v>388</v>
      </c>
      <c r="H669">
        <v>178</v>
      </c>
      <c r="I669" t="s">
        <v>391</v>
      </c>
      <c r="J669" t="s">
        <v>392</v>
      </c>
      <c r="K669" t="s">
        <v>46</v>
      </c>
      <c r="L669">
        <v>30</v>
      </c>
      <c r="M669" t="s">
        <v>49</v>
      </c>
      <c r="N669" s="3">
        <v>7831163.0700000003</v>
      </c>
      <c r="O669" s="3">
        <v>23647584.100000001</v>
      </c>
      <c r="P669" s="3">
        <v>121758688.52</v>
      </c>
      <c r="Q669" s="3">
        <v>3334443.1</v>
      </c>
      <c r="R669" s="3">
        <v>115429914.09</v>
      </c>
      <c r="S669" s="1">
        <v>11293393.220000001</v>
      </c>
      <c r="T669" s="1">
        <v>27872790.600000001</v>
      </c>
      <c r="U669" s="1">
        <v>23381117.579999998</v>
      </c>
    </row>
    <row r="670" spans="1:21" x14ac:dyDescent="0.25">
      <c r="A670" t="s">
        <v>10</v>
      </c>
      <c r="B670">
        <v>7</v>
      </c>
      <c r="C670">
        <v>197</v>
      </c>
      <c r="D670" t="s">
        <v>386</v>
      </c>
      <c r="E670" t="s">
        <v>387</v>
      </c>
      <c r="F670" t="s">
        <v>42</v>
      </c>
      <c r="G670" t="s">
        <v>388</v>
      </c>
      <c r="H670">
        <v>178</v>
      </c>
      <c r="I670" t="s">
        <v>391</v>
      </c>
      <c r="J670" t="s">
        <v>392</v>
      </c>
      <c r="K670" t="s">
        <v>46</v>
      </c>
      <c r="L670">
        <v>40</v>
      </c>
      <c r="M670" t="s">
        <v>12</v>
      </c>
      <c r="N670" s="3">
        <v>0</v>
      </c>
      <c r="O670" s="3">
        <v>0</v>
      </c>
      <c r="P670" s="3">
        <v>0</v>
      </c>
      <c r="Q670" s="3">
        <v>0</v>
      </c>
      <c r="R670" s="3">
        <v>0</v>
      </c>
      <c r="S670" s="1">
        <v>0</v>
      </c>
      <c r="T670" s="1">
        <v>0</v>
      </c>
      <c r="U670" s="1">
        <v>0</v>
      </c>
    </row>
    <row r="671" spans="1:21" x14ac:dyDescent="0.25">
      <c r="A671" t="s">
        <v>10</v>
      </c>
      <c r="B671">
        <v>7</v>
      </c>
      <c r="C671">
        <v>197</v>
      </c>
      <c r="D671" t="s">
        <v>386</v>
      </c>
      <c r="E671" t="s">
        <v>387</v>
      </c>
      <c r="F671" t="s">
        <v>42</v>
      </c>
      <c r="G671" t="s">
        <v>388</v>
      </c>
      <c r="H671">
        <v>178</v>
      </c>
      <c r="I671" t="s">
        <v>391</v>
      </c>
      <c r="J671" t="s">
        <v>392</v>
      </c>
      <c r="K671" t="s">
        <v>46</v>
      </c>
      <c r="L671">
        <v>50</v>
      </c>
      <c r="M671" t="s">
        <v>50</v>
      </c>
      <c r="N671" s="3">
        <v>7831163.0700000003</v>
      </c>
      <c r="O671" s="3">
        <v>23647584.100000001</v>
      </c>
      <c r="P671" s="3">
        <v>121758688.52</v>
      </c>
      <c r="Q671" s="3">
        <v>3334443.1</v>
      </c>
      <c r="R671" s="3">
        <v>115429914.09</v>
      </c>
      <c r="S671" s="1">
        <v>11293393.220000001</v>
      </c>
      <c r="T671" s="1">
        <v>27872790.600000001</v>
      </c>
      <c r="U671" s="1">
        <v>23381117.579999998</v>
      </c>
    </row>
    <row r="672" spans="1:21" x14ac:dyDescent="0.25">
      <c r="A672" t="s">
        <v>10</v>
      </c>
      <c r="B672">
        <v>7</v>
      </c>
      <c r="C672">
        <v>218</v>
      </c>
      <c r="D672" t="s">
        <v>393</v>
      </c>
      <c r="E672" t="s">
        <v>394</v>
      </c>
      <c r="F672" t="s">
        <v>42</v>
      </c>
      <c r="G672" t="s">
        <v>395</v>
      </c>
      <c r="H672">
        <v>197</v>
      </c>
      <c r="I672" t="s">
        <v>396</v>
      </c>
      <c r="J672" t="s">
        <v>397</v>
      </c>
      <c r="K672" t="s">
        <v>46</v>
      </c>
      <c r="L672">
        <v>10</v>
      </c>
      <c r="M672" t="s">
        <v>47</v>
      </c>
      <c r="N672" s="3">
        <v>4013128</v>
      </c>
      <c r="O672" s="3">
        <v>4611128</v>
      </c>
      <c r="P672" s="3">
        <v>4383872</v>
      </c>
      <c r="Q672" s="3">
        <v>4639646.13</v>
      </c>
      <c r="R672" s="3">
        <v>4789244.42</v>
      </c>
      <c r="S672" s="1">
        <v>5082161</v>
      </c>
      <c r="T672" s="1">
        <v>5938484.9000000004</v>
      </c>
      <c r="U672" s="1">
        <v>6267698</v>
      </c>
    </row>
    <row r="673" spans="1:21" x14ac:dyDescent="0.25">
      <c r="A673" t="s">
        <v>10</v>
      </c>
      <c r="B673">
        <v>7</v>
      </c>
      <c r="C673">
        <v>218</v>
      </c>
      <c r="D673" t="s">
        <v>393</v>
      </c>
      <c r="E673" t="s">
        <v>394</v>
      </c>
      <c r="F673" t="s">
        <v>42</v>
      </c>
      <c r="G673" t="s">
        <v>395</v>
      </c>
      <c r="H673">
        <v>197</v>
      </c>
      <c r="I673" t="s">
        <v>396</v>
      </c>
      <c r="J673" t="s">
        <v>397</v>
      </c>
      <c r="K673" t="s">
        <v>46</v>
      </c>
      <c r="L673">
        <v>20</v>
      </c>
      <c r="M673" t="s">
        <v>48</v>
      </c>
      <c r="N673" s="3">
        <v>4012006.49</v>
      </c>
      <c r="O673" s="3">
        <v>4344092.4800000004</v>
      </c>
      <c r="P673" s="3">
        <v>4329597.87</v>
      </c>
      <c r="Q673" s="3">
        <v>4639062.71</v>
      </c>
      <c r="R673" s="3">
        <v>4764982.9800000004</v>
      </c>
      <c r="S673" s="1">
        <v>5062374.0999999996</v>
      </c>
      <c r="T673" s="1">
        <v>5740942.7300000004</v>
      </c>
      <c r="U673" s="1">
        <v>6155222.6200000001</v>
      </c>
    </row>
    <row r="674" spans="1:21" x14ac:dyDescent="0.25">
      <c r="A674" t="s">
        <v>10</v>
      </c>
      <c r="B674">
        <v>7</v>
      </c>
      <c r="C674">
        <v>218</v>
      </c>
      <c r="D674" t="s">
        <v>393</v>
      </c>
      <c r="E674" t="s">
        <v>394</v>
      </c>
      <c r="F674" t="s">
        <v>42</v>
      </c>
      <c r="G674" t="s">
        <v>395</v>
      </c>
      <c r="H674">
        <v>197</v>
      </c>
      <c r="I674" t="s">
        <v>396</v>
      </c>
      <c r="J674" t="s">
        <v>397</v>
      </c>
      <c r="K674" t="s">
        <v>46</v>
      </c>
      <c r="L674">
        <v>30</v>
      </c>
      <c r="M674" t="s">
        <v>49</v>
      </c>
      <c r="N674" s="3">
        <v>1121.51</v>
      </c>
      <c r="O674" s="3">
        <v>267035.52000000002</v>
      </c>
      <c r="P674" s="3">
        <v>54274.13</v>
      </c>
      <c r="Q674" s="3">
        <v>583.41999999999996</v>
      </c>
      <c r="R674" s="3">
        <v>24261.439999999999</v>
      </c>
      <c r="S674" s="1">
        <v>19786.900000000001</v>
      </c>
      <c r="T674" s="1">
        <v>197542.17</v>
      </c>
      <c r="U674" s="1">
        <v>112475.38</v>
      </c>
    </row>
    <row r="675" spans="1:21" x14ac:dyDescent="0.25">
      <c r="A675" t="s">
        <v>10</v>
      </c>
      <c r="B675">
        <v>7</v>
      </c>
      <c r="C675">
        <v>218</v>
      </c>
      <c r="D675" t="s">
        <v>393</v>
      </c>
      <c r="E675" t="s">
        <v>394</v>
      </c>
      <c r="F675" t="s">
        <v>42</v>
      </c>
      <c r="G675" t="s">
        <v>395</v>
      </c>
      <c r="H675">
        <v>197</v>
      </c>
      <c r="I675" t="s">
        <v>396</v>
      </c>
      <c r="J675" t="s">
        <v>397</v>
      </c>
      <c r="K675" t="s">
        <v>46</v>
      </c>
      <c r="L675">
        <v>40</v>
      </c>
      <c r="M675" t="s">
        <v>12</v>
      </c>
      <c r="N675" s="3">
        <v>0</v>
      </c>
      <c r="O675" s="3">
        <v>0</v>
      </c>
      <c r="P675" s="3">
        <v>0</v>
      </c>
      <c r="Q675" s="3">
        <v>0</v>
      </c>
      <c r="R675" s="3">
        <v>0</v>
      </c>
      <c r="S675" s="1">
        <v>0</v>
      </c>
      <c r="T675" s="1">
        <v>0</v>
      </c>
      <c r="U675" s="1">
        <v>0</v>
      </c>
    </row>
    <row r="676" spans="1:21" x14ac:dyDescent="0.25">
      <c r="A676" t="s">
        <v>10</v>
      </c>
      <c r="B676">
        <v>7</v>
      </c>
      <c r="C676">
        <v>218</v>
      </c>
      <c r="D676" t="s">
        <v>393</v>
      </c>
      <c r="E676" t="s">
        <v>394</v>
      </c>
      <c r="F676" t="s">
        <v>42</v>
      </c>
      <c r="G676" t="s">
        <v>395</v>
      </c>
      <c r="H676">
        <v>197</v>
      </c>
      <c r="I676" t="s">
        <v>396</v>
      </c>
      <c r="J676" t="s">
        <v>397</v>
      </c>
      <c r="K676" t="s">
        <v>46</v>
      </c>
      <c r="L676">
        <v>50</v>
      </c>
      <c r="M676" t="s">
        <v>50</v>
      </c>
      <c r="N676" s="3">
        <v>1121.51</v>
      </c>
      <c r="O676" s="3">
        <v>267035.52000000002</v>
      </c>
      <c r="P676" s="3">
        <v>54274.13</v>
      </c>
      <c r="Q676" s="3">
        <v>583.41999999999996</v>
      </c>
      <c r="R676" s="3">
        <v>24261.439999999999</v>
      </c>
      <c r="S676" s="1">
        <v>19786.900000000001</v>
      </c>
      <c r="T676" s="1">
        <v>197542.17</v>
      </c>
      <c r="U676" s="1">
        <v>112475.38</v>
      </c>
    </row>
    <row r="677" spans="1:21" x14ac:dyDescent="0.25">
      <c r="A677" t="s">
        <v>10</v>
      </c>
      <c r="B677">
        <v>7</v>
      </c>
      <c r="C677">
        <v>218</v>
      </c>
      <c r="D677" t="s">
        <v>393</v>
      </c>
      <c r="E677" t="s">
        <v>394</v>
      </c>
      <c r="F677" t="s">
        <v>42</v>
      </c>
      <c r="G677" t="s">
        <v>395</v>
      </c>
      <c r="H677">
        <v>198</v>
      </c>
      <c r="I677" t="s">
        <v>398</v>
      </c>
      <c r="J677" t="s">
        <v>399</v>
      </c>
      <c r="K677" t="s">
        <v>46</v>
      </c>
      <c r="L677">
        <v>10</v>
      </c>
      <c r="M677" t="s">
        <v>47</v>
      </c>
      <c r="N677" s="3">
        <v>5692458</v>
      </c>
      <c r="O677" s="3">
        <v>5324991</v>
      </c>
      <c r="P677" s="3">
        <v>5595924</v>
      </c>
      <c r="Q677" s="3">
        <v>5862922.1699999999</v>
      </c>
      <c r="R677" s="3">
        <v>6106437.2699999996</v>
      </c>
      <c r="S677" s="1">
        <v>6151482</v>
      </c>
      <c r="T677" s="1">
        <v>7120267.9900000002</v>
      </c>
      <c r="U677" s="1">
        <v>7733806</v>
      </c>
    </row>
    <row r="678" spans="1:21" x14ac:dyDescent="0.25">
      <c r="A678" t="s">
        <v>10</v>
      </c>
      <c r="B678">
        <v>7</v>
      </c>
      <c r="C678">
        <v>218</v>
      </c>
      <c r="D678" t="s">
        <v>393</v>
      </c>
      <c r="E678" t="s">
        <v>394</v>
      </c>
      <c r="F678" t="s">
        <v>42</v>
      </c>
      <c r="G678" t="s">
        <v>395</v>
      </c>
      <c r="H678">
        <v>198</v>
      </c>
      <c r="I678" t="s">
        <v>398</v>
      </c>
      <c r="J678" t="s">
        <v>399</v>
      </c>
      <c r="K678" t="s">
        <v>46</v>
      </c>
      <c r="L678">
        <v>20</v>
      </c>
      <c r="M678" t="s">
        <v>48</v>
      </c>
      <c r="N678" s="3">
        <v>5690947.6600000001</v>
      </c>
      <c r="O678" s="3">
        <v>5272757.1100000003</v>
      </c>
      <c r="P678" s="3">
        <v>5563978.8300000001</v>
      </c>
      <c r="Q678" s="3">
        <v>5817607.9000000004</v>
      </c>
      <c r="R678" s="3">
        <v>6084787.4800000004</v>
      </c>
      <c r="S678" s="1">
        <v>6054109.0099999998</v>
      </c>
      <c r="T678" s="1">
        <v>6966153.04</v>
      </c>
      <c r="U678" s="1">
        <v>7578815.5499999998</v>
      </c>
    </row>
    <row r="679" spans="1:21" x14ac:dyDescent="0.25">
      <c r="A679" t="s">
        <v>10</v>
      </c>
      <c r="B679">
        <v>7</v>
      </c>
      <c r="C679">
        <v>218</v>
      </c>
      <c r="D679" t="s">
        <v>393</v>
      </c>
      <c r="E679" t="s">
        <v>394</v>
      </c>
      <c r="F679" t="s">
        <v>42</v>
      </c>
      <c r="G679" t="s">
        <v>395</v>
      </c>
      <c r="H679">
        <v>198</v>
      </c>
      <c r="I679" t="s">
        <v>398</v>
      </c>
      <c r="J679" t="s">
        <v>399</v>
      </c>
      <c r="K679" t="s">
        <v>46</v>
      </c>
      <c r="L679">
        <v>30</v>
      </c>
      <c r="M679" t="s">
        <v>49</v>
      </c>
      <c r="N679" s="3">
        <v>1510.34</v>
      </c>
      <c r="O679" s="3">
        <v>52233.89</v>
      </c>
      <c r="P679" s="3">
        <v>31945.17</v>
      </c>
      <c r="Q679" s="3">
        <v>45314.27</v>
      </c>
      <c r="R679" s="3">
        <v>21649.79</v>
      </c>
      <c r="S679" s="1">
        <v>97372.99</v>
      </c>
      <c r="T679" s="1">
        <v>154114.95000000001</v>
      </c>
      <c r="U679" s="1">
        <v>154990.45000000001</v>
      </c>
    </row>
    <row r="680" spans="1:21" x14ac:dyDescent="0.25">
      <c r="A680" t="s">
        <v>10</v>
      </c>
      <c r="B680">
        <v>7</v>
      </c>
      <c r="C680">
        <v>218</v>
      </c>
      <c r="D680" t="s">
        <v>393</v>
      </c>
      <c r="E680" t="s">
        <v>394</v>
      </c>
      <c r="F680" t="s">
        <v>42</v>
      </c>
      <c r="G680" t="s">
        <v>395</v>
      </c>
      <c r="H680">
        <v>198</v>
      </c>
      <c r="I680" t="s">
        <v>398</v>
      </c>
      <c r="J680" t="s">
        <v>399</v>
      </c>
      <c r="K680" t="s">
        <v>46</v>
      </c>
      <c r="L680">
        <v>40</v>
      </c>
      <c r="M680" t="s">
        <v>12</v>
      </c>
      <c r="N680" s="3">
        <v>0</v>
      </c>
      <c r="O680" s="3">
        <v>0</v>
      </c>
      <c r="P680" s="3">
        <v>0</v>
      </c>
      <c r="Q680" s="3">
        <v>0</v>
      </c>
      <c r="R680" s="3">
        <v>0</v>
      </c>
      <c r="S680" s="1">
        <v>0</v>
      </c>
      <c r="T680" s="1">
        <v>0</v>
      </c>
      <c r="U680" s="1">
        <v>0</v>
      </c>
    </row>
    <row r="681" spans="1:21" x14ac:dyDescent="0.25">
      <c r="A681" t="s">
        <v>10</v>
      </c>
      <c r="B681">
        <v>7</v>
      </c>
      <c r="C681">
        <v>218</v>
      </c>
      <c r="D681" t="s">
        <v>393</v>
      </c>
      <c r="E681" t="s">
        <v>394</v>
      </c>
      <c r="F681" t="s">
        <v>42</v>
      </c>
      <c r="G681" t="s">
        <v>395</v>
      </c>
      <c r="H681">
        <v>198</v>
      </c>
      <c r="I681" t="s">
        <v>398</v>
      </c>
      <c r="J681" t="s">
        <v>399</v>
      </c>
      <c r="K681" t="s">
        <v>46</v>
      </c>
      <c r="L681">
        <v>50</v>
      </c>
      <c r="M681" t="s">
        <v>50</v>
      </c>
      <c r="N681" s="3">
        <v>1510.34</v>
      </c>
      <c r="O681" s="3">
        <v>52233.89</v>
      </c>
      <c r="P681" s="3">
        <v>31945.17</v>
      </c>
      <c r="Q681" s="3">
        <v>45314.27</v>
      </c>
      <c r="R681" s="3">
        <v>21649.79</v>
      </c>
      <c r="S681" s="1">
        <v>97372.99</v>
      </c>
      <c r="T681" s="1">
        <v>154114.95000000001</v>
      </c>
      <c r="U681" s="1">
        <v>154990.45000000001</v>
      </c>
    </row>
    <row r="682" spans="1:21" x14ac:dyDescent="0.25">
      <c r="A682" t="s">
        <v>10</v>
      </c>
      <c r="B682">
        <v>7</v>
      </c>
      <c r="C682">
        <v>218</v>
      </c>
      <c r="D682" t="s">
        <v>393</v>
      </c>
      <c r="E682" t="s">
        <v>394</v>
      </c>
      <c r="F682" t="s">
        <v>42</v>
      </c>
      <c r="G682" t="s">
        <v>395</v>
      </c>
      <c r="H682">
        <v>199</v>
      </c>
      <c r="I682" t="s">
        <v>62</v>
      </c>
      <c r="J682" t="s">
        <v>383</v>
      </c>
      <c r="K682" t="s">
        <v>46</v>
      </c>
      <c r="L682">
        <v>10</v>
      </c>
      <c r="M682" t="s">
        <v>47</v>
      </c>
      <c r="N682" s="3">
        <v>1739994</v>
      </c>
      <c r="O682" s="3">
        <v>1774167</v>
      </c>
      <c r="P682" s="3">
        <v>1698443</v>
      </c>
      <c r="Q682" s="3">
        <v>1857201.97</v>
      </c>
      <c r="R682" s="3">
        <v>2490059.7999999998</v>
      </c>
      <c r="S682" s="1">
        <v>2123332</v>
      </c>
      <c r="T682" s="1">
        <v>3798369.78</v>
      </c>
      <c r="U682" s="1">
        <v>3489727</v>
      </c>
    </row>
    <row r="683" spans="1:21" x14ac:dyDescent="0.25">
      <c r="A683" t="s">
        <v>10</v>
      </c>
      <c r="B683">
        <v>7</v>
      </c>
      <c r="C683">
        <v>218</v>
      </c>
      <c r="D683" t="s">
        <v>393</v>
      </c>
      <c r="E683" t="s">
        <v>394</v>
      </c>
      <c r="F683" t="s">
        <v>42</v>
      </c>
      <c r="G683" t="s">
        <v>395</v>
      </c>
      <c r="H683">
        <v>199</v>
      </c>
      <c r="I683" t="s">
        <v>62</v>
      </c>
      <c r="J683" t="s">
        <v>383</v>
      </c>
      <c r="K683" t="s">
        <v>46</v>
      </c>
      <c r="L683">
        <v>20</v>
      </c>
      <c r="M683" t="s">
        <v>48</v>
      </c>
      <c r="N683" s="3">
        <v>1739982.14</v>
      </c>
      <c r="O683" s="3">
        <v>1644162.06</v>
      </c>
      <c r="P683" s="3">
        <v>1680070.03</v>
      </c>
      <c r="Q683" s="3">
        <v>1856813.17</v>
      </c>
      <c r="R683" s="3">
        <v>2489300.64</v>
      </c>
      <c r="S683" s="1">
        <v>2017277.22</v>
      </c>
      <c r="T683" s="1">
        <v>2971520.04</v>
      </c>
      <c r="U683" s="1">
        <v>3378173.6</v>
      </c>
    </row>
    <row r="684" spans="1:21" x14ac:dyDescent="0.25">
      <c r="A684" t="s">
        <v>10</v>
      </c>
      <c r="B684">
        <v>7</v>
      </c>
      <c r="C684">
        <v>218</v>
      </c>
      <c r="D684" t="s">
        <v>393</v>
      </c>
      <c r="E684" t="s">
        <v>394</v>
      </c>
      <c r="F684" t="s">
        <v>42</v>
      </c>
      <c r="G684" t="s">
        <v>395</v>
      </c>
      <c r="H684">
        <v>199</v>
      </c>
      <c r="I684" t="s">
        <v>62</v>
      </c>
      <c r="J684" t="s">
        <v>383</v>
      </c>
      <c r="K684" t="s">
        <v>46</v>
      </c>
      <c r="L684">
        <v>30</v>
      </c>
      <c r="M684" t="s">
        <v>49</v>
      </c>
      <c r="N684" s="3">
        <v>11.86</v>
      </c>
      <c r="O684" s="3">
        <v>130004.94</v>
      </c>
      <c r="P684" s="3">
        <v>18372.97</v>
      </c>
      <c r="Q684" s="3">
        <v>388.8</v>
      </c>
      <c r="R684" s="3">
        <v>759.16</v>
      </c>
      <c r="S684" s="1">
        <v>106054.78</v>
      </c>
      <c r="T684" s="1">
        <v>826849.74</v>
      </c>
      <c r="U684" s="1">
        <v>111553.4</v>
      </c>
    </row>
    <row r="685" spans="1:21" x14ac:dyDescent="0.25">
      <c r="A685" t="s">
        <v>10</v>
      </c>
      <c r="B685">
        <v>7</v>
      </c>
      <c r="C685">
        <v>218</v>
      </c>
      <c r="D685" t="s">
        <v>393</v>
      </c>
      <c r="E685" t="s">
        <v>394</v>
      </c>
      <c r="F685" t="s">
        <v>42</v>
      </c>
      <c r="G685" t="s">
        <v>395</v>
      </c>
      <c r="H685">
        <v>199</v>
      </c>
      <c r="I685" t="s">
        <v>62</v>
      </c>
      <c r="J685" t="s">
        <v>383</v>
      </c>
      <c r="K685" t="s">
        <v>46</v>
      </c>
      <c r="L685">
        <v>40</v>
      </c>
      <c r="M685" t="s">
        <v>12</v>
      </c>
      <c r="N685" s="3">
        <v>0</v>
      </c>
      <c r="O685" s="3">
        <v>0</v>
      </c>
      <c r="P685" s="3">
        <v>0</v>
      </c>
      <c r="Q685" s="3">
        <v>0</v>
      </c>
      <c r="R685" s="3">
        <v>0</v>
      </c>
      <c r="S685" s="1">
        <v>0</v>
      </c>
      <c r="T685" s="1">
        <v>0</v>
      </c>
      <c r="U685" s="1">
        <v>0</v>
      </c>
    </row>
    <row r="686" spans="1:21" x14ac:dyDescent="0.25">
      <c r="A686" t="s">
        <v>10</v>
      </c>
      <c r="B686">
        <v>7</v>
      </c>
      <c r="C686">
        <v>218</v>
      </c>
      <c r="D686" t="s">
        <v>393</v>
      </c>
      <c r="E686" t="s">
        <v>394</v>
      </c>
      <c r="F686" t="s">
        <v>42</v>
      </c>
      <c r="G686" t="s">
        <v>395</v>
      </c>
      <c r="H686">
        <v>199</v>
      </c>
      <c r="I686" t="s">
        <v>62</v>
      </c>
      <c r="J686" t="s">
        <v>383</v>
      </c>
      <c r="K686" t="s">
        <v>46</v>
      </c>
      <c r="L686">
        <v>50</v>
      </c>
      <c r="M686" t="s">
        <v>50</v>
      </c>
      <c r="N686" s="3">
        <v>11.86</v>
      </c>
      <c r="O686" s="3">
        <v>130004.94</v>
      </c>
      <c r="P686" s="3">
        <v>18372.97</v>
      </c>
      <c r="Q686" s="3">
        <v>388.8</v>
      </c>
      <c r="R686" s="3">
        <v>759.16</v>
      </c>
      <c r="S686" s="1">
        <v>106054.78</v>
      </c>
      <c r="T686" s="1">
        <v>826849.74</v>
      </c>
      <c r="U686" s="1">
        <v>111553.4</v>
      </c>
    </row>
    <row r="687" spans="1:21" x14ac:dyDescent="0.25">
      <c r="A687" t="s">
        <v>10</v>
      </c>
      <c r="B687">
        <v>7</v>
      </c>
      <c r="C687">
        <v>245</v>
      </c>
      <c r="D687" t="s">
        <v>400</v>
      </c>
      <c r="E687" t="s">
        <v>401</v>
      </c>
      <c r="F687" t="s">
        <v>42</v>
      </c>
      <c r="G687" t="s">
        <v>402</v>
      </c>
      <c r="H687">
        <v>108</v>
      </c>
      <c r="I687" t="s">
        <v>403</v>
      </c>
      <c r="J687" t="s">
        <v>15</v>
      </c>
      <c r="K687" t="s">
        <v>46</v>
      </c>
      <c r="L687">
        <v>10</v>
      </c>
      <c r="M687" t="s">
        <v>47</v>
      </c>
      <c r="N687" s="3">
        <v>75373171</v>
      </c>
      <c r="O687" s="3">
        <v>81023847</v>
      </c>
      <c r="P687" s="3">
        <v>85375925</v>
      </c>
      <c r="Q687" s="3">
        <v>93927899</v>
      </c>
      <c r="R687" s="3">
        <v>109234845</v>
      </c>
      <c r="S687" s="1">
        <v>153174185</v>
      </c>
      <c r="T687" s="1">
        <v>171807110.5</v>
      </c>
      <c r="U687" s="1">
        <v>166116558</v>
      </c>
    </row>
    <row r="688" spans="1:21" x14ac:dyDescent="0.25">
      <c r="A688" t="s">
        <v>10</v>
      </c>
      <c r="B688">
        <v>7</v>
      </c>
      <c r="C688">
        <v>245</v>
      </c>
      <c r="D688" t="s">
        <v>400</v>
      </c>
      <c r="E688" t="s">
        <v>401</v>
      </c>
      <c r="F688" t="s">
        <v>42</v>
      </c>
      <c r="G688" t="s">
        <v>402</v>
      </c>
      <c r="H688">
        <v>108</v>
      </c>
      <c r="I688" t="s">
        <v>403</v>
      </c>
      <c r="J688" t="s">
        <v>15</v>
      </c>
      <c r="K688" t="s">
        <v>46</v>
      </c>
      <c r="L688">
        <v>20</v>
      </c>
      <c r="M688" t="s">
        <v>48</v>
      </c>
      <c r="N688" s="3">
        <v>68798005</v>
      </c>
      <c r="O688" s="3">
        <v>70709931.329999998</v>
      </c>
      <c r="P688" s="3">
        <v>72229001</v>
      </c>
      <c r="Q688" s="3">
        <v>71435063</v>
      </c>
      <c r="R688" s="3">
        <v>88411071.5</v>
      </c>
      <c r="S688" s="1">
        <v>103452129.5</v>
      </c>
      <c r="T688" s="1">
        <v>110517443</v>
      </c>
      <c r="U688" s="1">
        <v>120404790.09</v>
      </c>
    </row>
    <row r="689" spans="1:21" x14ac:dyDescent="0.25">
      <c r="A689" t="s">
        <v>10</v>
      </c>
      <c r="B689">
        <v>7</v>
      </c>
      <c r="C689">
        <v>245</v>
      </c>
      <c r="D689" t="s">
        <v>400</v>
      </c>
      <c r="E689" t="s">
        <v>401</v>
      </c>
      <c r="F689" t="s">
        <v>42</v>
      </c>
      <c r="G689" t="s">
        <v>402</v>
      </c>
      <c r="H689">
        <v>108</v>
      </c>
      <c r="I689" t="s">
        <v>403</v>
      </c>
      <c r="J689" t="s">
        <v>15</v>
      </c>
      <c r="K689" t="s">
        <v>46</v>
      </c>
      <c r="L689">
        <v>30</v>
      </c>
      <c r="M689" t="s">
        <v>49</v>
      </c>
      <c r="N689" s="3">
        <v>6575166</v>
      </c>
      <c r="O689" s="3">
        <v>10313915.67</v>
      </c>
      <c r="P689" s="3">
        <v>13146924</v>
      </c>
      <c r="Q689" s="3">
        <v>22492836</v>
      </c>
      <c r="R689" s="3">
        <v>20823773.5</v>
      </c>
      <c r="S689" s="1">
        <v>49722055.5</v>
      </c>
      <c r="T689" s="1">
        <v>61289667.5</v>
      </c>
      <c r="U689" s="1">
        <v>45711767.909999996</v>
      </c>
    </row>
    <row r="690" spans="1:21" x14ac:dyDescent="0.25">
      <c r="A690" t="s">
        <v>10</v>
      </c>
      <c r="B690">
        <v>7</v>
      </c>
      <c r="C690">
        <v>245</v>
      </c>
      <c r="D690" t="s">
        <v>400</v>
      </c>
      <c r="E690" t="s">
        <v>401</v>
      </c>
      <c r="F690" t="s">
        <v>42</v>
      </c>
      <c r="G690" t="s">
        <v>402</v>
      </c>
      <c r="H690">
        <v>108</v>
      </c>
      <c r="I690" t="s">
        <v>403</v>
      </c>
      <c r="J690" t="s">
        <v>15</v>
      </c>
      <c r="K690" t="s">
        <v>46</v>
      </c>
      <c r="L690">
        <v>40</v>
      </c>
      <c r="M690" t="s">
        <v>12</v>
      </c>
      <c r="N690" s="3">
        <v>5661021</v>
      </c>
      <c r="O690" s="3">
        <v>7553855</v>
      </c>
      <c r="P690" s="3">
        <v>11706651</v>
      </c>
      <c r="Q690" s="3">
        <v>20391159</v>
      </c>
      <c r="R690" s="3">
        <v>17710407</v>
      </c>
      <c r="S690" s="1">
        <v>47737881</v>
      </c>
      <c r="T690" s="1">
        <v>59801836</v>
      </c>
      <c r="U690" s="1">
        <v>42406019</v>
      </c>
    </row>
    <row r="691" spans="1:21" x14ac:dyDescent="0.25">
      <c r="A691" t="s">
        <v>10</v>
      </c>
      <c r="B691">
        <v>7</v>
      </c>
      <c r="C691">
        <v>245</v>
      </c>
      <c r="D691" t="s">
        <v>400</v>
      </c>
      <c r="E691" t="s">
        <v>401</v>
      </c>
      <c r="F691" t="s">
        <v>42</v>
      </c>
      <c r="G691" t="s">
        <v>402</v>
      </c>
      <c r="H691">
        <v>108</v>
      </c>
      <c r="I691" t="s">
        <v>403</v>
      </c>
      <c r="J691" t="s">
        <v>15</v>
      </c>
      <c r="K691" t="s">
        <v>46</v>
      </c>
      <c r="L691">
        <v>50</v>
      </c>
      <c r="M691" t="s">
        <v>50</v>
      </c>
      <c r="N691" s="3">
        <v>914145</v>
      </c>
      <c r="O691" s="3">
        <v>2760060.67</v>
      </c>
      <c r="P691" s="3">
        <v>1440273</v>
      </c>
      <c r="Q691" s="3">
        <v>2101677</v>
      </c>
      <c r="R691" s="3">
        <v>3113366.5</v>
      </c>
      <c r="S691" s="1">
        <v>1984174.5</v>
      </c>
      <c r="T691" s="1">
        <v>1487831.5</v>
      </c>
      <c r="U691" s="1">
        <v>3305748.9099999964</v>
      </c>
    </row>
    <row r="692" spans="1:21" x14ac:dyDescent="0.25">
      <c r="A692" t="s">
        <v>10</v>
      </c>
      <c r="B692">
        <v>7</v>
      </c>
      <c r="C692">
        <v>245</v>
      </c>
      <c r="D692" t="s">
        <v>400</v>
      </c>
      <c r="E692" t="s">
        <v>401</v>
      </c>
      <c r="F692" t="s">
        <v>42</v>
      </c>
      <c r="G692" t="s">
        <v>402</v>
      </c>
      <c r="H692">
        <v>110</v>
      </c>
      <c r="I692" t="s">
        <v>404</v>
      </c>
      <c r="J692" t="s">
        <v>16</v>
      </c>
      <c r="K692" t="s">
        <v>46</v>
      </c>
      <c r="L692">
        <v>10</v>
      </c>
      <c r="M692" t="s">
        <v>47</v>
      </c>
      <c r="N692" s="3">
        <v>0</v>
      </c>
      <c r="O692" s="3">
        <v>0</v>
      </c>
      <c r="P692" s="3">
        <v>0</v>
      </c>
      <c r="Q692" s="3">
        <v>0</v>
      </c>
      <c r="R692" s="3">
        <v>350000</v>
      </c>
      <c r="S692" s="1">
        <v>350000</v>
      </c>
      <c r="T692" s="1">
        <v>0</v>
      </c>
      <c r="U692" s="1"/>
    </row>
    <row r="693" spans="1:21" x14ac:dyDescent="0.25">
      <c r="A693" t="s">
        <v>10</v>
      </c>
      <c r="B693">
        <v>7</v>
      </c>
      <c r="C693">
        <v>245</v>
      </c>
      <c r="D693" t="s">
        <v>400</v>
      </c>
      <c r="E693" t="s">
        <v>401</v>
      </c>
      <c r="F693" t="s">
        <v>42</v>
      </c>
      <c r="G693" t="s">
        <v>402</v>
      </c>
      <c r="H693">
        <v>110</v>
      </c>
      <c r="I693" t="s">
        <v>404</v>
      </c>
      <c r="J693" t="s">
        <v>16</v>
      </c>
      <c r="K693" t="s">
        <v>46</v>
      </c>
      <c r="L693">
        <v>20</v>
      </c>
      <c r="M693" t="s">
        <v>48</v>
      </c>
      <c r="N693" s="3">
        <v>0</v>
      </c>
      <c r="O693" s="3">
        <v>0</v>
      </c>
      <c r="P693" s="3">
        <v>0</v>
      </c>
      <c r="Q693" s="3">
        <v>0</v>
      </c>
      <c r="R693" s="3">
        <v>0</v>
      </c>
      <c r="S693" s="1">
        <v>324929</v>
      </c>
      <c r="T693" s="1">
        <v>0</v>
      </c>
      <c r="U693" s="1"/>
    </row>
    <row r="694" spans="1:21" x14ac:dyDescent="0.25">
      <c r="A694" t="s">
        <v>10</v>
      </c>
      <c r="B694">
        <v>7</v>
      </c>
      <c r="C694">
        <v>245</v>
      </c>
      <c r="D694" t="s">
        <v>400</v>
      </c>
      <c r="E694" t="s">
        <v>401</v>
      </c>
      <c r="F694" t="s">
        <v>42</v>
      </c>
      <c r="G694" t="s">
        <v>402</v>
      </c>
      <c r="H694">
        <v>110</v>
      </c>
      <c r="I694" t="s">
        <v>404</v>
      </c>
      <c r="J694" t="s">
        <v>16</v>
      </c>
      <c r="K694" t="s">
        <v>46</v>
      </c>
      <c r="L694">
        <v>30</v>
      </c>
      <c r="M694" t="s">
        <v>49</v>
      </c>
      <c r="N694" s="3">
        <v>0</v>
      </c>
      <c r="O694" s="3">
        <v>0</v>
      </c>
      <c r="P694" s="3">
        <v>0</v>
      </c>
      <c r="Q694" s="3">
        <v>0</v>
      </c>
      <c r="R694" s="3">
        <v>350000</v>
      </c>
      <c r="S694" s="1">
        <v>25071</v>
      </c>
      <c r="T694" s="1">
        <v>0</v>
      </c>
      <c r="U694" s="1"/>
    </row>
    <row r="695" spans="1:21" x14ac:dyDescent="0.25">
      <c r="A695" t="s">
        <v>10</v>
      </c>
      <c r="B695">
        <v>7</v>
      </c>
      <c r="C695">
        <v>245</v>
      </c>
      <c r="D695" t="s">
        <v>400</v>
      </c>
      <c r="E695" t="s">
        <v>401</v>
      </c>
      <c r="F695" t="s">
        <v>42</v>
      </c>
      <c r="G695" t="s">
        <v>402</v>
      </c>
      <c r="H695">
        <v>110</v>
      </c>
      <c r="I695" t="s">
        <v>404</v>
      </c>
      <c r="J695" t="s">
        <v>16</v>
      </c>
      <c r="K695" t="s">
        <v>46</v>
      </c>
      <c r="L695">
        <v>40</v>
      </c>
      <c r="M695" t="s">
        <v>12</v>
      </c>
      <c r="N695" s="3">
        <v>0</v>
      </c>
      <c r="O695" s="3">
        <v>0</v>
      </c>
      <c r="P695" s="3">
        <v>0</v>
      </c>
      <c r="Q695" s="3">
        <v>0</v>
      </c>
      <c r="R695" s="3">
        <v>0</v>
      </c>
      <c r="S695" s="1">
        <v>0</v>
      </c>
      <c r="T695" s="1">
        <v>0</v>
      </c>
      <c r="U695" s="1"/>
    </row>
    <row r="696" spans="1:21" x14ac:dyDescent="0.25">
      <c r="A696" t="s">
        <v>10</v>
      </c>
      <c r="B696">
        <v>7</v>
      </c>
      <c r="C696">
        <v>245</v>
      </c>
      <c r="D696" t="s">
        <v>400</v>
      </c>
      <c r="E696" t="s">
        <v>401</v>
      </c>
      <c r="F696" t="s">
        <v>42</v>
      </c>
      <c r="G696" t="s">
        <v>402</v>
      </c>
      <c r="H696">
        <v>110</v>
      </c>
      <c r="I696" t="s">
        <v>404</v>
      </c>
      <c r="J696" t="s">
        <v>16</v>
      </c>
      <c r="K696" t="s">
        <v>46</v>
      </c>
      <c r="L696">
        <v>50</v>
      </c>
      <c r="M696" t="s">
        <v>50</v>
      </c>
      <c r="N696" s="3">
        <v>0</v>
      </c>
      <c r="O696" s="3">
        <v>0</v>
      </c>
      <c r="P696" s="3">
        <v>0</v>
      </c>
      <c r="Q696" s="3">
        <v>0</v>
      </c>
      <c r="R696" s="3">
        <v>350000</v>
      </c>
      <c r="S696" s="1">
        <v>25071</v>
      </c>
      <c r="T696" s="1">
        <v>0</v>
      </c>
      <c r="U696" s="1"/>
    </row>
    <row r="697" spans="1:21" x14ac:dyDescent="0.25">
      <c r="A697" t="s">
        <v>10</v>
      </c>
      <c r="B697">
        <v>7</v>
      </c>
      <c r="C697">
        <v>245</v>
      </c>
      <c r="D697" t="s">
        <v>400</v>
      </c>
      <c r="E697" t="s">
        <v>401</v>
      </c>
      <c r="F697" t="s">
        <v>42</v>
      </c>
      <c r="G697" t="s">
        <v>402</v>
      </c>
      <c r="H697">
        <v>111</v>
      </c>
      <c r="I697" t="s">
        <v>405</v>
      </c>
      <c r="J697" t="s">
        <v>406</v>
      </c>
      <c r="K697" t="s">
        <v>46</v>
      </c>
      <c r="L697">
        <v>10</v>
      </c>
      <c r="M697" t="s">
        <v>47</v>
      </c>
      <c r="N697" s="3">
        <v>6333077</v>
      </c>
      <c r="O697" s="3">
        <v>7953774</v>
      </c>
      <c r="P697" s="3">
        <v>8195025</v>
      </c>
      <c r="Q697" s="3">
        <v>9421112</v>
      </c>
      <c r="R697" s="3">
        <v>11663738</v>
      </c>
      <c r="S697" s="1">
        <v>8783951.3300000001</v>
      </c>
      <c r="T697" s="1">
        <v>9763427</v>
      </c>
      <c r="U697" s="1">
        <v>10365696</v>
      </c>
    </row>
    <row r="698" spans="1:21" x14ac:dyDescent="0.25">
      <c r="A698" t="s">
        <v>10</v>
      </c>
      <c r="B698">
        <v>7</v>
      </c>
      <c r="C698">
        <v>245</v>
      </c>
      <c r="D698" t="s">
        <v>400</v>
      </c>
      <c r="E698" t="s">
        <v>401</v>
      </c>
      <c r="F698" t="s">
        <v>42</v>
      </c>
      <c r="G698" t="s">
        <v>402</v>
      </c>
      <c r="H698">
        <v>111</v>
      </c>
      <c r="I698" t="s">
        <v>405</v>
      </c>
      <c r="J698" t="s">
        <v>406</v>
      </c>
      <c r="K698" t="s">
        <v>46</v>
      </c>
      <c r="L698">
        <v>20</v>
      </c>
      <c r="M698" t="s">
        <v>48</v>
      </c>
      <c r="N698" s="3">
        <v>6332250.9000000004</v>
      </c>
      <c r="O698" s="3">
        <v>7315836.7300000004</v>
      </c>
      <c r="P698" s="3">
        <v>8143732</v>
      </c>
      <c r="Q698" s="3">
        <v>8083521.29</v>
      </c>
      <c r="R698" s="3">
        <v>11573046.279999999</v>
      </c>
      <c r="S698" s="1">
        <v>8782091.3300000001</v>
      </c>
      <c r="T698" s="1">
        <v>9263427</v>
      </c>
      <c r="U698" s="1">
        <v>10365696</v>
      </c>
    </row>
    <row r="699" spans="1:21" x14ac:dyDescent="0.25">
      <c r="A699" t="s">
        <v>10</v>
      </c>
      <c r="B699">
        <v>7</v>
      </c>
      <c r="C699">
        <v>245</v>
      </c>
      <c r="D699" t="s">
        <v>400</v>
      </c>
      <c r="E699" t="s">
        <v>401</v>
      </c>
      <c r="F699" t="s">
        <v>42</v>
      </c>
      <c r="G699" t="s">
        <v>402</v>
      </c>
      <c r="H699">
        <v>111</v>
      </c>
      <c r="I699" t="s">
        <v>405</v>
      </c>
      <c r="J699" t="s">
        <v>406</v>
      </c>
      <c r="K699" t="s">
        <v>46</v>
      </c>
      <c r="L699">
        <v>30</v>
      </c>
      <c r="M699" t="s">
        <v>49</v>
      </c>
      <c r="N699" s="3">
        <v>826.1</v>
      </c>
      <c r="O699" s="3">
        <v>637937.27</v>
      </c>
      <c r="P699" s="3">
        <v>51293</v>
      </c>
      <c r="Q699" s="3">
        <v>1337590.71</v>
      </c>
      <c r="R699" s="3">
        <v>90691.72</v>
      </c>
      <c r="S699" s="1">
        <v>1860</v>
      </c>
      <c r="T699" s="1">
        <v>500000</v>
      </c>
      <c r="U699" s="1">
        <v>0</v>
      </c>
    </row>
    <row r="700" spans="1:21" x14ac:dyDescent="0.25">
      <c r="A700" t="s">
        <v>10</v>
      </c>
      <c r="B700">
        <v>7</v>
      </c>
      <c r="C700">
        <v>245</v>
      </c>
      <c r="D700" t="s">
        <v>400</v>
      </c>
      <c r="E700" t="s">
        <v>401</v>
      </c>
      <c r="F700" t="s">
        <v>42</v>
      </c>
      <c r="G700" t="s">
        <v>402</v>
      </c>
      <c r="H700">
        <v>111</v>
      </c>
      <c r="I700" t="s">
        <v>405</v>
      </c>
      <c r="J700" t="s">
        <v>406</v>
      </c>
      <c r="K700" t="s">
        <v>46</v>
      </c>
      <c r="L700">
        <v>40</v>
      </c>
      <c r="M700" t="s">
        <v>12</v>
      </c>
      <c r="N700" s="3">
        <v>0</v>
      </c>
      <c r="O700" s="3">
        <v>0</v>
      </c>
      <c r="P700" s="3">
        <v>51293</v>
      </c>
      <c r="Q700" s="3">
        <v>1282838</v>
      </c>
      <c r="R700" s="3">
        <v>0</v>
      </c>
      <c r="S700" s="1">
        <v>0</v>
      </c>
      <c r="T700" s="1">
        <v>500000</v>
      </c>
      <c r="U700" s="1">
        <v>0</v>
      </c>
    </row>
    <row r="701" spans="1:21" x14ac:dyDescent="0.25">
      <c r="A701" t="s">
        <v>10</v>
      </c>
      <c r="B701">
        <v>7</v>
      </c>
      <c r="C701">
        <v>245</v>
      </c>
      <c r="D701" t="s">
        <v>400</v>
      </c>
      <c r="E701" t="s">
        <v>401</v>
      </c>
      <c r="F701" t="s">
        <v>42</v>
      </c>
      <c r="G701" t="s">
        <v>402</v>
      </c>
      <c r="H701">
        <v>111</v>
      </c>
      <c r="I701" t="s">
        <v>405</v>
      </c>
      <c r="J701" t="s">
        <v>406</v>
      </c>
      <c r="K701" t="s">
        <v>46</v>
      </c>
      <c r="L701">
        <v>50</v>
      </c>
      <c r="M701" t="s">
        <v>50</v>
      </c>
      <c r="N701" s="3">
        <v>826.1</v>
      </c>
      <c r="O701" s="3">
        <v>637937.27</v>
      </c>
      <c r="P701" s="3">
        <v>0</v>
      </c>
      <c r="Q701" s="3">
        <v>54752.71</v>
      </c>
      <c r="R701" s="3">
        <v>90691.72</v>
      </c>
      <c r="S701" s="1">
        <v>1860</v>
      </c>
      <c r="T701" s="1">
        <v>0</v>
      </c>
      <c r="U701" s="1">
        <v>0</v>
      </c>
    </row>
    <row r="702" spans="1:21" x14ac:dyDescent="0.25">
      <c r="A702" t="s">
        <v>10</v>
      </c>
      <c r="B702">
        <v>7</v>
      </c>
      <c r="C702">
        <v>242</v>
      </c>
      <c r="D702" t="s">
        <v>407</v>
      </c>
      <c r="E702" t="s">
        <v>408</v>
      </c>
      <c r="F702" t="s">
        <v>409</v>
      </c>
      <c r="G702" t="s">
        <v>410</v>
      </c>
      <c r="H702">
        <v>100</v>
      </c>
      <c r="I702" t="s">
        <v>411</v>
      </c>
      <c r="J702" t="s">
        <v>14</v>
      </c>
      <c r="K702" t="s">
        <v>46</v>
      </c>
      <c r="L702">
        <v>10</v>
      </c>
      <c r="M702" t="s">
        <v>47</v>
      </c>
      <c r="N702" s="3">
        <v>20713</v>
      </c>
      <c r="O702" s="3">
        <v>0</v>
      </c>
      <c r="P702" s="3">
        <v>0</v>
      </c>
      <c r="Q702" s="3">
        <v>0</v>
      </c>
      <c r="R702" s="3">
        <v>0</v>
      </c>
      <c r="S702" s="1">
        <v>0</v>
      </c>
      <c r="T702" s="1">
        <v>0</v>
      </c>
      <c r="U702" s="1"/>
    </row>
    <row r="703" spans="1:21" x14ac:dyDescent="0.25">
      <c r="A703" t="s">
        <v>10</v>
      </c>
      <c r="B703">
        <v>7</v>
      </c>
      <c r="C703">
        <v>242</v>
      </c>
      <c r="D703" t="s">
        <v>407</v>
      </c>
      <c r="E703" t="s">
        <v>408</v>
      </c>
      <c r="F703" t="s">
        <v>409</v>
      </c>
      <c r="G703" t="s">
        <v>410</v>
      </c>
      <c r="H703">
        <v>100</v>
      </c>
      <c r="I703" t="s">
        <v>411</v>
      </c>
      <c r="J703" t="s">
        <v>14</v>
      </c>
      <c r="K703" t="s">
        <v>46</v>
      </c>
      <c r="L703">
        <v>20</v>
      </c>
      <c r="M703" t="s">
        <v>48</v>
      </c>
      <c r="N703" s="3">
        <v>20713</v>
      </c>
      <c r="O703" s="3">
        <v>0</v>
      </c>
      <c r="P703" s="3">
        <v>0</v>
      </c>
      <c r="Q703" s="3">
        <v>0</v>
      </c>
      <c r="R703" s="3">
        <v>0</v>
      </c>
      <c r="S703" s="1">
        <v>0</v>
      </c>
      <c r="T703" s="1">
        <v>0</v>
      </c>
      <c r="U703" s="1"/>
    </row>
    <row r="704" spans="1:21" x14ac:dyDescent="0.25">
      <c r="A704" t="s">
        <v>10</v>
      </c>
      <c r="B704">
        <v>7</v>
      </c>
      <c r="C704">
        <v>242</v>
      </c>
      <c r="D704" t="s">
        <v>407</v>
      </c>
      <c r="E704" t="s">
        <v>408</v>
      </c>
      <c r="F704" t="s">
        <v>409</v>
      </c>
      <c r="G704" t="s">
        <v>410</v>
      </c>
      <c r="H704">
        <v>100</v>
      </c>
      <c r="I704" t="s">
        <v>411</v>
      </c>
      <c r="J704" t="s">
        <v>14</v>
      </c>
      <c r="K704" t="s">
        <v>46</v>
      </c>
      <c r="L704">
        <v>30</v>
      </c>
      <c r="M704" t="s">
        <v>49</v>
      </c>
      <c r="N704" s="3">
        <v>0</v>
      </c>
      <c r="O704" s="3">
        <v>0</v>
      </c>
      <c r="P704" s="3">
        <v>0</v>
      </c>
      <c r="Q704" s="3">
        <v>0</v>
      </c>
      <c r="R704" s="3">
        <v>0</v>
      </c>
      <c r="S704" s="1">
        <v>0</v>
      </c>
      <c r="T704" s="1">
        <v>0</v>
      </c>
      <c r="U704" s="1"/>
    </row>
    <row r="705" spans="1:21" x14ac:dyDescent="0.25">
      <c r="A705" t="s">
        <v>10</v>
      </c>
      <c r="B705">
        <v>7</v>
      </c>
      <c r="C705">
        <v>242</v>
      </c>
      <c r="D705" t="s">
        <v>407</v>
      </c>
      <c r="E705" t="s">
        <v>408</v>
      </c>
      <c r="F705" t="s">
        <v>409</v>
      </c>
      <c r="G705" t="s">
        <v>410</v>
      </c>
      <c r="H705">
        <v>100</v>
      </c>
      <c r="I705" t="s">
        <v>411</v>
      </c>
      <c r="J705" t="s">
        <v>14</v>
      </c>
      <c r="K705" t="s">
        <v>46</v>
      </c>
      <c r="L705">
        <v>40</v>
      </c>
      <c r="M705" t="s">
        <v>12</v>
      </c>
      <c r="N705" s="3">
        <v>0</v>
      </c>
      <c r="O705" s="3">
        <v>0</v>
      </c>
      <c r="P705" s="3">
        <v>0</v>
      </c>
      <c r="Q705" s="3">
        <v>0</v>
      </c>
      <c r="R705" s="3">
        <v>0</v>
      </c>
      <c r="S705" s="1">
        <v>0</v>
      </c>
      <c r="T705" s="1">
        <v>0</v>
      </c>
      <c r="U705" s="1"/>
    </row>
    <row r="706" spans="1:21" x14ac:dyDescent="0.25">
      <c r="A706" t="s">
        <v>10</v>
      </c>
      <c r="B706">
        <v>7</v>
      </c>
      <c r="C706">
        <v>242</v>
      </c>
      <c r="D706" t="s">
        <v>407</v>
      </c>
      <c r="E706" t="s">
        <v>408</v>
      </c>
      <c r="F706" t="s">
        <v>409</v>
      </c>
      <c r="G706" t="s">
        <v>410</v>
      </c>
      <c r="H706">
        <v>100</v>
      </c>
      <c r="I706" t="s">
        <v>411</v>
      </c>
      <c r="J706" t="s">
        <v>14</v>
      </c>
      <c r="K706" t="s">
        <v>46</v>
      </c>
      <c r="L706">
        <v>50</v>
      </c>
      <c r="M706" t="s">
        <v>50</v>
      </c>
      <c r="N706" s="3">
        <v>0</v>
      </c>
      <c r="O706" s="3">
        <v>0</v>
      </c>
      <c r="P706" s="3">
        <v>0</v>
      </c>
      <c r="Q706" s="3">
        <v>0</v>
      </c>
      <c r="R706" s="3">
        <v>0</v>
      </c>
      <c r="S706" s="1">
        <v>0</v>
      </c>
      <c r="T706" s="1">
        <v>0</v>
      </c>
      <c r="U706" s="1"/>
    </row>
    <row r="707" spans="1:21" x14ac:dyDescent="0.25">
      <c r="A707" t="s">
        <v>10</v>
      </c>
      <c r="B707">
        <v>7</v>
      </c>
      <c r="C707">
        <v>242</v>
      </c>
      <c r="D707" t="s">
        <v>407</v>
      </c>
      <c r="E707" t="s">
        <v>408</v>
      </c>
      <c r="F707" t="s">
        <v>409</v>
      </c>
      <c r="G707" t="s">
        <v>410</v>
      </c>
      <c r="H707">
        <v>108</v>
      </c>
      <c r="I707" t="s">
        <v>403</v>
      </c>
      <c r="J707" t="s">
        <v>15</v>
      </c>
      <c r="K707" t="s">
        <v>46</v>
      </c>
      <c r="L707">
        <v>10</v>
      </c>
      <c r="M707" t="s">
        <v>47</v>
      </c>
      <c r="N707" s="3">
        <v>5041956</v>
      </c>
      <c r="O707" s="3">
        <v>6015240</v>
      </c>
      <c r="P707" s="3">
        <v>6125947</v>
      </c>
      <c r="Q707" s="3">
        <v>6414030</v>
      </c>
      <c r="R707" s="3">
        <v>6754119</v>
      </c>
      <c r="S707" s="1">
        <v>8349060</v>
      </c>
      <c r="T707" s="1">
        <v>9548414.1199999992</v>
      </c>
      <c r="U707" s="1">
        <v>10800123.210000001</v>
      </c>
    </row>
    <row r="708" spans="1:21" x14ac:dyDescent="0.25">
      <c r="A708" t="s">
        <v>10</v>
      </c>
      <c r="B708">
        <v>7</v>
      </c>
      <c r="C708">
        <v>242</v>
      </c>
      <c r="D708" t="s">
        <v>407</v>
      </c>
      <c r="E708" t="s">
        <v>408</v>
      </c>
      <c r="F708" t="s">
        <v>409</v>
      </c>
      <c r="G708" t="s">
        <v>410</v>
      </c>
      <c r="H708">
        <v>108</v>
      </c>
      <c r="I708" t="s">
        <v>403</v>
      </c>
      <c r="J708" t="s">
        <v>15</v>
      </c>
      <c r="K708" t="s">
        <v>46</v>
      </c>
      <c r="L708">
        <v>20</v>
      </c>
      <c r="M708" t="s">
        <v>48</v>
      </c>
      <c r="N708" s="3">
        <v>5041956</v>
      </c>
      <c r="O708" s="3">
        <v>6015240</v>
      </c>
      <c r="P708" s="3">
        <v>6025947</v>
      </c>
      <c r="Q708" s="3">
        <v>6414030</v>
      </c>
      <c r="R708" s="3">
        <v>6754119</v>
      </c>
      <c r="S708" s="1">
        <v>8346805.8799999999</v>
      </c>
      <c r="T708" s="1">
        <v>9156285.9100000001</v>
      </c>
      <c r="U708" s="1">
        <v>10420704.140000001</v>
      </c>
    </row>
    <row r="709" spans="1:21" x14ac:dyDescent="0.25">
      <c r="A709" t="s">
        <v>10</v>
      </c>
      <c r="B709">
        <v>7</v>
      </c>
      <c r="C709">
        <v>242</v>
      </c>
      <c r="D709" t="s">
        <v>407</v>
      </c>
      <c r="E709" t="s">
        <v>408</v>
      </c>
      <c r="F709" t="s">
        <v>409</v>
      </c>
      <c r="G709" t="s">
        <v>410</v>
      </c>
      <c r="H709">
        <v>108</v>
      </c>
      <c r="I709" t="s">
        <v>403</v>
      </c>
      <c r="J709" t="s">
        <v>15</v>
      </c>
      <c r="K709" t="s">
        <v>46</v>
      </c>
      <c r="L709">
        <v>30</v>
      </c>
      <c r="M709" t="s">
        <v>49</v>
      </c>
      <c r="N709" s="3">
        <v>0</v>
      </c>
      <c r="O709" s="3">
        <v>0</v>
      </c>
      <c r="P709" s="3">
        <v>100000</v>
      </c>
      <c r="Q709" s="3">
        <v>0</v>
      </c>
      <c r="R709" s="3">
        <v>0</v>
      </c>
      <c r="S709" s="1">
        <v>2254.12</v>
      </c>
      <c r="T709" s="1">
        <v>392128.21</v>
      </c>
      <c r="U709" s="1">
        <v>379419.07</v>
      </c>
    </row>
    <row r="710" spans="1:21" x14ac:dyDescent="0.25">
      <c r="A710" t="s">
        <v>10</v>
      </c>
      <c r="B710">
        <v>7</v>
      </c>
      <c r="C710">
        <v>242</v>
      </c>
      <c r="D710" t="s">
        <v>407</v>
      </c>
      <c r="E710" t="s">
        <v>408</v>
      </c>
      <c r="F710" t="s">
        <v>409</v>
      </c>
      <c r="G710" t="s">
        <v>410</v>
      </c>
      <c r="H710">
        <v>108</v>
      </c>
      <c r="I710" t="s">
        <v>403</v>
      </c>
      <c r="J710" t="s">
        <v>15</v>
      </c>
      <c r="K710" t="s">
        <v>46</v>
      </c>
      <c r="L710">
        <v>40</v>
      </c>
      <c r="M710" t="s">
        <v>12</v>
      </c>
      <c r="N710" s="3">
        <v>0</v>
      </c>
      <c r="O710" s="3">
        <v>0</v>
      </c>
      <c r="P710" s="3">
        <v>100000</v>
      </c>
      <c r="Q710" s="3">
        <v>0</v>
      </c>
      <c r="R710" s="3">
        <v>0</v>
      </c>
      <c r="S710" s="1">
        <v>2254.12</v>
      </c>
      <c r="T710" s="1">
        <v>392128.21</v>
      </c>
      <c r="U710" s="1">
        <v>379419.07</v>
      </c>
    </row>
    <row r="711" spans="1:21" x14ac:dyDescent="0.25">
      <c r="A711" t="s">
        <v>10</v>
      </c>
      <c r="B711">
        <v>7</v>
      </c>
      <c r="C711">
        <v>242</v>
      </c>
      <c r="D711" t="s">
        <v>407</v>
      </c>
      <c r="E711" t="s">
        <v>408</v>
      </c>
      <c r="F711" t="s">
        <v>409</v>
      </c>
      <c r="G711" t="s">
        <v>410</v>
      </c>
      <c r="H711">
        <v>108</v>
      </c>
      <c r="I711" t="s">
        <v>403</v>
      </c>
      <c r="J711" t="s">
        <v>15</v>
      </c>
      <c r="K711" t="s">
        <v>46</v>
      </c>
      <c r="L711">
        <v>50</v>
      </c>
      <c r="M711" t="s">
        <v>50</v>
      </c>
      <c r="N711" s="3">
        <v>0</v>
      </c>
      <c r="O711" s="3">
        <v>0</v>
      </c>
      <c r="P711" s="3">
        <v>0</v>
      </c>
      <c r="Q711" s="3">
        <v>0</v>
      </c>
      <c r="R711" s="3">
        <v>0</v>
      </c>
      <c r="S711" s="1">
        <v>0</v>
      </c>
      <c r="T711" s="1">
        <v>0</v>
      </c>
      <c r="U711" s="1">
        <v>0</v>
      </c>
    </row>
    <row r="712" spans="1:21" x14ac:dyDescent="0.25">
      <c r="A712" t="s">
        <v>10</v>
      </c>
      <c r="B712">
        <v>7</v>
      </c>
      <c r="C712">
        <v>242</v>
      </c>
      <c r="D712" t="s">
        <v>407</v>
      </c>
      <c r="E712" t="s">
        <v>408</v>
      </c>
      <c r="F712" t="s">
        <v>409</v>
      </c>
      <c r="G712" t="s">
        <v>410</v>
      </c>
      <c r="H712">
        <v>110</v>
      </c>
      <c r="I712" t="s">
        <v>404</v>
      </c>
      <c r="J712" t="s">
        <v>16</v>
      </c>
      <c r="K712" t="s">
        <v>46</v>
      </c>
      <c r="L712">
        <v>10</v>
      </c>
      <c r="M712" t="s">
        <v>47</v>
      </c>
      <c r="N712" s="3">
        <v>0</v>
      </c>
      <c r="O712" s="3">
        <v>0</v>
      </c>
      <c r="P712" s="3">
        <v>0</v>
      </c>
      <c r="Q712" s="3">
        <v>0</v>
      </c>
      <c r="R712" s="3">
        <v>102500</v>
      </c>
      <c r="S712" s="1">
        <v>169470.07999999999</v>
      </c>
      <c r="T712" s="1">
        <v>190384.51</v>
      </c>
      <c r="U712" s="1">
        <v>320388.90000000002</v>
      </c>
    </row>
    <row r="713" spans="1:21" x14ac:dyDescent="0.25">
      <c r="A713" t="s">
        <v>10</v>
      </c>
      <c r="B713">
        <v>7</v>
      </c>
      <c r="C713">
        <v>242</v>
      </c>
      <c r="D713" t="s">
        <v>407</v>
      </c>
      <c r="E713" t="s">
        <v>408</v>
      </c>
      <c r="F713" t="s">
        <v>409</v>
      </c>
      <c r="G713" t="s">
        <v>410</v>
      </c>
      <c r="H713">
        <v>110</v>
      </c>
      <c r="I713" t="s">
        <v>404</v>
      </c>
      <c r="J713" t="s">
        <v>16</v>
      </c>
      <c r="K713" t="s">
        <v>46</v>
      </c>
      <c r="L713">
        <v>20</v>
      </c>
      <c r="M713" t="s">
        <v>48</v>
      </c>
      <c r="N713" s="3">
        <v>0</v>
      </c>
      <c r="O713" s="3">
        <v>0</v>
      </c>
      <c r="P713" s="3">
        <v>0</v>
      </c>
      <c r="Q713" s="3">
        <v>0</v>
      </c>
      <c r="R713" s="3">
        <v>34696.92</v>
      </c>
      <c r="S713" s="1">
        <v>80752.570000000007</v>
      </c>
      <c r="T713" s="1">
        <v>136995.60999999999</v>
      </c>
      <c r="U713" s="1">
        <v>152981.39000000001</v>
      </c>
    </row>
    <row r="714" spans="1:21" x14ac:dyDescent="0.25">
      <c r="A714" t="s">
        <v>10</v>
      </c>
      <c r="B714">
        <v>7</v>
      </c>
      <c r="C714">
        <v>242</v>
      </c>
      <c r="D714" t="s">
        <v>407</v>
      </c>
      <c r="E714" t="s">
        <v>408</v>
      </c>
      <c r="F714" t="s">
        <v>409</v>
      </c>
      <c r="G714" t="s">
        <v>410</v>
      </c>
      <c r="H714">
        <v>110</v>
      </c>
      <c r="I714" t="s">
        <v>404</v>
      </c>
      <c r="J714" t="s">
        <v>16</v>
      </c>
      <c r="K714" t="s">
        <v>46</v>
      </c>
      <c r="L714">
        <v>30</v>
      </c>
      <c r="M714" t="s">
        <v>49</v>
      </c>
      <c r="N714" s="3">
        <v>0</v>
      </c>
      <c r="O714" s="3">
        <v>0</v>
      </c>
      <c r="P714" s="3">
        <v>0</v>
      </c>
      <c r="Q714" s="3">
        <v>0</v>
      </c>
      <c r="R714" s="3">
        <v>67803.08</v>
      </c>
      <c r="S714" s="1">
        <v>88717.51</v>
      </c>
      <c r="T714" s="1">
        <v>53388.9</v>
      </c>
      <c r="U714" s="1">
        <v>167407.51</v>
      </c>
    </row>
    <row r="715" spans="1:21" x14ac:dyDescent="0.25">
      <c r="A715" t="s">
        <v>10</v>
      </c>
      <c r="B715">
        <v>7</v>
      </c>
      <c r="C715">
        <v>242</v>
      </c>
      <c r="D715" t="s">
        <v>407</v>
      </c>
      <c r="E715" t="s">
        <v>408</v>
      </c>
      <c r="F715" t="s">
        <v>409</v>
      </c>
      <c r="G715" t="s">
        <v>410</v>
      </c>
      <c r="H715">
        <v>110</v>
      </c>
      <c r="I715" t="s">
        <v>404</v>
      </c>
      <c r="J715" t="s">
        <v>16</v>
      </c>
      <c r="K715" t="s">
        <v>46</v>
      </c>
      <c r="L715">
        <v>40</v>
      </c>
      <c r="M715" t="s">
        <v>12</v>
      </c>
      <c r="N715" s="3">
        <v>0</v>
      </c>
      <c r="O715" s="3">
        <v>0</v>
      </c>
      <c r="P715" s="3">
        <v>0</v>
      </c>
      <c r="Q715" s="3">
        <v>0</v>
      </c>
      <c r="R715" s="3">
        <v>67803.08</v>
      </c>
      <c r="S715" s="1">
        <v>88717.51</v>
      </c>
      <c r="T715" s="1">
        <v>53388.9</v>
      </c>
      <c r="U715" s="1">
        <v>167407.51</v>
      </c>
    </row>
    <row r="716" spans="1:21" x14ac:dyDescent="0.25">
      <c r="A716" t="s">
        <v>10</v>
      </c>
      <c r="B716">
        <v>7</v>
      </c>
      <c r="C716">
        <v>242</v>
      </c>
      <c r="D716" t="s">
        <v>407</v>
      </c>
      <c r="E716" t="s">
        <v>408</v>
      </c>
      <c r="F716" t="s">
        <v>409</v>
      </c>
      <c r="G716" t="s">
        <v>410</v>
      </c>
      <c r="H716">
        <v>110</v>
      </c>
      <c r="I716" t="s">
        <v>404</v>
      </c>
      <c r="J716" t="s">
        <v>16</v>
      </c>
      <c r="K716" t="s">
        <v>46</v>
      </c>
      <c r="L716">
        <v>50</v>
      </c>
      <c r="M716" t="s">
        <v>50</v>
      </c>
      <c r="N716" s="3">
        <v>0</v>
      </c>
      <c r="O716" s="3">
        <v>0</v>
      </c>
      <c r="P716" s="3">
        <v>0</v>
      </c>
      <c r="Q716" s="3">
        <v>0</v>
      </c>
      <c r="R716" s="3">
        <v>0</v>
      </c>
      <c r="S716" s="1">
        <v>0</v>
      </c>
      <c r="T716" s="1">
        <v>0</v>
      </c>
      <c r="U716" s="1">
        <v>0</v>
      </c>
    </row>
    <row r="717" spans="1:21" x14ac:dyDescent="0.25">
      <c r="A717" t="s">
        <v>10</v>
      </c>
      <c r="B717">
        <v>7</v>
      </c>
      <c r="C717">
        <v>204</v>
      </c>
      <c r="D717" t="s">
        <v>412</v>
      </c>
      <c r="E717" t="s">
        <v>413</v>
      </c>
      <c r="F717" t="s">
        <v>409</v>
      </c>
      <c r="G717" t="s">
        <v>414</v>
      </c>
      <c r="H717">
        <v>100</v>
      </c>
      <c r="I717" t="s">
        <v>411</v>
      </c>
      <c r="J717" t="s">
        <v>14</v>
      </c>
      <c r="K717" t="s">
        <v>46</v>
      </c>
      <c r="L717">
        <v>10</v>
      </c>
      <c r="M717" t="s">
        <v>47</v>
      </c>
      <c r="N717" s="3">
        <v>0</v>
      </c>
      <c r="O717" s="3">
        <v>0</v>
      </c>
      <c r="P717" s="3">
        <v>0</v>
      </c>
      <c r="Q717" s="3">
        <v>0</v>
      </c>
      <c r="R717" s="3">
        <v>0</v>
      </c>
      <c r="S717" s="1">
        <v>0</v>
      </c>
      <c r="T717" s="1">
        <v>0</v>
      </c>
      <c r="U717" s="1"/>
    </row>
    <row r="718" spans="1:21" x14ac:dyDescent="0.25">
      <c r="A718" t="s">
        <v>10</v>
      </c>
      <c r="B718">
        <v>7</v>
      </c>
      <c r="C718">
        <v>204</v>
      </c>
      <c r="D718" t="s">
        <v>412</v>
      </c>
      <c r="E718" t="s">
        <v>413</v>
      </c>
      <c r="F718" t="s">
        <v>409</v>
      </c>
      <c r="G718" t="s">
        <v>414</v>
      </c>
      <c r="H718">
        <v>100</v>
      </c>
      <c r="I718" t="s">
        <v>411</v>
      </c>
      <c r="J718" t="s">
        <v>14</v>
      </c>
      <c r="K718" t="s">
        <v>46</v>
      </c>
      <c r="L718">
        <v>20</v>
      </c>
      <c r="M718" t="s">
        <v>48</v>
      </c>
      <c r="N718" s="3">
        <v>0</v>
      </c>
      <c r="O718" s="3">
        <v>0</v>
      </c>
      <c r="P718" s="3">
        <v>0</v>
      </c>
      <c r="Q718" s="3">
        <v>0</v>
      </c>
      <c r="R718" s="3">
        <v>0</v>
      </c>
      <c r="S718" s="1">
        <v>0</v>
      </c>
      <c r="T718" s="1">
        <v>0</v>
      </c>
      <c r="U718" s="1"/>
    </row>
    <row r="719" spans="1:21" x14ac:dyDescent="0.25">
      <c r="A719" t="s">
        <v>10</v>
      </c>
      <c r="B719">
        <v>7</v>
      </c>
      <c r="C719">
        <v>204</v>
      </c>
      <c r="D719" t="s">
        <v>412</v>
      </c>
      <c r="E719" t="s">
        <v>413</v>
      </c>
      <c r="F719" t="s">
        <v>409</v>
      </c>
      <c r="G719" t="s">
        <v>414</v>
      </c>
      <c r="H719">
        <v>100</v>
      </c>
      <c r="I719" t="s">
        <v>411</v>
      </c>
      <c r="J719" t="s">
        <v>14</v>
      </c>
      <c r="K719" t="s">
        <v>46</v>
      </c>
      <c r="L719">
        <v>30</v>
      </c>
      <c r="M719" t="s">
        <v>49</v>
      </c>
      <c r="N719" s="3">
        <v>0</v>
      </c>
      <c r="O719" s="3">
        <v>0</v>
      </c>
      <c r="P719" s="3">
        <v>0</v>
      </c>
      <c r="Q719" s="3">
        <v>0</v>
      </c>
      <c r="R719" s="3">
        <v>0</v>
      </c>
      <c r="S719" s="1">
        <v>0</v>
      </c>
      <c r="T719" s="1">
        <v>0</v>
      </c>
      <c r="U719" s="1"/>
    </row>
    <row r="720" spans="1:21" x14ac:dyDescent="0.25">
      <c r="A720" t="s">
        <v>10</v>
      </c>
      <c r="B720">
        <v>7</v>
      </c>
      <c r="C720">
        <v>204</v>
      </c>
      <c r="D720" t="s">
        <v>412</v>
      </c>
      <c r="E720" t="s">
        <v>413</v>
      </c>
      <c r="F720" t="s">
        <v>409</v>
      </c>
      <c r="G720" t="s">
        <v>414</v>
      </c>
      <c r="H720">
        <v>100</v>
      </c>
      <c r="I720" t="s">
        <v>411</v>
      </c>
      <c r="J720" t="s">
        <v>14</v>
      </c>
      <c r="K720" t="s">
        <v>46</v>
      </c>
      <c r="L720">
        <v>40</v>
      </c>
      <c r="M720" t="s">
        <v>12</v>
      </c>
      <c r="N720" s="3">
        <v>0</v>
      </c>
      <c r="O720" s="3">
        <v>0</v>
      </c>
      <c r="P720" s="3">
        <v>0</v>
      </c>
      <c r="Q720" s="3">
        <v>0</v>
      </c>
      <c r="R720" s="3">
        <v>0</v>
      </c>
      <c r="S720" s="1">
        <v>0</v>
      </c>
      <c r="T720" s="1">
        <v>0</v>
      </c>
      <c r="U720" s="1"/>
    </row>
    <row r="721" spans="1:21" x14ac:dyDescent="0.25">
      <c r="A721" t="s">
        <v>10</v>
      </c>
      <c r="B721">
        <v>7</v>
      </c>
      <c r="C721">
        <v>204</v>
      </c>
      <c r="D721" t="s">
        <v>412</v>
      </c>
      <c r="E721" t="s">
        <v>413</v>
      </c>
      <c r="F721" t="s">
        <v>409</v>
      </c>
      <c r="G721" t="s">
        <v>414</v>
      </c>
      <c r="H721">
        <v>100</v>
      </c>
      <c r="I721" t="s">
        <v>411</v>
      </c>
      <c r="J721" t="s">
        <v>14</v>
      </c>
      <c r="K721" t="s">
        <v>46</v>
      </c>
      <c r="L721">
        <v>50</v>
      </c>
      <c r="M721" t="s">
        <v>50</v>
      </c>
      <c r="N721" s="3">
        <v>0</v>
      </c>
      <c r="O721" s="3">
        <v>0</v>
      </c>
      <c r="P721" s="3">
        <v>0</v>
      </c>
      <c r="Q721" s="3">
        <v>0</v>
      </c>
      <c r="R721" s="3">
        <v>0</v>
      </c>
      <c r="S721" s="1">
        <v>0</v>
      </c>
      <c r="T721" s="1">
        <v>0</v>
      </c>
      <c r="U721" s="1"/>
    </row>
    <row r="722" spans="1:21" x14ac:dyDescent="0.25">
      <c r="A722" t="s">
        <v>10</v>
      </c>
      <c r="B722">
        <v>7</v>
      </c>
      <c r="C722">
        <v>204</v>
      </c>
      <c r="D722" t="s">
        <v>412</v>
      </c>
      <c r="E722" t="s">
        <v>413</v>
      </c>
      <c r="F722" t="s">
        <v>409</v>
      </c>
      <c r="G722" t="s">
        <v>414</v>
      </c>
      <c r="H722">
        <v>108</v>
      </c>
      <c r="I722" t="s">
        <v>403</v>
      </c>
      <c r="J722" t="s">
        <v>15</v>
      </c>
      <c r="K722" t="s">
        <v>46</v>
      </c>
      <c r="L722">
        <v>10</v>
      </c>
      <c r="M722" t="s">
        <v>47</v>
      </c>
      <c r="N722" s="3">
        <v>4517322</v>
      </c>
      <c r="O722" s="3">
        <v>4907326</v>
      </c>
      <c r="P722" s="3">
        <v>4933326</v>
      </c>
      <c r="Q722" s="3">
        <v>5117006</v>
      </c>
      <c r="R722" s="3">
        <v>5398706</v>
      </c>
      <c r="S722" s="1">
        <v>6725493</v>
      </c>
      <c r="T722" s="1">
        <v>7562355</v>
      </c>
      <c r="U722" s="1">
        <v>8920154</v>
      </c>
    </row>
    <row r="723" spans="1:21" x14ac:dyDescent="0.25">
      <c r="A723" t="s">
        <v>10</v>
      </c>
      <c r="B723">
        <v>7</v>
      </c>
      <c r="C723">
        <v>204</v>
      </c>
      <c r="D723" t="s">
        <v>412</v>
      </c>
      <c r="E723" t="s">
        <v>413</v>
      </c>
      <c r="F723" t="s">
        <v>409</v>
      </c>
      <c r="G723" t="s">
        <v>414</v>
      </c>
      <c r="H723">
        <v>108</v>
      </c>
      <c r="I723" t="s">
        <v>403</v>
      </c>
      <c r="J723" t="s">
        <v>15</v>
      </c>
      <c r="K723" t="s">
        <v>46</v>
      </c>
      <c r="L723">
        <v>20</v>
      </c>
      <c r="M723" t="s">
        <v>48</v>
      </c>
      <c r="N723" s="3">
        <v>4517322</v>
      </c>
      <c r="O723" s="3">
        <v>4907326</v>
      </c>
      <c r="P723" s="3">
        <v>4933326</v>
      </c>
      <c r="Q723" s="3">
        <v>5117006</v>
      </c>
      <c r="R723" s="3">
        <v>5398706</v>
      </c>
      <c r="S723" s="1">
        <v>6725493</v>
      </c>
      <c r="T723" s="1">
        <v>7562355</v>
      </c>
      <c r="U723" s="1">
        <v>8920154</v>
      </c>
    </row>
    <row r="724" spans="1:21" x14ac:dyDescent="0.25">
      <c r="A724" t="s">
        <v>10</v>
      </c>
      <c r="B724">
        <v>7</v>
      </c>
      <c r="C724">
        <v>204</v>
      </c>
      <c r="D724" t="s">
        <v>412</v>
      </c>
      <c r="E724" t="s">
        <v>413</v>
      </c>
      <c r="F724" t="s">
        <v>409</v>
      </c>
      <c r="G724" t="s">
        <v>414</v>
      </c>
      <c r="H724">
        <v>108</v>
      </c>
      <c r="I724" t="s">
        <v>403</v>
      </c>
      <c r="J724" t="s">
        <v>15</v>
      </c>
      <c r="K724" t="s">
        <v>46</v>
      </c>
      <c r="L724">
        <v>30</v>
      </c>
      <c r="M724" t="s">
        <v>49</v>
      </c>
      <c r="N724" s="3">
        <v>0</v>
      </c>
      <c r="O724" s="3">
        <v>0</v>
      </c>
      <c r="P724" s="3">
        <v>0</v>
      </c>
      <c r="Q724" s="3">
        <v>0</v>
      </c>
      <c r="R724" s="3">
        <v>0</v>
      </c>
      <c r="S724" s="1">
        <v>0</v>
      </c>
      <c r="T724" s="1">
        <v>0</v>
      </c>
      <c r="U724" s="1">
        <v>0</v>
      </c>
    </row>
    <row r="725" spans="1:21" x14ac:dyDescent="0.25">
      <c r="A725" t="s">
        <v>10</v>
      </c>
      <c r="B725">
        <v>7</v>
      </c>
      <c r="C725">
        <v>204</v>
      </c>
      <c r="D725" t="s">
        <v>412</v>
      </c>
      <c r="E725" t="s">
        <v>413</v>
      </c>
      <c r="F725" t="s">
        <v>409</v>
      </c>
      <c r="G725" t="s">
        <v>414</v>
      </c>
      <c r="H725">
        <v>108</v>
      </c>
      <c r="I725" t="s">
        <v>403</v>
      </c>
      <c r="J725" t="s">
        <v>15</v>
      </c>
      <c r="K725" t="s">
        <v>46</v>
      </c>
      <c r="L725">
        <v>40</v>
      </c>
      <c r="M725" t="s">
        <v>12</v>
      </c>
      <c r="N725" s="3">
        <v>0</v>
      </c>
      <c r="O725" s="3">
        <v>0</v>
      </c>
      <c r="P725" s="3">
        <v>0</v>
      </c>
      <c r="Q725" s="3">
        <v>0</v>
      </c>
      <c r="R725" s="3">
        <v>0</v>
      </c>
      <c r="S725" s="1">
        <v>0</v>
      </c>
      <c r="T725" s="1">
        <v>0</v>
      </c>
      <c r="U725" s="1">
        <v>0</v>
      </c>
    </row>
    <row r="726" spans="1:21" x14ac:dyDescent="0.25">
      <c r="A726" t="s">
        <v>10</v>
      </c>
      <c r="B726">
        <v>7</v>
      </c>
      <c r="C726">
        <v>204</v>
      </c>
      <c r="D726" t="s">
        <v>412</v>
      </c>
      <c r="E726" t="s">
        <v>413</v>
      </c>
      <c r="F726" t="s">
        <v>409</v>
      </c>
      <c r="G726" t="s">
        <v>414</v>
      </c>
      <c r="H726">
        <v>108</v>
      </c>
      <c r="I726" t="s">
        <v>403</v>
      </c>
      <c r="J726" t="s">
        <v>15</v>
      </c>
      <c r="K726" t="s">
        <v>46</v>
      </c>
      <c r="L726">
        <v>50</v>
      </c>
      <c r="M726" t="s">
        <v>50</v>
      </c>
      <c r="N726" s="3">
        <v>0</v>
      </c>
      <c r="O726" s="3">
        <v>0</v>
      </c>
      <c r="P726" s="3">
        <v>0</v>
      </c>
      <c r="Q726" s="3">
        <v>0</v>
      </c>
      <c r="R726" s="3">
        <v>0</v>
      </c>
      <c r="S726" s="1">
        <v>0</v>
      </c>
      <c r="T726" s="1">
        <v>0</v>
      </c>
      <c r="U726" s="1">
        <v>0</v>
      </c>
    </row>
    <row r="727" spans="1:21" x14ac:dyDescent="0.25">
      <c r="A727" t="s">
        <v>10</v>
      </c>
      <c r="B727">
        <v>7</v>
      </c>
      <c r="C727">
        <v>204</v>
      </c>
      <c r="D727" t="s">
        <v>412</v>
      </c>
      <c r="E727" t="s">
        <v>413</v>
      </c>
      <c r="F727" t="s">
        <v>409</v>
      </c>
      <c r="G727" t="s">
        <v>414</v>
      </c>
      <c r="H727">
        <v>110</v>
      </c>
      <c r="I727" t="s">
        <v>404</v>
      </c>
      <c r="J727" t="s">
        <v>16</v>
      </c>
      <c r="K727" t="s">
        <v>46</v>
      </c>
      <c r="L727">
        <v>10</v>
      </c>
      <c r="M727" t="s">
        <v>47</v>
      </c>
      <c r="N727" s="3">
        <v>167604</v>
      </c>
      <c r="O727" s="3">
        <v>131886</v>
      </c>
      <c r="P727" s="3">
        <v>129435</v>
      </c>
      <c r="Q727" s="3">
        <v>120320</v>
      </c>
      <c r="R727" s="3">
        <v>129900.4</v>
      </c>
      <c r="S727" s="1">
        <v>78333</v>
      </c>
      <c r="T727" s="1">
        <v>78333</v>
      </c>
      <c r="U727" s="1">
        <v>140388.26999999999</v>
      </c>
    </row>
    <row r="728" spans="1:21" x14ac:dyDescent="0.25">
      <c r="A728" t="s">
        <v>10</v>
      </c>
      <c r="B728">
        <v>7</v>
      </c>
      <c r="C728">
        <v>204</v>
      </c>
      <c r="D728" t="s">
        <v>412</v>
      </c>
      <c r="E728" t="s">
        <v>413</v>
      </c>
      <c r="F728" t="s">
        <v>409</v>
      </c>
      <c r="G728" t="s">
        <v>414</v>
      </c>
      <c r="H728">
        <v>110</v>
      </c>
      <c r="I728" t="s">
        <v>404</v>
      </c>
      <c r="J728" t="s">
        <v>16</v>
      </c>
      <c r="K728" t="s">
        <v>46</v>
      </c>
      <c r="L728">
        <v>20</v>
      </c>
      <c r="M728" t="s">
        <v>48</v>
      </c>
      <c r="N728" s="3">
        <v>167604</v>
      </c>
      <c r="O728" s="3">
        <v>131886</v>
      </c>
      <c r="P728" s="3">
        <v>129435</v>
      </c>
      <c r="Q728" s="3">
        <v>120320</v>
      </c>
      <c r="R728" s="3">
        <v>129900.4</v>
      </c>
      <c r="S728" s="1">
        <v>78333</v>
      </c>
      <c r="T728" s="1">
        <v>78333</v>
      </c>
      <c r="U728" s="1">
        <v>140388.26999999999</v>
      </c>
    </row>
    <row r="729" spans="1:21" x14ac:dyDescent="0.25">
      <c r="A729" t="s">
        <v>10</v>
      </c>
      <c r="B729">
        <v>7</v>
      </c>
      <c r="C729">
        <v>204</v>
      </c>
      <c r="D729" t="s">
        <v>412</v>
      </c>
      <c r="E729" t="s">
        <v>413</v>
      </c>
      <c r="F729" t="s">
        <v>409</v>
      </c>
      <c r="G729" t="s">
        <v>414</v>
      </c>
      <c r="H729">
        <v>110</v>
      </c>
      <c r="I729" t="s">
        <v>404</v>
      </c>
      <c r="J729" t="s">
        <v>16</v>
      </c>
      <c r="K729" t="s">
        <v>46</v>
      </c>
      <c r="L729">
        <v>30</v>
      </c>
      <c r="M729" t="s">
        <v>49</v>
      </c>
      <c r="N729" s="3">
        <v>0</v>
      </c>
      <c r="O729" s="3">
        <v>0</v>
      </c>
      <c r="P729" s="3">
        <v>0</v>
      </c>
      <c r="Q729" s="3">
        <v>0</v>
      </c>
      <c r="R729" s="3">
        <v>0</v>
      </c>
      <c r="S729" s="1">
        <v>0</v>
      </c>
      <c r="T729" s="1">
        <v>0</v>
      </c>
      <c r="U729" s="1">
        <v>0</v>
      </c>
    </row>
    <row r="730" spans="1:21" x14ac:dyDescent="0.25">
      <c r="A730" t="s">
        <v>10</v>
      </c>
      <c r="B730">
        <v>7</v>
      </c>
      <c r="C730">
        <v>204</v>
      </c>
      <c r="D730" t="s">
        <v>412</v>
      </c>
      <c r="E730" t="s">
        <v>413</v>
      </c>
      <c r="F730" t="s">
        <v>409</v>
      </c>
      <c r="G730" t="s">
        <v>414</v>
      </c>
      <c r="H730">
        <v>110</v>
      </c>
      <c r="I730" t="s">
        <v>404</v>
      </c>
      <c r="J730" t="s">
        <v>16</v>
      </c>
      <c r="K730" t="s">
        <v>46</v>
      </c>
      <c r="L730">
        <v>40</v>
      </c>
      <c r="M730" t="s">
        <v>12</v>
      </c>
      <c r="N730" s="3">
        <v>0</v>
      </c>
      <c r="O730" s="3">
        <v>0</v>
      </c>
      <c r="P730" s="3">
        <v>0</v>
      </c>
      <c r="Q730" s="3">
        <v>0</v>
      </c>
      <c r="R730" s="3">
        <v>0</v>
      </c>
      <c r="S730" s="1">
        <v>0</v>
      </c>
      <c r="T730" s="1">
        <v>0</v>
      </c>
      <c r="U730" s="1">
        <v>0</v>
      </c>
    </row>
    <row r="731" spans="1:21" x14ac:dyDescent="0.25">
      <c r="A731" t="s">
        <v>10</v>
      </c>
      <c r="B731">
        <v>7</v>
      </c>
      <c r="C731">
        <v>204</v>
      </c>
      <c r="D731" t="s">
        <v>412</v>
      </c>
      <c r="E731" t="s">
        <v>413</v>
      </c>
      <c r="F731" t="s">
        <v>409</v>
      </c>
      <c r="G731" t="s">
        <v>414</v>
      </c>
      <c r="H731">
        <v>110</v>
      </c>
      <c r="I731" t="s">
        <v>404</v>
      </c>
      <c r="J731" t="s">
        <v>16</v>
      </c>
      <c r="K731" t="s">
        <v>46</v>
      </c>
      <c r="L731">
        <v>50</v>
      </c>
      <c r="M731" t="s">
        <v>50</v>
      </c>
      <c r="N731" s="3">
        <v>0</v>
      </c>
      <c r="O731" s="3">
        <v>0</v>
      </c>
      <c r="P731" s="3">
        <v>0</v>
      </c>
      <c r="Q731" s="3">
        <v>0</v>
      </c>
      <c r="R731" s="3">
        <v>0</v>
      </c>
      <c r="S731" s="1">
        <v>0</v>
      </c>
      <c r="T731" s="1">
        <v>0</v>
      </c>
      <c r="U731" s="1">
        <v>0</v>
      </c>
    </row>
    <row r="732" spans="1:21" x14ac:dyDescent="0.25">
      <c r="A732" t="s">
        <v>10</v>
      </c>
      <c r="B732">
        <v>7</v>
      </c>
      <c r="C732">
        <v>204</v>
      </c>
      <c r="D732" t="s">
        <v>412</v>
      </c>
      <c r="E732" t="s">
        <v>413</v>
      </c>
      <c r="F732" t="s">
        <v>409</v>
      </c>
      <c r="G732" t="s">
        <v>414</v>
      </c>
      <c r="H732">
        <v>502</v>
      </c>
      <c r="I732" t="s">
        <v>214</v>
      </c>
      <c r="J732" t="s">
        <v>215</v>
      </c>
      <c r="K732" t="s">
        <v>46</v>
      </c>
      <c r="L732">
        <v>10</v>
      </c>
      <c r="M732" t="s">
        <v>47</v>
      </c>
      <c r="N732" s="3">
        <v>0</v>
      </c>
      <c r="O732" s="3">
        <v>0</v>
      </c>
      <c r="P732" s="3">
        <v>0</v>
      </c>
      <c r="Q732" s="3">
        <v>0</v>
      </c>
      <c r="R732" s="3">
        <v>0</v>
      </c>
      <c r="S732" s="1">
        <v>0</v>
      </c>
      <c r="T732" s="1">
        <v>500000</v>
      </c>
      <c r="U732" s="1">
        <v>500000</v>
      </c>
    </row>
    <row r="733" spans="1:21" x14ac:dyDescent="0.25">
      <c r="A733" t="s">
        <v>10</v>
      </c>
      <c r="B733">
        <v>7</v>
      </c>
      <c r="C733">
        <v>204</v>
      </c>
      <c r="D733" t="s">
        <v>412</v>
      </c>
      <c r="E733" t="s">
        <v>413</v>
      </c>
      <c r="F733" t="s">
        <v>409</v>
      </c>
      <c r="G733" t="s">
        <v>414</v>
      </c>
      <c r="H733">
        <v>502</v>
      </c>
      <c r="I733" t="s">
        <v>214</v>
      </c>
      <c r="J733" t="s">
        <v>215</v>
      </c>
      <c r="K733" t="s">
        <v>46</v>
      </c>
      <c r="L733">
        <v>20</v>
      </c>
      <c r="M733" t="s">
        <v>48</v>
      </c>
      <c r="N733" s="3">
        <v>0</v>
      </c>
      <c r="O733" s="3">
        <v>0</v>
      </c>
      <c r="P733" s="3">
        <v>0</v>
      </c>
      <c r="Q733" s="3">
        <v>0</v>
      </c>
      <c r="R733" s="3">
        <v>0</v>
      </c>
      <c r="S733" s="1">
        <v>0</v>
      </c>
      <c r="T733" s="1">
        <v>0</v>
      </c>
      <c r="U733" s="1">
        <v>39792.71</v>
      </c>
    </row>
    <row r="734" spans="1:21" x14ac:dyDescent="0.25">
      <c r="A734" t="s">
        <v>10</v>
      </c>
      <c r="B734">
        <v>7</v>
      </c>
      <c r="C734">
        <v>204</v>
      </c>
      <c r="D734" t="s">
        <v>412</v>
      </c>
      <c r="E734" t="s">
        <v>413</v>
      </c>
      <c r="F734" t="s">
        <v>409</v>
      </c>
      <c r="G734" t="s">
        <v>414</v>
      </c>
      <c r="H734">
        <v>502</v>
      </c>
      <c r="I734" t="s">
        <v>214</v>
      </c>
      <c r="J734" t="s">
        <v>215</v>
      </c>
      <c r="K734" t="s">
        <v>46</v>
      </c>
      <c r="L734">
        <v>30</v>
      </c>
      <c r="M734" t="s">
        <v>49</v>
      </c>
      <c r="N734" s="3">
        <v>0</v>
      </c>
      <c r="O734" s="3">
        <v>0</v>
      </c>
      <c r="P734" s="3">
        <v>0</v>
      </c>
      <c r="Q734" s="3">
        <v>0</v>
      </c>
      <c r="R734" s="3">
        <v>0</v>
      </c>
      <c r="S734" s="1">
        <v>0</v>
      </c>
      <c r="T734" s="1">
        <v>500000</v>
      </c>
      <c r="U734" s="1">
        <v>460207.29</v>
      </c>
    </row>
    <row r="735" spans="1:21" x14ac:dyDescent="0.25">
      <c r="A735" t="s">
        <v>10</v>
      </c>
      <c r="B735">
        <v>7</v>
      </c>
      <c r="C735">
        <v>204</v>
      </c>
      <c r="D735" t="s">
        <v>412</v>
      </c>
      <c r="E735" t="s">
        <v>413</v>
      </c>
      <c r="F735" t="s">
        <v>409</v>
      </c>
      <c r="G735" t="s">
        <v>414</v>
      </c>
      <c r="H735">
        <v>502</v>
      </c>
      <c r="I735" t="s">
        <v>214</v>
      </c>
      <c r="J735" t="s">
        <v>215</v>
      </c>
      <c r="K735" t="s">
        <v>46</v>
      </c>
      <c r="L735">
        <v>40</v>
      </c>
      <c r="M735" t="s">
        <v>12</v>
      </c>
      <c r="N735" s="3">
        <v>0</v>
      </c>
      <c r="O735" s="3">
        <v>0</v>
      </c>
      <c r="P735" s="3">
        <v>0</v>
      </c>
      <c r="Q735" s="3">
        <v>0</v>
      </c>
      <c r="R735" s="3">
        <v>0</v>
      </c>
      <c r="S735" s="1">
        <v>0</v>
      </c>
      <c r="T735" s="1">
        <v>500000</v>
      </c>
      <c r="U735" s="1">
        <v>460207.29</v>
      </c>
    </row>
    <row r="736" spans="1:21" x14ac:dyDescent="0.25">
      <c r="A736" t="s">
        <v>10</v>
      </c>
      <c r="B736">
        <v>7</v>
      </c>
      <c r="C736">
        <v>204</v>
      </c>
      <c r="D736" t="s">
        <v>412</v>
      </c>
      <c r="E736" t="s">
        <v>413</v>
      </c>
      <c r="F736" t="s">
        <v>409</v>
      </c>
      <c r="G736" t="s">
        <v>414</v>
      </c>
      <c r="H736">
        <v>502</v>
      </c>
      <c r="I736" t="s">
        <v>214</v>
      </c>
      <c r="J736" t="s">
        <v>215</v>
      </c>
      <c r="K736" t="s">
        <v>46</v>
      </c>
      <c r="L736">
        <v>50</v>
      </c>
      <c r="M736" t="s">
        <v>50</v>
      </c>
      <c r="N736" s="3">
        <v>0</v>
      </c>
      <c r="O736" s="3">
        <v>0</v>
      </c>
      <c r="P736" s="3">
        <v>0</v>
      </c>
      <c r="Q736" s="3">
        <v>0</v>
      </c>
      <c r="R736" s="3">
        <v>0</v>
      </c>
      <c r="S736" s="1">
        <v>0</v>
      </c>
      <c r="T736" s="1">
        <v>0</v>
      </c>
      <c r="U736" s="1">
        <v>0</v>
      </c>
    </row>
    <row r="737" spans="1:21" x14ac:dyDescent="0.25">
      <c r="A737" t="s">
        <v>10</v>
      </c>
      <c r="B737">
        <v>7</v>
      </c>
      <c r="C737">
        <v>241</v>
      </c>
      <c r="D737" t="s">
        <v>415</v>
      </c>
      <c r="E737" t="s">
        <v>416</v>
      </c>
      <c r="F737" t="s">
        <v>409</v>
      </c>
      <c r="G737" t="s">
        <v>417</v>
      </c>
      <c r="H737">
        <v>100</v>
      </c>
      <c r="I737" t="s">
        <v>411</v>
      </c>
      <c r="J737" t="s">
        <v>14</v>
      </c>
      <c r="K737" t="s">
        <v>46</v>
      </c>
      <c r="L737">
        <v>10</v>
      </c>
      <c r="M737" t="s">
        <v>47</v>
      </c>
      <c r="N737" s="3">
        <v>0</v>
      </c>
      <c r="O737" s="3">
        <v>101504.48</v>
      </c>
      <c r="P737" s="3">
        <v>0</v>
      </c>
      <c r="Q737" s="3">
        <v>0</v>
      </c>
      <c r="R737" s="3">
        <v>0</v>
      </c>
      <c r="S737" s="1">
        <v>0</v>
      </c>
      <c r="T737" s="1">
        <v>1667</v>
      </c>
      <c r="U737" s="1">
        <v>433974.98</v>
      </c>
    </row>
    <row r="738" spans="1:21" x14ac:dyDescent="0.25">
      <c r="A738" t="s">
        <v>10</v>
      </c>
      <c r="B738">
        <v>7</v>
      </c>
      <c r="C738">
        <v>241</v>
      </c>
      <c r="D738" t="s">
        <v>415</v>
      </c>
      <c r="E738" t="s">
        <v>416</v>
      </c>
      <c r="F738" t="s">
        <v>409</v>
      </c>
      <c r="G738" t="s">
        <v>417</v>
      </c>
      <c r="H738">
        <v>100</v>
      </c>
      <c r="I738" t="s">
        <v>411</v>
      </c>
      <c r="J738" t="s">
        <v>14</v>
      </c>
      <c r="K738" t="s">
        <v>46</v>
      </c>
      <c r="L738">
        <v>20</v>
      </c>
      <c r="M738" t="s">
        <v>48</v>
      </c>
      <c r="N738" s="3">
        <v>0</v>
      </c>
      <c r="O738" s="3">
        <v>101504.48</v>
      </c>
      <c r="P738" s="3">
        <v>0</v>
      </c>
      <c r="Q738" s="3">
        <v>0</v>
      </c>
      <c r="R738" s="3">
        <v>0</v>
      </c>
      <c r="S738" s="1">
        <v>0</v>
      </c>
      <c r="T738" s="1">
        <v>0</v>
      </c>
      <c r="U738" s="1">
        <v>10000</v>
      </c>
    </row>
    <row r="739" spans="1:21" x14ac:dyDescent="0.25">
      <c r="A739" t="s">
        <v>10</v>
      </c>
      <c r="B739">
        <v>7</v>
      </c>
      <c r="C739">
        <v>241</v>
      </c>
      <c r="D739" t="s">
        <v>415</v>
      </c>
      <c r="E739" t="s">
        <v>416</v>
      </c>
      <c r="F739" t="s">
        <v>409</v>
      </c>
      <c r="G739" t="s">
        <v>417</v>
      </c>
      <c r="H739">
        <v>100</v>
      </c>
      <c r="I739" t="s">
        <v>411</v>
      </c>
      <c r="J739" t="s">
        <v>14</v>
      </c>
      <c r="K739" t="s">
        <v>46</v>
      </c>
      <c r="L739">
        <v>30</v>
      </c>
      <c r="M739" t="s">
        <v>49</v>
      </c>
      <c r="N739" s="3">
        <v>0</v>
      </c>
      <c r="O739" s="3">
        <v>0</v>
      </c>
      <c r="P739" s="3">
        <v>0</v>
      </c>
      <c r="Q739" s="3">
        <v>0</v>
      </c>
      <c r="R739" s="3">
        <v>0</v>
      </c>
      <c r="S739" s="1">
        <v>0</v>
      </c>
      <c r="T739" s="1">
        <v>1667</v>
      </c>
      <c r="U739" s="1">
        <v>423974.98</v>
      </c>
    </row>
    <row r="740" spans="1:21" x14ac:dyDescent="0.25">
      <c r="A740" t="s">
        <v>10</v>
      </c>
      <c r="B740">
        <v>7</v>
      </c>
      <c r="C740">
        <v>241</v>
      </c>
      <c r="D740" t="s">
        <v>415</v>
      </c>
      <c r="E740" t="s">
        <v>416</v>
      </c>
      <c r="F740" t="s">
        <v>409</v>
      </c>
      <c r="G740" t="s">
        <v>417</v>
      </c>
      <c r="H740">
        <v>100</v>
      </c>
      <c r="I740" t="s">
        <v>411</v>
      </c>
      <c r="J740" t="s">
        <v>14</v>
      </c>
      <c r="K740" t="s">
        <v>46</v>
      </c>
      <c r="L740">
        <v>40</v>
      </c>
      <c r="M740" t="s">
        <v>12</v>
      </c>
      <c r="N740" s="3">
        <v>0</v>
      </c>
      <c r="O740" s="3">
        <v>0</v>
      </c>
      <c r="P740" s="3">
        <v>0</v>
      </c>
      <c r="Q740" s="3">
        <v>0</v>
      </c>
      <c r="R740" s="3">
        <v>0</v>
      </c>
      <c r="S740" s="1">
        <v>0</v>
      </c>
      <c r="T740" s="1">
        <v>1667</v>
      </c>
      <c r="U740" s="1">
        <v>423974.98</v>
      </c>
    </row>
    <row r="741" spans="1:21" x14ac:dyDescent="0.25">
      <c r="A741" t="s">
        <v>10</v>
      </c>
      <c r="B741">
        <v>7</v>
      </c>
      <c r="C741">
        <v>241</v>
      </c>
      <c r="D741" t="s">
        <v>415</v>
      </c>
      <c r="E741" t="s">
        <v>416</v>
      </c>
      <c r="F741" t="s">
        <v>409</v>
      </c>
      <c r="G741" t="s">
        <v>417</v>
      </c>
      <c r="H741">
        <v>100</v>
      </c>
      <c r="I741" t="s">
        <v>411</v>
      </c>
      <c r="J741" t="s">
        <v>14</v>
      </c>
      <c r="K741" t="s">
        <v>46</v>
      </c>
      <c r="L741">
        <v>50</v>
      </c>
      <c r="M741" t="s">
        <v>50</v>
      </c>
      <c r="N741" s="3">
        <v>0</v>
      </c>
      <c r="O741" s="3">
        <v>0</v>
      </c>
      <c r="P741" s="3">
        <v>0</v>
      </c>
      <c r="Q741" s="3">
        <v>0</v>
      </c>
      <c r="R741" s="3">
        <v>0</v>
      </c>
      <c r="S741" s="1">
        <v>0</v>
      </c>
      <c r="T741" s="1">
        <v>0</v>
      </c>
      <c r="U741" s="1">
        <v>0</v>
      </c>
    </row>
    <row r="742" spans="1:21" x14ac:dyDescent="0.25">
      <c r="A742" t="s">
        <v>10</v>
      </c>
      <c r="B742">
        <v>7</v>
      </c>
      <c r="C742">
        <v>241</v>
      </c>
      <c r="D742" t="s">
        <v>415</v>
      </c>
      <c r="E742" t="s">
        <v>416</v>
      </c>
      <c r="F742" t="s">
        <v>409</v>
      </c>
      <c r="G742" t="s">
        <v>417</v>
      </c>
      <c r="H742">
        <v>108</v>
      </c>
      <c r="I742" t="s">
        <v>403</v>
      </c>
      <c r="J742" t="s">
        <v>15</v>
      </c>
      <c r="K742" t="s">
        <v>46</v>
      </c>
      <c r="L742">
        <v>10</v>
      </c>
      <c r="M742" t="s">
        <v>47</v>
      </c>
      <c r="N742" s="3">
        <v>1007047</v>
      </c>
      <c r="O742" s="3">
        <v>1328530</v>
      </c>
      <c r="P742" s="3">
        <v>1331893.03</v>
      </c>
      <c r="Q742" s="3">
        <v>1835846.96</v>
      </c>
      <c r="R742" s="3">
        <v>2290910.39</v>
      </c>
      <c r="S742" s="1">
        <v>2468953.39</v>
      </c>
      <c r="T742" s="1">
        <v>4059698.39</v>
      </c>
      <c r="U742" s="1">
        <v>3484060.05</v>
      </c>
    </row>
    <row r="743" spans="1:21" x14ac:dyDescent="0.25">
      <c r="A743" t="s">
        <v>10</v>
      </c>
      <c r="B743">
        <v>7</v>
      </c>
      <c r="C743">
        <v>241</v>
      </c>
      <c r="D743" t="s">
        <v>415</v>
      </c>
      <c r="E743" t="s">
        <v>416</v>
      </c>
      <c r="F743" t="s">
        <v>409</v>
      </c>
      <c r="G743" t="s">
        <v>417</v>
      </c>
      <c r="H743">
        <v>108</v>
      </c>
      <c r="I743" t="s">
        <v>403</v>
      </c>
      <c r="J743" t="s">
        <v>15</v>
      </c>
      <c r="K743" t="s">
        <v>46</v>
      </c>
      <c r="L743">
        <v>20</v>
      </c>
      <c r="M743" t="s">
        <v>48</v>
      </c>
      <c r="N743" s="3">
        <v>1007047</v>
      </c>
      <c r="O743" s="3">
        <v>1321346.97</v>
      </c>
      <c r="P743" s="3">
        <v>970796.07</v>
      </c>
      <c r="Q743" s="3">
        <v>1117726.57</v>
      </c>
      <c r="R743" s="3">
        <v>2205597</v>
      </c>
      <c r="S743" s="1">
        <v>2358882</v>
      </c>
      <c r="T743" s="1">
        <v>3059898.34</v>
      </c>
      <c r="U743" s="1">
        <v>2383138</v>
      </c>
    </row>
    <row r="744" spans="1:21" x14ac:dyDescent="0.25">
      <c r="A744" t="s">
        <v>10</v>
      </c>
      <c r="B744">
        <v>7</v>
      </c>
      <c r="C744">
        <v>241</v>
      </c>
      <c r="D744" t="s">
        <v>415</v>
      </c>
      <c r="E744" t="s">
        <v>416</v>
      </c>
      <c r="F744" t="s">
        <v>409</v>
      </c>
      <c r="G744" t="s">
        <v>417</v>
      </c>
      <c r="H744">
        <v>108</v>
      </c>
      <c r="I744" t="s">
        <v>403</v>
      </c>
      <c r="J744" t="s">
        <v>15</v>
      </c>
      <c r="K744" t="s">
        <v>46</v>
      </c>
      <c r="L744">
        <v>30</v>
      </c>
      <c r="M744" t="s">
        <v>49</v>
      </c>
      <c r="N744" s="3">
        <v>0</v>
      </c>
      <c r="O744" s="3">
        <v>7183.03</v>
      </c>
      <c r="P744" s="3">
        <v>361096.96000000002</v>
      </c>
      <c r="Q744" s="3">
        <v>718120.39</v>
      </c>
      <c r="R744" s="3">
        <v>85313.39</v>
      </c>
      <c r="S744" s="1">
        <v>110071.39</v>
      </c>
      <c r="T744" s="1">
        <v>999800.05</v>
      </c>
      <c r="U744" s="1">
        <v>1100922.05</v>
      </c>
    </row>
    <row r="745" spans="1:21" x14ac:dyDescent="0.25">
      <c r="A745" t="s">
        <v>10</v>
      </c>
      <c r="B745">
        <v>7</v>
      </c>
      <c r="C745">
        <v>241</v>
      </c>
      <c r="D745" t="s">
        <v>415</v>
      </c>
      <c r="E745" t="s">
        <v>416</v>
      </c>
      <c r="F745" t="s">
        <v>409</v>
      </c>
      <c r="G745" t="s">
        <v>417</v>
      </c>
      <c r="H745">
        <v>108</v>
      </c>
      <c r="I745" t="s">
        <v>403</v>
      </c>
      <c r="J745" t="s">
        <v>15</v>
      </c>
      <c r="K745" t="s">
        <v>46</v>
      </c>
      <c r="L745">
        <v>40</v>
      </c>
      <c r="M745" t="s">
        <v>12</v>
      </c>
      <c r="N745" s="3">
        <v>0</v>
      </c>
      <c r="O745" s="3">
        <v>7183.03</v>
      </c>
      <c r="P745" s="3">
        <v>361096.96000000002</v>
      </c>
      <c r="Q745" s="3">
        <v>718120.39</v>
      </c>
      <c r="R745" s="3">
        <v>85313.39</v>
      </c>
      <c r="S745" s="1">
        <v>110071.39</v>
      </c>
      <c r="T745" s="1">
        <v>999800.05</v>
      </c>
      <c r="U745" s="1">
        <v>1100922.05</v>
      </c>
    </row>
    <row r="746" spans="1:21" x14ac:dyDescent="0.25">
      <c r="A746" t="s">
        <v>10</v>
      </c>
      <c r="B746">
        <v>7</v>
      </c>
      <c r="C746">
        <v>241</v>
      </c>
      <c r="D746" t="s">
        <v>415</v>
      </c>
      <c r="E746" t="s">
        <v>416</v>
      </c>
      <c r="F746" t="s">
        <v>409</v>
      </c>
      <c r="G746" t="s">
        <v>417</v>
      </c>
      <c r="H746">
        <v>108</v>
      </c>
      <c r="I746" t="s">
        <v>403</v>
      </c>
      <c r="J746" t="s">
        <v>15</v>
      </c>
      <c r="K746" t="s">
        <v>46</v>
      </c>
      <c r="L746">
        <v>50</v>
      </c>
      <c r="M746" t="s">
        <v>50</v>
      </c>
      <c r="N746" s="3">
        <v>0</v>
      </c>
      <c r="O746" s="3">
        <v>0</v>
      </c>
      <c r="P746" s="3">
        <v>0</v>
      </c>
      <c r="Q746" s="3">
        <v>0</v>
      </c>
      <c r="R746" s="3">
        <v>0</v>
      </c>
      <c r="S746" s="1">
        <v>0</v>
      </c>
      <c r="T746" s="1">
        <v>0</v>
      </c>
      <c r="U746" s="1">
        <v>0</v>
      </c>
    </row>
    <row r="747" spans="1:21" x14ac:dyDescent="0.25">
      <c r="A747" t="s">
        <v>10</v>
      </c>
      <c r="B747">
        <v>7</v>
      </c>
      <c r="C747">
        <v>241</v>
      </c>
      <c r="D747" t="s">
        <v>415</v>
      </c>
      <c r="E747" t="s">
        <v>416</v>
      </c>
      <c r="F747" t="s">
        <v>409</v>
      </c>
      <c r="G747" t="s">
        <v>417</v>
      </c>
      <c r="H747">
        <v>110</v>
      </c>
      <c r="I747" t="s">
        <v>404</v>
      </c>
      <c r="J747" t="s">
        <v>16</v>
      </c>
      <c r="K747" t="s">
        <v>46</v>
      </c>
      <c r="L747">
        <v>10</v>
      </c>
      <c r="M747" t="s">
        <v>47</v>
      </c>
      <c r="N747" s="3">
        <v>0</v>
      </c>
      <c r="O747" s="3">
        <v>20000</v>
      </c>
      <c r="P747" s="3">
        <v>447.19</v>
      </c>
      <c r="Q747" s="3">
        <v>447.19</v>
      </c>
      <c r="R747" s="3">
        <v>2947.19</v>
      </c>
      <c r="S747" s="1">
        <v>4614.1899999999996</v>
      </c>
      <c r="T747" s="1">
        <v>4614.1899999999996</v>
      </c>
      <c r="U747" s="1">
        <v>1650850.5</v>
      </c>
    </row>
    <row r="748" spans="1:21" x14ac:dyDescent="0.25">
      <c r="A748" t="s">
        <v>10</v>
      </c>
      <c r="B748">
        <v>7</v>
      </c>
      <c r="C748">
        <v>241</v>
      </c>
      <c r="D748" t="s">
        <v>415</v>
      </c>
      <c r="E748" t="s">
        <v>416</v>
      </c>
      <c r="F748" t="s">
        <v>409</v>
      </c>
      <c r="G748" t="s">
        <v>417</v>
      </c>
      <c r="H748">
        <v>110</v>
      </c>
      <c r="I748" t="s">
        <v>404</v>
      </c>
      <c r="J748" t="s">
        <v>16</v>
      </c>
      <c r="K748" t="s">
        <v>46</v>
      </c>
      <c r="L748">
        <v>20</v>
      </c>
      <c r="M748" t="s">
        <v>48</v>
      </c>
      <c r="N748" s="3">
        <v>0</v>
      </c>
      <c r="O748" s="3">
        <v>19552.810000000001</v>
      </c>
      <c r="P748" s="3">
        <v>0</v>
      </c>
      <c r="Q748" s="3">
        <v>0</v>
      </c>
      <c r="R748" s="3">
        <v>0</v>
      </c>
      <c r="S748" s="1">
        <v>0</v>
      </c>
      <c r="T748" s="1">
        <v>2622.69</v>
      </c>
      <c r="U748" s="1">
        <v>375766.1</v>
      </c>
    </row>
    <row r="749" spans="1:21" x14ac:dyDescent="0.25">
      <c r="A749" t="s">
        <v>10</v>
      </c>
      <c r="B749">
        <v>7</v>
      </c>
      <c r="C749">
        <v>241</v>
      </c>
      <c r="D749" t="s">
        <v>415</v>
      </c>
      <c r="E749" t="s">
        <v>416</v>
      </c>
      <c r="F749" t="s">
        <v>409</v>
      </c>
      <c r="G749" t="s">
        <v>417</v>
      </c>
      <c r="H749">
        <v>110</v>
      </c>
      <c r="I749" t="s">
        <v>404</v>
      </c>
      <c r="J749" t="s">
        <v>16</v>
      </c>
      <c r="K749" t="s">
        <v>46</v>
      </c>
      <c r="L749">
        <v>30</v>
      </c>
      <c r="M749" t="s">
        <v>49</v>
      </c>
      <c r="N749" s="3">
        <v>0</v>
      </c>
      <c r="O749" s="3">
        <v>447.19</v>
      </c>
      <c r="P749" s="3">
        <v>447.19</v>
      </c>
      <c r="Q749" s="3">
        <v>447.19</v>
      </c>
      <c r="R749" s="3">
        <v>2947.19</v>
      </c>
      <c r="S749" s="1">
        <v>4614.1899999999996</v>
      </c>
      <c r="T749" s="1">
        <v>1991.5</v>
      </c>
      <c r="U749" s="1">
        <v>1275084.3999999999</v>
      </c>
    </row>
    <row r="750" spans="1:21" x14ac:dyDescent="0.25">
      <c r="A750" t="s">
        <v>10</v>
      </c>
      <c r="B750">
        <v>7</v>
      </c>
      <c r="C750">
        <v>241</v>
      </c>
      <c r="D750" t="s">
        <v>415</v>
      </c>
      <c r="E750" t="s">
        <v>416</v>
      </c>
      <c r="F750" t="s">
        <v>409</v>
      </c>
      <c r="G750" t="s">
        <v>417</v>
      </c>
      <c r="H750">
        <v>110</v>
      </c>
      <c r="I750" t="s">
        <v>404</v>
      </c>
      <c r="J750" t="s">
        <v>16</v>
      </c>
      <c r="K750" t="s">
        <v>46</v>
      </c>
      <c r="L750">
        <v>40</v>
      </c>
      <c r="M750" t="s">
        <v>12</v>
      </c>
      <c r="N750" s="3">
        <v>0</v>
      </c>
      <c r="O750" s="3">
        <v>447.19</v>
      </c>
      <c r="P750" s="3">
        <v>447.19</v>
      </c>
      <c r="Q750" s="3">
        <v>447.19</v>
      </c>
      <c r="R750" s="3">
        <v>2947.19</v>
      </c>
      <c r="S750" s="1">
        <v>4614.1899999999996</v>
      </c>
      <c r="T750" s="1">
        <v>1991.5</v>
      </c>
      <c r="U750" s="1">
        <v>1275084.3999999999</v>
      </c>
    </row>
    <row r="751" spans="1:21" x14ac:dyDescent="0.25">
      <c r="A751" t="s">
        <v>10</v>
      </c>
      <c r="B751">
        <v>7</v>
      </c>
      <c r="C751">
        <v>241</v>
      </c>
      <c r="D751" t="s">
        <v>415</v>
      </c>
      <c r="E751" t="s">
        <v>416</v>
      </c>
      <c r="F751" t="s">
        <v>409</v>
      </c>
      <c r="G751" t="s">
        <v>417</v>
      </c>
      <c r="H751">
        <v>110</v>
      </c>
      <c r="I751" t="s">
        <v>404</v>
      </c>
      <c r="J751" t="s">
        <v>16</v>
      </c>
      <c r="K751" t="s">
        <v>46</v>
      </c>
      <c r="L751">
        <v>50</v>
      </c>
      <c r="M751" t="s">
        <v>50</v>
      </c>
      <c r="N751" s="3">
        <v>0</v>
      </c>
      <c r="O751" s="3">
        <v>0</v>
      </c>
      <c r="P751" s="3">
        <v>0</v>
      </c>
      <c r="Q751" s="3">
        <v>0</v>
      </c>
      <c r="R751" s="3">
        <v>0</v>
      </c>
      <c r="S751" s="1">
        <v>0</v>
      </c>
      <c r="T751" s="1">
        <v>0</v>
      </c>
      <c r="U751" s="1">
        <v>0</v>
      </c>
    </row>
    <row r="752" spans="1:21" x14ac:dyDescent="0.25">
      <c r="A752" t="s">
        <v>10</v>
      </c>
      <c r="B752">
        <v>7</v>
      </c>
      <c r="C752">
        <v>268</v>
      </c>
      <c r="D752" t="s">
        <v>418</v>
      </c>
      <c r="E752" t="s">
        <v>419</v>
      </c>
      <c r="F752" t="s">
        <v>409</v>
      </c>
      <c r="G752" t="s">
        <v>420</v>
      </c>
      <c r="H752">
        <v>100</v>
      </c>
      <c r="I752" t="s">
        <v>411</v>
      </c>
      <c r="J752" t="s">
        <v>14</v>
      </c>
      <c r="K752" t="s">
        <v>46</v>
      </c>
      <c r="L752">
        <v>10</v>
      </c>
      <c r="M752" t="s">
        <v>47</v>
      </c>
      <c r="N752" s="3">
        <v>0</v>
      </c>
      <c r="O752" s="3">
        <v>0</v>
      </c>
      <c r="P752" s="3">
        <v>0</v>
      </c>
      <c r="Q752" s="3">
        <v>0</v>
      </c>
      <c r="R752" s="3">
        <v>0</v>
      </c>
      <c r="S752" s="1">
        <v>0</v>
      </c>
      <c r="T752" s="1">
        <v>0</v>
      </c>
      <c r="U752" s="1"/>
    </row>
    <row r="753" spans="1:21" x14ac:dyDescent="0.25">
      <c r="A753" t="s">
        <v>10</v>
      </c>
      <c r="B753">
        <v>7</v>
      </c>
      <c r="C753">
        <v>268</v>
      </c>
      <c r="D753" t="s">
        <v>418</v>
      </c>
      <c r="E753" t="s">
        <v>419</v>
      </c>
      <c r="F753" t="s">
        <v>409</v>
      </c>
      <c r="G753" t="s">
        <v>420</v>
      </c>
      <c r="H753">
        <v>100</v>
      </c>
      <c r="I753" t="s">
        <v>411</v>
      </c>
      <c r="J753" t="s">
        <v>14</v>
      </c>
      <c r="K753" t="s">
        <v>46</v>
      </c>
      <c r="L753">
        <v>20</v>
      </c>
      <c r="M753" t="s">
        <v>48</v>
      </c>
      <c r="N753" s="3">
        <v>0</v>
      </c>
      <c r="O753" s="3">
        <v>0</v>
      </c>
      <c r="P753" s="3">
        <v>0</v>
      </c>
      <c r="Q753" s="3">
        <v>0</v>
      </c>
      <c r="R753" s="3">
        <v>0</v>
      </c>
      <c r="S753" s="1">
        <v>0</v>
      </c>
      <c r="T753" s="1">
        <v>0</v>
      </c>
      <c r="U753" s="1"/>
    </row>
    <row r="754" spans="1:21" x14ac:dyDescent="0.25">
      <c r="A754" t="s">
        <v>10</v>
      </c>
      <c r="B754">
        <v>7</v>
      </c>
      <c r="C754">
        <v>268</v>
      </c>
      <c r="D754" t="s">
        <v>418</v>
      </c>
      <c r="E754" t="s">
        <v>419</v>
      </c>
      <c r="F754" t="s">
        <v>409</v>
      </c>
      <c r="G754" t="s">
        <v>420</v>
      </c>
      <c r="H754">
        <v>100</v>
      </c>
      <c r="I754" t="s">
        <v>411</v>
      </c>
      <c r="J754" t="s">
        <v>14</v>
      </c>
      <c r="K754" t="s">
        <v>46</v>
      </c>
      <c r="L754">
        <v>30</v>
      </c>
      <c r="M754" t="s">
        <v>49</v>
      </c>
      <c r="N754" s="3">
        <v>0</v>
      </c>
      <c r="O754" s="3">
        <v>0</v>
      </c>
      <c r="P754" s="3">
        <v>0</v>
      </c>
      <c r="Q754" s="3">
        <v>0</v>
      </c>
      <c r="R754" s="3">
        <v>0</v>
      </c>
      <c r="S754" s="1">
        <v>0</v>
      </c>
      <c r="T754" s="1">
        <v>0</v>
      </c>
      <c r="U754" s="1"/>
    </row>
    <row r="755" spans="1:21" x14ac:dyDescent="0.25">
      <c r="A755" t="s">
        <v>10</v>
      </c>
      <c r="B755">
        <v>7</v>
      </c>
      <c r="C755">
        <v>268</v>
      </c>
      <c r="D755" t="s">
        <v>418</v>
      </c>
      <c r="E755" t="s">
        <v>419</v>
      </c>
      <c r="F755" t="s">
        <v>409</v>
      </c>
      <c r="G755" t="s">
        <v>420</v>
      </c>
      <c r="H755">
        <v>100</v>
      </c>
      <c r="I755" t="s">
        <v>411</v>
      </c>
      <c r="J755" t="s">
        <v>14</v>
      </c>
      <c r="K755" t="s">
        <v>46</v>
      </c>
      <c r="L755">
        <v>40</v>
      </c>
      <c r="M755" t="s">
        <v>12</v>
      </c>
      <c r="N755" s="3">
        <v>0</v>
      </c>
      <c r="O755" s="3">
        <v>0</v>
      </c>
      <c r="P755" s="3">
        <v>0</v>
      </c>
      <c r="Q755" s="3">
        <v>0</v>
      </c>
      <c r="R755" s="3">
        <v>0</v>
      </c>
      <c r="S755" s="1">
        <v>0</v>
      </c>
      <c r="T755" s="1">
        <v>0</v>
      </c>
      <c r="U755" s="1"/>
    </row>
    <row r="756" spans="1:21" x14ac:dyDescent="0.25">
      <c r="A756" t="s">
        <v>10</v>
      </c>
      <c r="B756">
        <v>7</v>
      </c>
      <c r="C756">
        <v>268</v>
      </c>
      <c r="D756" t="s">
        <v>418</v>
      </c>
      <c r="E756" t="s">
        <v>419</v>
      </c>
      <c r="F756" t="s">
        <v>409</v>
      </c>
      <c r="G756" t="s">
        <v>420</v>
      </c>
      <c r="H756">
        <v>100</v>
      </c>
      <c r="I756" t="s">
        <v>411</v>
      </c>
      <c r="J756" t="s">
        <v>14</v>
      </c>
      <c r="K756" t="s">
        <v>46</v>
      </c>
      <c r="L756">
        <v>50</v>
      </c>
      <c r="M756" t="s">
        <v>50</v>
      </c>
      <c r="N756" s="3">
        <v>0</v>
      </c>
      <c r="O756" s="3">
        <v>0</v>
      </c>
      <c r="P756" s="3">
        <v>0</v>
      </c>
      <c r="Q756" s="3">
        <v>0</v>
      </c>
      <c r="R756" s="3">
        <v>0</v>
      </c>
      <c r="S756" s="1">
        <v>0</v>
      </c>
      <c r="T756" s="1">
        <v>0</v>
      </c>
      <c r="U756" s="1"/>
    </row>
    <row r="757" spans="1:21" x14ac:dyDescent="0.25">
      <c r="A757" t="s">
        <v>10</v>
      </c>
      <c r="B757">
        <v>7</v>
      </c>
      <c r="C757">
        <v>268</v>
      </c>
      <c r="D757" t="s">
        <v>418</v>
      </c>
      <c r="E757" t="s">
        <v>419</v>
      </c>
      <c r="F757" t="s">
        <v>409</v>
      </c>
      <c r="G757" t="s">
        <v>420</v>
      </c>
      <c r="H757">
        <v>108</v>
      </c>
      <c r="I757" t="s">
        <v>403</v>
      </c>
      <c r="J757" t="s">
        <v>15</v>
      </c>
      <c r="K757" t="s">
        <v>46</v>
      </c>
      <c r="L757">
        <v>10</v>
      </c>
      <c r="M757" t="s">
        <v>47</v>
      </c>
      <c r="N757" s="3">
        <v>160501</v>
      </c>
      <c r="O757" s="3">
        <v>160501</v>
      </c>
      <c r="P757" s="3">
        <v>160501</v>
      </c>
      <c r="Q757" s="3">
        <v>160501</v>
      </c>
      <c r="R757" s="3">
        <v>191001</v>
      </c>
      <c r="S757" s="1">
        <v>206251</v>
      </c>
      <c r="T757" s="1">
        <v>212501</v>
      </c>
      <c r="U757" s="1">
        <v>218751</v>
      </c>
    </row>
    <row r="758" spans="1:21" x14ac:dyDescent="0.25">
      <c r="A758" t="s">
        <v>10</v>
      </c>
      <c r="B758">
        <v>7</v>
      </c>
      <c r="C758">
        <v>268</v>
      </c>
      <c r="D758" t="s">
        <v>418</v>
      </c>
      <c r="E758" t="s">
        <v>419</v>
      </c>
      <c r="F758" t="s">
        <v>409</v>
      </c>
      <c r="G758" t="s">
        <v>420</v>
      </c>
      <c r="H758">
        <v>108</v>
      </c>
      <c r="I758" t="s">
        <v>403</v>
      </c>
      <c r="J758" t="s">
        <v>15</v>
      </c>
      <c r="K758" t="s">
        <v>46</v>
      </c>
      <c r="L758">
        <v>20</v>
      </c>
      <c r="M758" t="s">
        <v>48</v>
      </c>
      <c r="N758" s="3">
        <v>160501</v>
      </c>
      <c r="O758" s="3">
        <v>160501</v>
      </c>
      <c r="P758" s="3">
        <v>160501</v>
      </c>
      <c r="Q758" s="3">
        <v>160501</v>
      </c>
      <c r="R758" s="3">
        <v>191001</v>
      </c>
      <c r="S758" s="1">
        <v>206251</v>
      </c>
      <c r="T758" s="1">
        <v>212501</v>
      </c>
      <c r="U758" s="1">
        <v>218751</v>
      </c>
    </row>
    <row r="759" spans="1:21" x14ac:dyDescent="0.25">
      <c r="A759" t="s">
        <v>10</v>
      </c>
      <c r="B759">
        <v>7</v>
      </c>
      <c r="C759">
        <v>268</v>
      </c>
      <c r="D759" t="s">
        <v>418</v>
      </c>
      <c r="E759" t="s">
        <v>419</v>
      </c>
      <c r="F759" t="s">
        <v>409</v>
      </c>
      <c r="G759" t="s">
        <v>420</v>
      </c>
      <c r="H759">
        <v>108</v>
      </c>
      <c r="I759" t="s">
        <v>403</v>
      </c>
      <c r="J759" t="s">
        <v>15</v>
      </c>
      <c r="K759" t="s">
        <v>46</v>
      </c>
      <c r="L759">
        <v>30</v>
      </c>
      <c r="M759" t="s">
        <v>49</v>
      </c>
      <c r="N759" s="3">
        <v>0</v>
      </c>
      <c r="O759" s="3">
        <v>0</v>
      </c>
      <c r="P759" s="3">
        <v>0</v>
      </c>
      <c r="Q759" s="3">
        <v>0</v>
      </c>
      <c r="R759" s="3">
        <v>0</v>
      </c>
      <c r="S759" s="1">
        <v>0</v>
      </c>
      <c r="T759" s="1">
        <v>0</v>
      </c>
      <c r="U759" s="1">
        <v>0</v>
      </c>
    </row>
    <row r="760" spans="1:21" x14ac:dyDescent="0.25">
      <c r="A760" t="s">
        <v>10</v>
      </c>
      <c r="B760">
        <v>7</v>
      </c>
      <c r="C760">
        <v>268</v>
      </c>
      <c r="D760" t="s">
        <v>418</v>
      </c>
      <c r="E760" t="s">
        <v>419</v>
      </c>
      <c r="F760" t="s">
        <v>409</v>
      </c>
      <c r="G760" t="s">
        <v>420</v>
      </c>
      <c r="H760">
        <v>108</v>
      </c>
      <c r="I760" t="s">
        <v>403</v>
      </c>
      <c r="J760" t="s">
        <v>15</v>
      </c>
      <c r="K760" t="s">
        <v>46</v>
      </c>
      <c r="L760">
        <v>40</v>
      </c>
      <c r="M760" t="s">
        <v>12</v>
      </c>
      <c r="N760" s="3">
        <v>0</v>
      </c>
      <c r="O760" s="3">
        <v>0</v>
      </c>
      <c r="P760" s="3">
        <v>0</v>
      </c>
      <c r="Q760" s="3">
        <v>0</v>
      </c>
      <c r="R760" s="3">
        <v>0</v>
      </c>
      <c r="S760" s="1">
        <v>0</v>
      </c>
      <c r="T760" s="1">
        <v>0</v>
      </c>
      <c r="U760" s="1">
        <v>0</v>
      </c>
    </row>
    <row r="761" spans="1:21" x14ac:dyDescent="0.25">
      <c r="A761" t="s">
        <v>10</v>
      </c>
      <c r="B761">
        <v>7</v>
      </c>
      <c r="C761">
        <v>268</v>
      </c>
      <c r="D761" t="s">
        <v>418</v>
      </c>
      <c r="E761" t="s">
        <v>419</v>
      </c>
      <c r="F761" t="s">
        <v>409</v>
      </c>
      <c r="G761" t="s">
        <v>420</v>
      </c>
      <c r="H761">
        <v>108</v>
      </c>
      <c r="I761" t="s">
        <v>403</v>
      </c>
      <c r="J761" t="s">
        <v>15</v>
      </c>
      <c r="K761" t="s">
        <v>46</v>
      </c>
      <c r="L761">
        <v>50</v>
      </c>
      <c r="M761" t="s">
        <v>50</v>
      </c>
      <c r="N761" s="3">
        <v>0</v>
      </c>
      <c r="O761" s="3">
        <v>0</v>
      </c>
      <c r="P761" s="3">
        <v>0</v>
      </c>
      <c r="Q761" s="3">
        <v>0</v>
      </c>
      <c r="R761" s="3">
        <v>0</v>
      </c>
      <c r="S761" s="1">
        <v>0</v>
      </c>
      <c r="T761" s="1">
        <v>0</v>
      </c>
      <c r="U761" s="1">
        <v>0</v>
      </c>
    </row>
    <row r="762" spans="1:21" x14ac:dyDescent="0.25">
      <c r="A762" t="s">
        <v>10</v>
      </c>
      <c r="B762">
        <v>7</v>
      </c>
      <c r="C762">
        <v>247</v>
      </c>
      <c r="D762" t="s">
        <v>421</v>
      </c>
      <c r="E762" t="s">
        <v>422</v>
      </c>
      <c r="F762" t="s">
        <v>409</v>
      </c>
      <c r="G762" t="s">
        <v>423</v>
      </c>
      <c r="H762">
        <v>100</v>
      </c>
      <c r="I762" t="s">
        <v>411</v>
      </c>
      <c r="J762" t="s">
        <v>14</v>
      </c>
      <c r="K762" t="s">
        <v>46</v>
      </c>
      <c r="L762">
        <v>10</v>
      </c>
      <c r="M762" t="s">
        <v>47</v>
      </c>
      <c r="N762" s="3">
        <v>0</v>
      </c>
      <c r="O762" s="3">
        <v>0</v>
      </c>
      <c r="P762" s="3">
        <v>0</v>
      </c>
      <c r="Q762" s="3">
        <v>0</v>
      </c>
      <c r="R762" s="3">
        <v>0</v>
      </c>
      <c r="S762" s="1">
        <v>0</v>
      </c>
      <c r="T762" s="1">
        <v>0</v>
      </c>
      <c r="U762" s="1"/>
    </row>
    <row r="763" spans="1:21" x14ac:dyDescent="0.25">
      <c r="A763" t="s">
        <v>10</v>
      </c>
      <c r="B763">
        <v>7</v>
      </c>
      <c r="C763">
        <v>247</v>
      </c>
      <c r="D763" t="s">
        <v>421</v>
      </c>
      <c r="E763" t="s">
        <v>422</v>
      </c>
      <c r="F763" t="s">
        <v>409</v>
      </c>
      <c r="G763" t="s">
        <v>423</v>
      </c>
      <c r="H763">
        <v>100</v>
      </c>
      <c r="I763" t="s">
        <v>411</v>
      </c>
      <c r="J763" t="s">
        <v>14</v>
      </c>
      <c r="K763" t="s">
        <v>46</v>
      </c>
      <c r="L763">
        <v>20</v>
      </c>
      <c r="M763" t="s">
        <v>48</v>
      </c>
      <c r="N763" s="3">
        <v>0</v>
      </c>
      <c r="O763" s="3">
        <v>0</v>
      </c>
      <c r="P763" s="3">
        <v>0</v>
      </c>
      <c r="Q763" s="3">
        <v>0</v>
      </c>
      <c r="R763" s="3">
        <v>0</v>
      </c>
      <c r="S763" s="1">
        <v>0</v>
      </c>
      <c r="T763" s="1">
        <v>0</v>
      </c>
      <c r="U763" s="1"/>
    </row>
    <row r="764" spans="1:21" x14ac:dyDescent="0.25">
      <c r="A764" t="s">
        <v>10</v>
      </c>
      <c r="B764">
        <v>7</v>
      </c>
      <c r="C764">
        <v>247</v>
      </c>
      <c r="D764" t="s">
        <v>421</v>
      </c>
      <c r="E764" t="s">
        <v>422</v>
      </c>
      <c r="F764" t="s">
        <v>409</v>
      </c>
      <c r="G764" t="s">
        <v>423</v>
      </c>
      <c r="H764">
        <v>100</v>
      </c>
      <c r="I764" t="s">
        <v>411</v>
      </c>
      <c r="J764" t="s">
        <v>14</v>
      </c>
      <c r="K764" t="s">
        <v>46</v>
      </c>
      <c r="L764">
        <v>30</v>
      </c>
      <c r="M764" t="s">
        <v>49</v>
      </c>
      <c r="N764" s="3">
        <v>0</v>
      </c>
      <c r="O764" s="3">
        <v>0</v>
      </c>
      <c r="P764" s="3">
        <v>0</v>
      </c>
      <c r="Q764" s="3">
        <v>0</v>
      </c>
      <c r="R764" s="3">
        <v>0</v>
      </c>
      <c r="S764" s="1">
        <v>0</v>
      </c>
      <c r="T764" s="1">
        <v>0</v>
      </c>
      <c r="U764" s="1"/>
    </row>
    <row r="765" spans="1:21" x14ac:dyDescent="0.25">
      <c r="A765" t="s">
        <v>10</v>
      </c>
      <c r="B765">
        <v>7</v>
      </c>
      <c r="C765">
        <v>247</v>
      </c>
      <c r="D765" t="s">
        <v>421</v>
      </c>
      <c r="E765" t="s">
        <v>422</v>
      </c>
      <c r="F765" t="s">
        <v>409</v>
      </c>
      <c r="G765" t="s">
        <v>423</v>
      </c>
      <c r="H765">
        <v>100</v>
      </c>
      <c r="I765" t="s">
        <v>411</v>
      </c>
      <c r="J765" t="s">
        <v>14</v>
      </c>
      <c r="K765" t="s">
        <v>46</v>
      </c>
      <c r="L765">
        <v>40</v>
      </c>
      <c r="M765" t="s">
        <v>12</v>
      </c>
      <c r="N765" s="3">
        <v>0</v>
      </c>
      <c r="O765" s="3">
        <v>0</v>
      </c>
      <c r="P765" s="3">
        <v>0</v>
      </c>
      <c r="Q765" s="3">
        <v>0</v>
      </c>
      <c r="R765" s="3">
        <v>0</v>
      </c>
      <c r="S765" s="1">
        <v>0</v>
      </c>
      <c r="T765" s="1">
        <v>0</v>
      </c>
      <c r="U765" s="1"/>
    </row>
    <row r="766" spans="1:21" x14ac:dyDescent="0.25">
      <c r="A766" t="s">
        <v>10</v>
      </c>
      <c r="B766">
        <v>7</v>
      </c>
      <c r="C766">
        <v>247</v>
      </c>
      <c r="D766" t="s">
        <v>421</v>
      </c>
      <c r="E766" t="s">
        <v>422</v>
      </c>
      <c r="F766" t="s">
        <v>409</v>
      </c>
      <c r="G766" t="s">
        <v>423</v>
      </c>
      <c r="H766">
        <v>100</v>
      </c>
      <c r="I766" t="s">
        <v>411</v>
      </c>
      <c r="J766" t="s">
        <v>14</v>
      </c>
      <c r="K766" t="s">
        <v>46</v>
      </c>
      <c r="L766">
        <v>50</v>
      </c>
      <c r="M766" t="s">
        <v>50</v>
      </c>
      <c r="N766" s="3">
        <v>0</v>
      </c>
      <c r="O766" s="3">
        <v>0</v>
      </c>
      <c r="P766" s="3">
        <v>0</v>
      </c>
      <c r="Q766" s="3">
        <v>0</v>
      </c>
      <c r="R766" s="3">
        <v>0</v>
      </c>
      <c r="S766" s="1">
        <v>0</v>
      </c>
      <c r="T766" s="1">
        <v>0</v>
      </c>
      <c r="U766" s="1"/>
    </row>
    <row r="767" spans="1:21" x14ac:dyDescent="0.25">
      <c r="A767" t="s">
        <v>10</v>
      </c>
      <c r="B767">
        <v>7</v>
      </c>
      <c r="C767">
        <v>247</v>
      </c>
      <c r="D767" t="s">
        <v>421</v>
      </c>
      <c r="E767" t="s">
        <v>422</v>
      </c>
      <c r="F767" t="s">
        <v>409</v>
      </c>
      <c r="G767" t="s">
        <v>423</v>
      </c>
      <c r="H767">
        <v>108</v>
      </c>
      <c r="I767" t="s">
        <v>403</v>
      </c>
      <c r="J767" t="s">
        <v>15</v>
      </c>
      <c r="K767" t="s">
        <v>46</v>
      </c>
      <c r="L767">
        <v>10</v>
      </c>
      <c r="M767" t="s">
        <v>47</v>
      </c>
      <c r="N767" s="3">
        <v>27844936</v>
      </c>
      <c r="O767" s="3">
        <v>31869644</v>
      </c>
      <c r="P767" s="3">
        <v>31892704</v>
      </c>
      <c r="Q767" s="3">
        <v>38861864</v>
      </c>
      <c r="R767" s="3">
        <v>43773524</v>
      </c>
      <c r="S767" s="1">
        <v>80122640</v>
      </c>
      <c r="T767" s="1">
        <v>86345834</v>
      </c>
      <c r="U767" s="1">
        <v>93392952</v>
      </c>
    </row>
    <row r="768" spans="1:21" x14ac:dyDescent="0.25">
      <c r="A768" t="s">
        <v>10</v>
      </c>
      <c r="B768">
        <v>7</v>
      </c>
      <c r="C768">
        <v>247</v>
      </c>
      <c r="D768" t="s">
        <v>421</v>
      </c>
      <c r="E768" t="s">
        <v>422</v>
      </c>
      <c r="F768" t="s">
        <v>409</v>
      </c>
      <c r="G768" t="s">
        <v>423</v>
      </c>
      <c r="H768">
        <v>108</v>
      </c>
      <c r="I768" t="s">
        <v>403</v>
      </c>
      <c r="J768" t="s">
        <v>15</v>
      </c>
      <c r="K768" t="s">
        <v>46</v>
      </c>
      <c r="L768">
        <v>20</v>
      </c>
      <c r="M768" t="s">
        <v>48</v>
      </c>
      <c r="N768" s="3">
        <v>27844936</v>
      </c>
      <c r="O768" s="3">
        <v>31869644</v>
      </c>
      <c r="P768" s="3">
        <v>31892704</v>
      </c>
      <c r="Q768" s="3">
        <v>38861864</v>
      </c>
      <c r="R768" s="3">
        <v>43773524</v>
      </c>
      <c r="S768" s="1">
        <v>80122640</v>
      </c>
      <c r="T768" s="1">
        <v>84263686</v>
      </c>
      <c r="U768" s="1">
        <v>92701256.120000005</v>
      </c>
    </row>
    <row r="769" spans="1:21" x14ac:dyDescent="0.25">
      <c r="A769" t="s">
        <v>10</v>
      </c>
      <c r="B769">
        <v>7</v>
      </c>
      <c r="C769">
        <v>247</v>
      </c>
      <c r="D769" t="s">
        <v>421</v>
      </c>
      <c r="E769" t="s">
        <v>422</v>
      </c>
      <c r="F769" t="s">
        <v>409</v>
      </c>
      <c r="G769" t="s">
        <v>423</v>
      </c>
      <c r="H769">
        <v>108</v>
      </c>
      <c r="I769" t="s">
        <v>403</v>
      </c>
      <c r="J769" t="s">
        <v>15</v>
      </c>
      <c r="K769" t="s">
        <v>46</v>
      </c>
      <c r="L769">
        <v>30</v>
      </c>
      <c r="M769" t="s">
        <v>49</v>
      </c>
      <c r="N769" s="3">
        <v>0</v>
      </c>
      <c r="O769" s="3">
        <v>0</v>
      </c>
      <c r="P769" s="3">
        <v>0</v>
      </c>
      <c r="Q769" s="3">
        <v>0</v>
      </c>
      <c r="R769" s="3">
        <v>0</v>
      </c>
      <c r="S769" s="1">
        <v>0</v>
      </c>
      <c r="T769" s="1">
        <v>2082148</v>
      </c>
      <c r="U769" s="1">
        <v>691695.88</v>
      </c>
    </row>
    <row r="770" spans="1:21" x14ac:dyDescent="0.25">
      <c r="A770" t="s">
        <v>10</v>
      </c>
      <c r="B770">
        <v>7</v>
      </c>
      <c r="C770">
        <v>247</v>
      </c>
      <c r="D770" t="s">
        <v>421</v>
      </c>
      <c r="E770" t="s">
        <v>422</v>
      </c>
      <c r="F770" t="s">
        <v>409</v>
      </c>
      <c r="G770" t="s">
        <v>423</v>
      </c>
      <c r="H770">
        <v>108</v>
      </c>
      <c r="I770" t="s">
        <v>403</v>
      </c>
      <c r="J770" t="s">
        <v>15</v>
      </c>
      <c r="K770" t="s">
        <v>46</v>
      </c>
      <c r="L770">
        <v>40</v>
      </c>
      <c r="M770" t="s">
        <v>12</v>
      </c>
      <c r="N770" s="3">
        <v>0</v>
      </c>
      <c r="O770" s="3">
        <v>0</v>
      </c>
      <c r="P770" s="3">
        <v>0</v>
      </c>
      <c r="Q770" s="3">
        <v>0</v>
      </c>
      <c r="R770" s="3">
        <v>0</v>
      </c>
      <c r="S770" s="1">
        <v>0</v>
      </c>
      <c r="T770" s="1">
        <v>2082148</v>
      </c>
      <c r="U770" s="1">
        <v>691695.88</v>
      </c>
    </row>
    <row r="771" spans="1:21" x14ac:dyDescent="0.25">
      <c r="A771" t="s">
        <v>10</v>
      </c>
      <c r="B771">
        <v>7</v>
      </c>
      <c r="C771">
        <v>247</v>
      </c>
      <c r="D771" t="s">
        <v>421</v>
      </c>
      <c r="E771" t="s">
        <v>422</v>
      </c>
      <c r="F771" t="s">
        <v>409</v>
      </c>
      <c r="G771" t="s">
        <v>423</v>
      </c>
      <c r="H771">
        <v>108</v>
      </c>
      <c r="I771" t="s">
        <v>403</v>
      </c>
      <c r="J771" t="s">
        <v>15</v>
      </c>
      <c r="K771" t="s">
        <v>46</v>
      </c>
      <c r="L771">
        <v>50</v>
      </c>
      <c r="M771" t="s">
        <v>50</v>
      </c>
      <c r="N771" s="3">
        <v>0</v>
      </c>
      <c r="O771" s="3">
        <v>0</v>
      </c>
      <c r="P771" s="3">
        <v>0</v>
      </c>
      <c r="Q771" s="3">
        <v>0</v>
      </c>
      <c r="R771" s="3">
        <v>0</v>
      </c>
      <c r="S771" s="1">
        <v>0</v>
      </c>
      <c r="T771" s="1">
        <v>0</v>
      </c>
      <c r="U771" s="1">
        <v>0</v>
      </c>
    </row>
    <row r="772" spans="1:21" x14ac:dyDescent="0.25">
      <c r="A772" t="s">
        <v>10</v>
      </c>
      <c r="B772">
        <v>7</v>
      </c>
      <c r="C772">
        <v>247</v>
      </c>
      <c r="D772" t="s">
        <v>421</v>
      </c>
      <c r="E772" t="s">
        <v>422</v>
      </c>
      <c r="F772" t="s">
        <v>409</v>
      </c>
      <c r="G772" t="s">
        <v>423</v>
      </c>
      <c r="H772">
        <v>110</v>
      </c>
      <c r="I772" t="s">
        <v>404</v>
      </c>
      <c r="J772" t="s">
        <v>16</v>
      </c>
      <c r="K772" t="s">
        <v>46</v>
      </c>
      <c r="L772">
        <v>10</v>
      </c>
      <c r="M772" t="s">
        <v>47</v>
      </c>
      <c r="N772" s="3">
        <v>1943511</v>
      </c>
      <c r="O772" s="3">
        <v>2289883</v>
      </c>
      <c r="P772" s="3">
        <v>2341464</v>
      </c>
      <c r="Q772" s="3">
        <v>2610115.2799999998</v>
      </c>
      <c r="R772" s="3">
        <v>2911823.02</v>
      </c>
      <c r="S772" s="1">
        <v>3145491.51</v>
      </c>
      <c r="T772" s="1">
        <v>2866162.5</v>
      </c>
      <c r="U772" s="1">
        <v>2851139.52</v>
      </c>
    </row>
    <row r="773" spans="1:21" x14ac:dyDescent="0.25">
      <c r="A773" t="s">
        <v>10</v>
      </c>
      <c r="B773">
        <v>7</v>
      </c>
      <c r="C773">
        <v>247</v>
      </c>
      <c r="D773" t="s">
        <v>421</v>
      </c>
      <c r="E773" t="s">
        <v>422</v>
      </c>
      <c r="F773" t="s">
        <v>409</v>
      </c>
      <c r="G773" t="s">
        <v>423</v>
      </c>
      <c r="H773">
        <v>110</v>
      </c>
      <c r="I773" t="s">
        <v>404</v>
      </c>
      <c r="J773" t="s">
        <v>16</v>
      </c>
      <c r="K773" t="s">
        <v>46</v>
      </c>
      <c r="L773">
        <v>20</v>
      </c>
      <c r="M773" t="s">
        <v>48</v>
      </c>
      <c r="N773" s="3">
        <v>1943511</v>
      </c>
      <c r="O773" s="3">
        <v>2289883</v>
      </c>
      <c r="P773" s="3">
        <v>2067833.72</v>
      </c>
      <c r="Q773" s="3">
        <v>2264014.2599999998</v>
      </c>
      <c r="R773" s="3">
        <v>2307484.5</v>
      </c>
      <c r="S773" s="1">
        <v>2463605.2599999998</v>
      </c>
      <c r="T773" s="1">
        <v>2357817.86</v>
      </c>
      <c r="U773" s="1">
        <v>2245467.56</v>
      </c>
    </row>
    <row r="774" spans="1:21" x14ac:dyDescent="0.25">
      <c r="A774" t="s">
        <v>10</v>
      </c>
      <c r="B774">
        <v>7</v>
      </c>
      <c r="C774">
        <v>247</v>
      </c>
      <c r="D774" t="s">
        <v>421</v>
      </c>
      <c r="E774" t="s">
        <v>422</v>
      </c>
      <c r="F774" t="s">
        <v>409</v>
      </c>
      <c r="G774" t="s">
        <v>423</v>
      </c>
      <c r="H774">
        <v>110</v>
      </c>
      <c r="I774" t="s">
        <v>404</v>
      </c>
      <c r="J774" t="s">
        <v>16</v>
      </c>
      <c r="K774" t="s">
        <v>46</v>
      </c>
      <c r="L774">
        <v>30</v>
      </c>
      <c r="M774" t="s">
        <v>49</v>
      </c>
      <c r="N774" s="3">
        <v>0</v>
      </c>
      <c r="O774" s="3">
        <v>0</v>
      </c>
      <c r="P774" s="3">
        <v>273630.28000000003</v>
      </c>
      <c r="Q774" s="3">
        <v>346101.02</v>
      </c>
      <c r="R774" s="3">
        <v>604338.52</v>
      </c>
      <c r="S774" s="1">
        <v>681886.25</v>
      </c>
      <c r="T774" s="1">
        <v>508344.64</v>
      </c>
      <c r="U774" s="1">
        <v>605671.96</v>
      </c>
    </row>
    <row r="775" spans="1:21" x14ac:dyDescent="0.25">
      <c r="A775" t="s">
        <v>10</v>
      </c>
      <c r="B775">
        <v>7</v>
      </c>
      <c r="C775">
        <v>247</v>
      </c>
      <c r="D775" t="s">
        <v>421</v>
      </c>
      <c r="E775" t="s">
        <v>422</v>
      </c>
      <c r="F775" t="s">
        <v>409</v>
      </c>
      <c r="G775" t="s">
        <v>423</v>
      </c>
      <c r="H775">
        <v>110</v>
      </c>
      <c r="I775" t="s">
        <v>404</v>
      </c>
      <c r="J775" t="s">
        <v>16</v>
      </c>
      <c r="K775" t="s">
        <v>46</v>
      </c>
      <c r="L775">
        <v>40</v>
      </c>
      <c r="M775" t="s">
        <v>12</v>
      </c>
      <c r="N775" s="3">
        <v>0</v>
      </c>
      <c r="O775" s="3">
        <v>0</v>
      </c>
      <c r="P775" s="3">
        <v>273630.28000000003</v>
      </c>
      <c r="Q775" s="3">
        <v>346101.02</v>
      </c>
      <c r="R775" s="3">
        <v>604338.52</v>
      </c>
      <c r="S775" s="1">
        <v>681886.25</v>
      </c>
      <c r="T775" s="1">
        <v>508344.64</v>
      </c>
      <c r="U775" s="1">
        <v>605671.96</v>
      </c>
    </row>
    <row r="776" spans="1:21" x14ac:dyDescent="0.25">
      <c r="A776" t="s">
        <v>10</v>
      </c>
      <c r="B776">
        <v>7</v>
      </c>
      <c r="C776">
        <v>247</v>
      </c>
      <c r="D776" t="s">
        <v>421</v>
      </c>
      <c r="E776" t="s">
        <v>422</v>
      </c>
      <c r="F776" t="s">
        <v>409</v>
      </c>
      <c r="G776" t="s">
        <v>423</v>
      </c>
      <c r="H776">
        <v>110</v>
      </c>
      <c r="I776" t="s">
        <v>404</v>
      </c>
      <c r="J776" t="s">
        <v>16</v>
      </c>
      <c r="K776" t="s">
        <v>46</v>
      </c>
      <c r="L776">
        <v>50</v>
      </c>
      <c r="M776" t="s">
        <v>50</v>
      </c>
      <c r="N776" s="3">
        <v>0</v>
      </c>
      <c r="O776" s="3">
        <v>0</v>
      </c>
      <c r="P776" s="3">
        <v>0</v>
      </c>
      <c r="Q776" s="3">
        <v>0</v>
      </c>
      <c r="R776" s="3">
        <v>0</v>
      </c>
      <c r="S776" s="1">
        <v>0</v>
      </c>
      <c r="T776" s="1">
        <v>0</v>
      </c>
      <c r="U776" s="1">
        <v>0</v>
      </c>
    </row>
    <row r="777" spans="1:21" x14ac:dyDescent="0.25">
      <c r="A777" t="s">
        <v>10</v>
      </c>
      <c r="B777">
        <v>7</v>
      </c>
      <c r="C777">
        <v>216</v>
      </c>
      <c r="D777" t="s">
        <v>424</v>
      </c>
      <c r="E777" t="s">
        <v>425</v>
      </c>
      <c r="F777" t="s">
        <v>409</v>
      </c>
      <c r="G777" t="s">
        <v>11</v>
      </c>
      <c r="H777">
        <v>100</v>
      </c>
      <c r="I777" t="s">
        <v>411</v>
      </c>
      <c r="J777" t="s">
        <v>14</v>
      </c>
      <c r="K777" t="s">
        <v>46</v>
      </c>
      <c r="L777">
        <v>10</v>
      </c>
      <c r="M777" t="s">
        <v>47</v>
      </c>
      <c r="N777" s="3">
        <v>0</v>
      </c>
      <c r="O777" s="3">
        <v>0</v>
      </c>
      <c r="P777" s="3">
        <v>0</v>
      </c>
      <c r="Q777" s="3">
        <v>0</v>
      </c>
      <c r="R777" s="3">
        <v>0</v>
      </c>
      <c r="S777" s="1">
        <v>0</v>
      </c>
      <c r="T777" s="1">
        <v>0</v>
      </c>
      <c r="U777" s="1"/>
    </row>
    <row r="778" spans="1:21" x14ac:dyDescent="0.25">
      <c r="A778" t="s">
        <v>10</v>
      </c>
      <c r="B778">
        <v>7</v>
      </c>
      <c r="C778">
        <v>216</v>
      </c>
      <c r="D778" t="s">
        <v>424</v>
      </c>
      <c r="E778" t="s">
        <v>425</v>
      </c>
      <c r="F778" t="s">
        <v>409</v>
      </c>
      <c r="G778" t="s">
        <v>11</v>
      </c>
      <c r="H778">
        <v>100</v>
      </c>
      <c r="I778" t="s">
        <v>411</v>
      </c>
      <c r="J778" t="s">
        <v>14</v>
      </c>
      <c r="K778" t="s">
        <v>46</v>
      </c>
      <c r="L778">
        <v>20</v>
      </c>
      <c r="M778" t="s">
        <v>48</v>
      </c>
      <c r="N778" s="3">
        <v>0</v>
      </c>
      <c r="O778" s="3">
        <v>0</v>
      </c>
      <c r="P778" s="3">
        <v>0</v>
      </c>
      <c r="Q778" s="3">
        <v>0</v>
      </c>
      <c r="R778" s="3">
        <v>0</v>
      </c>
      <c r="S778" s="1">
        <v>0</v>
      </c>
      <c r="T778" s="1">
        <v>0</v>
      </c>
      <c r="U778" s="1"/>
    </row>
    <row r="779" spans="1:21" x14ac:dyDescent="0.25">
      <c r="A779" t="s">
        <v>10</v>
      </c>
      <c r="B779">
        <v>7</v>
      </c>
      <c r="C779">
        <v>216</v>
      </c>
      <c r="D779" t="s">
        <v>424</v>
      </c>
      <c r="E779" t="s">
        <v>425</v>
      </c>
      <c r="F779" t="s">
        <v>409</v>
      </c>
      <c r="G779" t="s">
        <v>11</v>
      </c>
      <c r="H779">
        <v>100</v>
      </c>
      <c r="I779" t="s">
        <v>411</v>
      </c>
      <c r="J779" t="s">
        <v>14</v>
      </c>
      <c r="K779" t="s">
        <v>46</v>
      </c>
      <c r="L779">
        <v>30</v>
      </c>
      <c r="M779" t="s">
        <v>49</v>
      </c>
      <c r="N779" s="3">
        <v>0</v>
      </c>
      <c r="O779" s="3">
        <v>0</v>
      </c>
      <c r="P779" s="3">
        <v>0</v>
      </c>
      <c r="Q779" s="3">
        <v>0</v>
      </c>
      <c r="R779" s="3">
        <v>0</v>
      </c>
      <c r="S779" s="1">
        <v>0</v>
      </c>
      <c r="T779" s="1">
        <v>0</v>
      </c>
      <c r="U779" s="1"/>
    </row>
    <row r="780" spans="1:21" x14ac:dyDescent="0.25">
      <c r="A780" t="s">
        <v>10</v>
      </c>
      <c r="B780">
        <v>7</v>
      </c>
      <c r="C780">
        <v>216</v>
      </c>
      <c r="D780" t="s">
        <v>424</v>
      </c>
      <c r="E780" t="s">
        <v>425</v>
      </c>
      <c r="F780" t="s">
        <v>409</v>
      </c>
      <c r="G780" t="s">
        <v>11</v>
      </c>
      <c r="H780">
        <v>100</v>
      </c>
      <c r="I780" t="s">
        <v>411</v>
      </c>
      <c r="J780" t="s">
        <v>14</v>
      </c>
      <c r="K780" t="s">
        <v>46</v>
      </c>
      <c r="L780">
        <v>40</v>
      </c>
      <c r="M780" t="s">
        <v>12</v>
      </c>
      <c r="N780" s="3">
        <v>0</v>
      </c>
      <c r="O780" s="3">
        <v>0</v>
      </c>
      <c r="P780" s="3">
        <v>0</v>
      </c>
      <c r="Q780" s="3">
        <v>0</v>
      </c>
      <c r="R780" s="3">
        <v>0</v>
      </c>
      <c r="S780" s="1">
        <v>0</v>
      </c>
      <c r="T780" s="1">
        <v>0</v>
      </c>
      <c r="U780" s="1"/>
    </row>
    <row r="781" spans="1:21" x14ac:dyDescent="0.25">
      <c r="A781" t="s">
        <v>10</v>
      </c>
      <c r="B781">
        <v>7</v>
      </c>
      <c r="C781">
        <v>216</v>
      </c>
      <c r="D781" t="s">
        <v>424</v>
      </c>
      <c r="E781" t="s">
        <v>425</v>
      </c>
      <c r="F781" t="s">
        <v>409</v>
      </c>
      <c r="G781" t="s">
        <v>11</v>
      </c>
      <c r="H781">
        <v>100</v>
      </c>
      <c r="I781" t="s">
        <v>411</v>
      </c>
      <c r="J781" t="s">
        <v>14</v>
      </c>
      <c r="K781" t="s">
        <v>46</v>
      </c>
      <c r="L781">
        <v>50</v>
      </c>
      <c r="M781" t="s">
        <v>50</v>
      </c>
      <c r="N781" s="3">
        <v>0</v>
      </c>
      <c r="O781" s="3">
        <v>0</v>
      </c>
      <c r="P781" s="3">
        <v>0</v>
      </c>
      <c r="Q781" s="3">
        <v>0</v>
      </c>
      <c r="R781" s="3">
        <v>0</v>
      </c>
      <c r="S781" s="1">
        <v>0</v>
      </c>
      <c r="T781" s="1">
        <v>0</v>
      </c>
      <c r="U781" s="1"/>
    </row>
    <row r="782" spans="1:21" x14ac:dyDescent="0.25">
      <c r="A782" t="s">
        <v>10</v>
      </c>
      <c r="B782">
        <v>7</v>
      </c>
      <c r="C782">
        <v>216</v>
      </c>
      <c r="D782" t="s">
        <v>424</v>
      </c>
      <c r="E782" t="s">
        <v>425</v>
      </c>
      <c r="F782" t="s">
        <v>409</v>
      </c>
      <c r="G782" t="s">
        <v>11</v>
      </c>
      <c r="H782">
        <v>108</v>
      </c>
      <c r="I782" t="s">
        <v>403</v>
      </c>
      <c r="J782" t="s">
        <v>15</v>
      </c>
      <c r="K782" t="s">
        <v>46</v>
      </c>
      <c r="L782">
        <v>10</v>
      </c>
      <c r="M782" t="s">
        <v>47</v>
      </c>
      <c r="N782" s="3">
        <v>10024291</v>
      </c>
      <c r="O782" s="3">
        <v>11783677</v>
      </c>
      <c r="P782" s="3">
        <v>11860508</v>
      </c>
      <c r="Q782" s="3">
        <v>13214430.5</v>
      </c>
      <c r="R782" s="3">
        <v>14541127.75</v>
      </c>
      <c r="S782" s="1">
        <v>22827805.25</v>
      </c>
      <c r="T782" s="1">
        <v>25678466.25</v>
      </c>
      <c r="U782" s="1">
        <v>27870184.710000001</v>
      </c>
    </row>
    <row r="783" spans="1:21" x14ac:dyDescent="0.25">
      <c r="A783" t="s">
        <v>10</v>
      </c>
      <c r="B783">
        <v>7</v>
      </c>
      <c r="C783">
        <v>216</v>
      </c>
      <c r="D783" t="s">
        <v>424</v>
      </c>
      <c r="E783" t="s">
        <v>425</v>
      </c>
      <c r="F783" t="s">
        <v>409</v>
      </c>
      <c r="G783" t="s">
        <v>11</v>
      </c>
      <c r="H783">
        <v>108</v>
      </c>
      <c r="I783" t="s">
        <v>403</v>
      </c>
      <c r="J783" t="s">
        <v>15</v>
      </c>
      <c r="K783" t="s">
        <v>46</v>
      </c>
      <c r="L783">
        <v>20</v>
      </c>
      <c r="M783" t="s">
        <v>48</v>
      </c>
      <c r="N783" s="3">
        <v>10013403</v>
      </c>
      <c r="O783" s="3">
        <v>11735529</v>
      </c>
      <c r="P783" s="3">
        <v>11798840.5</v>
      </c>
      <c r="Q783" s="3">
        <v>13091448.75</v>
      </c>
      <c r="R783" s="3">
        <v>14521422.5</v>
      </c>
      <c r="S783" s="1">
        <v>22819798</v>
      </c>
      <c r="T783" s="1">
        <v>24666211.539999999</v>
      </c>
      <c r="U783" s="1">
        <v>27735553.09</v>
      </c>
    </row>
    <row r="784" spans="1:21" x14ac:dyDescent="0.25">
      <c r="A784" t="s">
        <v>10</v>
      </c>
      <c r="B784">
        <v>7</v>
      </c>
      <c r="C784">
        <v>216</v>
      </c>
      <c r="D784" t="s">
        <v>424</v>
      </c>
      <c r="E784" t="s">
        <v>425</v>
      </c>
      <c r="F784" t="s">
        <v>409</v>
      </c>
      <c r="G784" t="s">
        <v>11</v>
      </c>
      <c r="H784">
        <v>108</v>
      </c>
      <c r="I784" t="s">
        <v>403</v>
      </c>
      <c r="J784" t="s">
        <v>15</v>
      </c>
      <c r="K784" t="s">
        <v>46</v>
      </c>
      <c r="L784">
        <v>30</v>
      </c>
      <c r="M784" t="s">
        <v>49</v>
      </c>
      <c r="N784" s="3">
        <v>10888</v>
      </c>
      <c r="O784" s="3">
        <v>48148</v>
      </c>
      <c r="P784" s="3">
        <v>61667.5</v>
      </c>
      <c r="Q784" s="3">
        <v>122981.75</v>
      </c>
      <c r="R784" s="3">
        <v>19705.25</v>
      </c>
      <c r="S784" s="1">
        <v>8007.25</v>
      </c>
      <c r="T784" s="1">
        <v>1012254.71</v>
      </c>
      <c r="U784" s="1">
        <v>134631.62</v>
      </c>
    </row>
    <row r="785" spans="1:21" x14ac:dyDescent="0.25">
      <c r="A785" t="s">
        <v>10</v>
      </c>
      <c r="B785">
        <v>7</v>
      </c>
      <c r="C785">
        <v>216</v>
      </c>
      <c r="D785" t="s">
        <v>424</v>
      </c>
      <c r="E785" t="s">
        <v>425</v>
      </c>
      <c r="F785" t="s">
        <v>409</v>
      </c>
      <c r="G785" t="s">
        <v>11</v>
      </c>
      <c r="H785">
        <v>108</v>
      </c>
      <c r="I785" t="s">
        <v>403</v>
      </c>
      <c r="J785" t="s">
        <v>15</v>
      </c>
      <c r="K785" t="s">
        <v>46</v>
      </c>
      <c r="L785">
        <v>40</v>
      </c>
      <c r="M785" t="s">
        <v>12</v>
      </c>
      <c r="N785" s="3">
        <v>10888</v>
      </c>
      <c r="O785" s="3">
        <v>48148</v>
      </c>
      <c r="P785" s="3">
        <v>61667.5</v>
      </c>
      <c r="Q785" s="3">
        <v>122981.75</v>
      </c>
      <c r="R785" s="3">
        <v>19705.25</v>
      </c>
      <c r="S785" s="1">
        <v>8007.25</v>
      </c>
      <c r="T785" s="1">
        <v>1012254.71</v>
      </c>
      <c r="U785" s="1">
        <v>134631.62</v>
      </c>
    </row>
    <row r="786" spans="1:21" x14ac:dyDescent="0.25">
      <c r="A786" t="s">
        <v>10</v>
      </c>
      <c r="B786">
        <v>7</v>
      </c>
      <c r="C786">
        <v>216</v>
      </c>
      <c r="D786" t="s">
        <v>424</v>
      </c>
      <c r="E786" t="s">
        <v>425</v>
      </c>
      <c r="F786" t="s">
        <v>409</v>
      </c>
      <c r="G786" t="s">
        <v>11</v>
      </c>
      <c r="H786">
        <v>108</v>
      </c>
      <c r="I786" t="s">
        <v>403</v>
      </c>
      <c r="J786" t="s">
        <v>15</v>
      </c>
      <c r="K786" t="s">
        <v>46</v>
      </c>
      <c r="L786">
        <v>50</v>
      </c>
      <c r="M786" t="s">
        <v>50</v>
      </c>
      <c r="N786" s="3">
        <v>0</v>
      </c>
      <c r="O786" s="3">
        <v>0</v>
      </c>
      <c r="P786" s="3">
        <v>0</v>
      </c>
      <c r="Q786" s="3">
        <v>0</v>
      </c>
      <c r="R786" s="3">
        <v>0</v>
      </c>
      <c r="S786" s="1">
        <v>0</v>
      </c>
      <c r="T786" s="1">
        <v>0</v>
      </c>
      <c r="U786" s="1">
        <v>0</v>
      </c>
    </row>
    <row r="787" spans="1:21" x14ac:dyDescent="0.25">
      <c r="A787" t="s">
        <v>10</v>
      </c>
      <c r="B787">
        <v>7</v>
      </c>
      <c r="C787">
        <v>216</v>
      </c>
      <c r="D787" t="s">
        <v>424</v>
      </c>
      <c r="E787" t="s">
        <v>425</v>
      </c>
      <c r="F787" t="s">
        <v>409</v>
      </c>
      <c r="G787" t="s">
        <v>11</v>
      </c>
      <c r="H787">
        <v>110</v>
      </c>
      <c r="I787" t="s">
        <v>404</v>
      </c>
      <c r="J787" t="s">
        <v>16</v>
      </c>
      <c r="K787" t="s">
        <v>46</v>
      </c>
      <c r="L787">
        <v>10</v>
      </c>
      <c r="M787" t="s">
        <v>47</v>
      </c>
      <c r="N787" s="3">
        <v>196763</v>
      </c>
      <c r="O787" s="3">
        <v>242485</v>
      </c>
      <c r="P787" s="3">
        <v>185768</v>
      </c>
      <c r="Q787" s="3">
        <v>196195</v>
      </c>
      <c r="R787" s="3">
        <v>559801</v>
      </c>
      <c r="S787" s="1">
        <v>324788</v>
      </c>
      <c r="T787" s="1">
        <v>833719</v>
      </c>
      <c r="U787" s="1">
        <v>885878.65</v>
      </c>
    </row>
    <row r="788" spans="1:21" x14ac:dyDescent="0.25">
      <c r="A788" t="s">
        <v>10</v>
      </c>
      <c r="B788">
        <v>7</v>
      </c>
      <c r="C788">
        <v>216</v>
      </c>
      <c r="D788" t="s">
        <v>424</v>
      </c>
      <c r="E788" t="s">
        <v>425</v>
      </c>
      <c r="F788" t="s">
        <v>409</v>
      </c>
      <c r="G788" t="s">
        <v>11</v>
      </c>
      <c r="H788">
        <v>110</v>
      </c>
      <c r="I788" t="s">
        <v>404</v>
      </c>
      <c r="J788" t="s">
        <v>16</v>
      </c>
      <c r="K788" t="s">
        <v>46</v>
      </c>
      <c r="L788">
        <v>20</v>
      </c>
      <c r="M788" t="s">
        <v>48</v>
      </c>
      <c r="N788" s="3">
        <v>196763</v>
      </c>
      <c r="O788" s="3">
        <v>242485</v>
      </c>
      <c r="P788" s="3">
        <v>185768</v>
      </c>
      <c r="Q788" s="3">
        <v>196195</v>
      </c>
      <c r="R788" s="3">
        <v>559801</v>
      </c>
      <c r="S788" s="1">
        <v>324788</v>
      </c>
      <c r="T788" s="1">
        <v>833719</v>
      </c>
      <c r="U788" s="1">
        <v>885878.65</v>
      </c>
    </row>
    <row r="789" spans="1:21" x14ac:dyDescent="0.25">
      <c r="A789" t="s">
        <v>10</v>
      </c>
      <c r="B789">
        <v>7</v>
      </c>
      <c r="C789">
        <v>216</v>
      </c>
      <c r="D789" t="s">
        <v>424</v>
      </c>
      <c r="E789" t="s">
        <v>425</v>
      </c>
      <c r="F789" t="s">
        <v>409</v>
      </c>
      <c r="G789" t="s">
        <v>11</v>
      </c>
      <c r="H789">
        <v>110</v>
      </c>
      <c r="I789" t="s">
        <v>404</v>
      </c>
      <c r="J789" t="s">
        <v>16</v>
      </c>
      <c r="K789" t="s">
        <v>46</v>
      </c>
      <c r="L789">
        <v>30</v>
      </c>
      <c r="M789" t="s">
        <v>49</v>
      </c>
      <c r="N789" s="3">
        <v>0</v>
      </c>
      <c r="O789" s="3">
        <v>0</v>
      </c>
      <c r="P789" s="3">
        <v>0</v>
      </c>
      <c r="Q789" s="3">
        <v>0</v>
      </c>
      <c r="R789" s="3">
        <v>0</v>
      </c>
      <c r="S789" s="1">
        <v>0</v>
      </c>
      <c r="T789" s="1">
        <v>0</v>
      </c>
      <c r="U789" s="1">
        <v>0</v>
      </c>
    </row>
    <row r="790" spans="1:21" x14ac:dyDescent="0.25">
      <c r="A790" t="s">
        <v>10</v>
      </c>
      <c r="B790">
        <v>7</v>
      </c>
      <c r="C790">
        <v>216</v>
      </c>
      <c r="D790" t="s">
        <v>424</v>
      </c>
      <c r="E790" t="s">
        <v>425</v>
      </c>
      <c r="F790" t="s">
        <v>409</v>
      </c>
      <c r="G790" t="s">
        <v>11</v>
      </c>
      <c r="H790">
        <v>110</v>
      </c>
      <c r="I790" t="s">
        <v>404</v>
      </c>
      <c r="J790" t="s">
        <v>16</v>
      </c>
      <c r="K790" t="s">
        <v>46</v>
      </c>
      <c r="L790">
        <v>40</v>
      </c>
      <c r="M790" t="s">
        <v>12</v>
      </c>
      <c r="N790" s="3">
        <v>0</v>
      </c>
      <c r="O790" s="3">
        <v>0</v>
      </c>
      <c r="P790" s="3">
        <v>0</v>
      </c>
      <c r="Q790" s="3">
        <v>0</v>
      </c>
      <c r="R790" s="3">
        <v>0</v>
      </c>
      <c r="S790" s="1">
        <v>0</v>
      </c>
      <c r="T790" s="1">
        <v>0</v>
      </c>
      <c r="U790" s="1">
        <v>0</v>
      </c>
    </row>
    <row r="791" spans="1:21" x14ac:dyDescent="0.25">
      <c r="A791" t="s">
        <v>10</v>
      </c>
      <c r="B791">
        <v>7</v>
      </c>
      <c r="C791">
        <v>216</v>
      </c>
      <c r="D791" t="s">
        <v>424</v>
      </c>
      <c r="E791" t="s">
        <v>425</v>
      </c>
      <c r="F791" t="s">
        <v>409</v>
      </c>
      <c r="G791" t="s">
        <v>11</v>
      </c>
      <c r="H791">
        <v>110</v>
      </c>
      <c r="I791" t="s">
        <v>404</v>
      </c>
      <c r="J791" t="s">
        <v>16</v>
      </c>
      <c r="K791" t="s">
        <v>46</v>
      </c>
      <c r="L791">
        <v>50</v>
      </c>
      <c r="M791" t="s">
        <v>50</v>
      </c>
      <c r="N791" s="3">
        <v>0</v>
      </c>
      <c r="O791" s="3">
        <v>0</v>
      </c>
      <c r="P791" s="3">
        <v>0</v>
      </c>
      <c r="Q791" s="3">
        <v>0</v>
      </c>
      <c r="R791" s="3">
        <v>0</v>
      </c>
      <c r="S791" s="1">
        <v>0</v>
      </c>
      <c r="T791" s="1">
        <v>0</v>
      </c>
      <c r="U791" s="1">
        <v>0</v>
      </c>
    </row>
    <row r="792" spans="1:21" x14ac:dyDescent="0.25">
      <c r="A792" t="s">
        <v>10</v>
      </c>
      <c r="B792">
        <v>7</v>
      </c>
      <c r="C792">
        <v>214</v>
      </c>
      <c r="D792" t="s">
        <v>426</v>
      </c>
      <c r="E792" t="s">
        <v>427</v>
      </c>
      <c r="F792" t="s">
        <v>409</v>
      </c>
      <c r="G792" t="s">
        <v>428</v>
      </c>
      <c r="H792">
        <v>100</v>
      </c>
      <c r="I792" t="s">
        <v>411</v>
      </c>
      <c r="J792" t="s">
        <v>14</v>
      </c>
      <c r="K792" t="s">
        <v>46</v>
      </c>
      <c r="L792">
        <v>10</v>
      </c>
      <c r="M792" t="s">
        <v>47</v>
      </c>
      <c r="N792" s="3">
        <v>0</v>
      </c>
      <c r="O792" s="3">
        <v>0</v>
      </c>
      <c r="P792" s="3">
        <v>0</v>
      </c>
      <c r="Q792" s="3">
        <v>0</v>
      </c>
      <c r="R792" s="3">
        <v>0</v>
      </c>
      <c r="S792" s="1">
        <v>0</v>
      </c>
      <c r="T792" s="1">
        <v>0</v>
      </c>
      <c r="U792" s="1"/>
    </row>
    <row r="793" spans="1:21" x14ac:dyDescent="0.25">
      <c r="A793" t="s">
        <v>10</v>
      </c>
      <c r="B793">
        <v>7</v>
      </c>
      <c r="C793">
        <v>214</v>
      </c>
      <c r="D793" t="s">
        <v>426</v>
      </c>
      <c r="E793" t="s">
        <v>427</v>
      </c>
      <c r="F793" t="s">
        <v>409</v>
      </c>
      <c r="G793" t="s">
        <v>428</v>
      </c>
      <c r="H793">
        <v>100</v>
      </c>
      <c r="I793" t="s">
        <v>411</v>
      </c>
      <c r="J793" t="s">
        <v>14</v>
      </c>
      <c r="K793" t="s">
        <v>46</v>
      </c>
      <c r="L793">
        <v>20</v>
      </c>
      <c r="M793" t="s">
        <v>48</v>
      </c>
      <c r="N793" s="3">
        <v>0</v>
      </c>
      <c r="O793" s="3">
        <v>0</v>
      </c>
      <c r="P793" s="3">
        <v>0</v>
      </c>
      <c r="Q793" s="3">
        <v>0</v>
      </c>
      <c r="R793" s="3">
        <v>0</v>
      </c>
      <c r="S793" s="1">
        <v>0</v>
      </c>
      <c r="T793" s="1">
        <v>0</v>
      </c>
      <c r="U793" s="1"/>
    </row>
    <row r="794" spans="1:21" x14ac:dyDescent="0.25">
      <c r="A794" t="s">
        <v>10</v>
      </c>
      <c r="B794">
        <v>7</v>
      </c>
      <c r="C794">
        <v>214</v>
      </c>
      <c r="D794" t="s">
        <v>426</v>
      </c>
      <c r="E794" t="s">
        <v>427</v>
      </c>
      <c r="F794" t="s">
        <v>409</v>
      </c>
      <c r="G794" t="s">
        <v>428</v>
      </c>
      <c r="H794">
        <v>100</v>
      </c>
      <c r="I794" t="s">
        <v>411</v>
      </c>
      <c r="J794" t="s">
        <v>14</v>
      </c>
      <c r="K794" t="s">
        <v>46</v>
      </c>
      <c r="L794">
        <v>30</v>
      </c>
      <c r="M794" t="s">
        <v>49</v>
      </c>
      <c r="N794" s="3">
        <v>0</v>
      </c>
      <c r="O794" s="3">
        <v>0</v>
      </c>
      <c r="P794" s="3">
        <v>0</v>
      </c>
      <c r="Q794" s="3">
        <v>0</v>
      </c>
      <c r="R794" s="3">
        <v>0</v>
      </c>
      <c r="S794" s="1">
        <v>0</v>
      </c>
      <c r="T794" s="1">
        <v>0</v>
      </c>
      <c r="U794" s="1"/>
    </row>
    <row r="795" spans="1:21" x14ac:dyDescent="0.25">
      <c r="A795" t="s">
        <v>10</v>
      </c>
      <c r="B795">
        <v>7</v>
      </c>
      <c r="C795">
        <v>214</v>
      </c>
      <c r="D795" t="s">
        <v>426</v>
      </c>
      <c r="E795" t="s">
        <v>427</v>
      </c>
      <c r="F795" t="s">
        <v>409</v>
      </c>
      <c r="G795" t="s">
        <v>428</v>
      </c>
      <c r="H795">
        <v>100</v>
      </c>
      <c r="I795" t="s">
        <v>411</v>
      </c>
      <c r="J795" t="s">
        <v>14</v>
      </c>
      <c r="K795" t="s">
        <v>46</v>
      </c>
      <c r="L795">
        <v>40</v>
      </c>
      <c r="M795" t="s">
        <v>12</v>
      </c>
      <c r="N795" s="3">
        <v>0</v>
      </c>
      <c r="O795" s="3">
        <v>0</v>
      </c>
      <c r="P795" s="3">
        <v>0</v>
      </c>
      <c r="Q795" s="3">
        <v>0</v>
      </c>
      <c r="R795" s="3">
        <v>0</v>
      </c>
      <c r="S795" s="1">
        <v>0</v>
      </c>
      <c r="T795" s="1">
        <v>0</v>
      </c>
      <c r="U795" s="1"/>
    </row>
    <row r="796" spans="1:21" x14ac:dyDescent="0.25">
      <c r="A796" t="s">
        <v>10</v>
      </c>
      <c r="B796">
        <v>7</v>
      </c>
      <c r="C796">
        <v>214</v>
      </c>
      <c r="D796" t="s">
        <v>426</v>
      </c>
      <c r="E796" t="s">
        <v>427</v>
      </c>
      <c r="F796" t="s">
        <v>409</v>
      </c>
      <c r="G796" t="s">
        <v>428</v>
      </c>
      <c r="H796">
        <v>100</v>
      </c>
      <c r="I796" t="s">
        <v>411</v>
      </c>
      <c r="J796" t="s">
        <v>14</v>
      </c>
      <c r="K796" t="s">
        <v>46</v>
      </c>
      <c r="L796">
        <v>50</v>
      </c>
      <c r="M796" t="s">
        <v>50</v>
      </c>
      <c r="N796" s="3">
        <v>0</v>
      </c>
      <c r="O796" s="3">
        <v>0</v>
      </c>
      <c r="P796" s="3">
        <v>0</v>
      </c>
      <c r="Q796" s="3">
        <v>0</v>
      </c>
      <c r="R796" s="3">
        <v>0</v>
      </c>
      <c r="S796" s="1">
        <v>0</v>
      </c>
      <c r="T796" s="1">
        <v>0</v>
      </c>
      <c r="U796" s="1"/>
    </row>
    <row r="797" spans="1:21" x14ac:dyDescent="0.25">
      <c r="A797" t="s">
        <v>10</v>
      </c>
      <c r="B797">
        <v>7</v>
      </c>
      <c r="C797">
        <v>214</v>
      </c>
      <c r="D797" t="s">
        <v>426</v>
      </c>
      <c r="E797" t="s">
        <v>427</v>
      </c>
      <c r="F797" t="s">
        <v>409</v>
      </c>
      <c r="G797" t="s">
        <v>428</v>
      </c>
      <c r="H797">
        <v>108</v>
      </c>
      <c r="I797" t="s">
        <v>403</v>
      </c>
      <c r="J797" t="s">
        <v>15</v>
      </c>
      <c r="K797" t="s">
        <v>46</v>
      </c>
      <c r="L797">
        <v>10</v>
      </c>
      <c r="M797" t="s">
        <v>47</v>
      </c>
      <c r="N797" s="3">
        <v>5165637</v>
      </c>
      <c r="O797" s="3">
        <v>5922279</v>
      </c>
      <c r="P797" s="3">
        <v>5941430</v>
      </c>
      <c r="Q797" s="3">
        <v>6722062</v>
      </c>
      <c r="R797" s="3">
        <v>7064471</v>
      </c>
      <c r="S797" s="1">
        <v>9776567</v>
      </c>
      <c r="T797" s="1">
        <v>11574734.710000001</v>
      </c>
      <c r="U797" s="1">
        <v>13152910.630000001</v>
      </c>
    </row>
    <row r="798" spans="1:21" x14ac:dyDescent="0.25">
      <c r="A798" t="s">
        <v>10</v>
      </c>
      <c r="B798">
        <v>7</v>
      </c>
      <c r="C798">
        <v>214</v>
      </c>
      <c r="D798" t="s">
        <v>426</v>
      </c>
      <c r="E798" t="s">
        <v>427</v>
      </c>
      <c r="F798" t="s">
        <v>409</v>
      </c>
      <c r="G798" t="s">
        <v>428</v>
      </c>
      <c r="H798">
        <v>108</v>
      </c>
      <c r="I798" t="s">
        <v>403</v>
      </c>
      <c r="J798" t="s">
        <v>15</v>
      </c>
      <c r="K798" t="s">
        <v>46</v>
      </c>
      <c r="L798">
        <v>20</v>
      </c>
      <c r="M798" t="s">
        <v>48</v>
      </c>
      <c r="N798" s="3">
        <v>5157466</v>
      </c>
      <c r="O798" s="3">
        <v>5910174</v>
      </c>
      <c r="P798" s="3">
        <v>5930407</v>
      </c>
      <c r="Q798" s="3">
        <v>6722062</v>
      </c>
      <c r="R798" s="3">
        <v>7064471</v>
      </c>
      <c r="S798" s="1">
        <v>9315981.2899999991</v>
      </c>
      <c r="T798" s="1">
        <v>10184600.08</v>
      </c>
      <c r="U798" s="1">
        <v>11715025.039999999</v>
      </c>
    </row>
    <row r="799" spans="1:21" x14ac:dyDescent="0.25">
      <c r="A799" t="s">
        <v>10</v>
      </c>
      <c r="B799">
        <v>7</v>
      </c>
      <c r="C799">
        <v>214</v>
      </c>
      <c r="D799" t="s">
        <v>426</v>
      </c>
      <c r="E799" t="s">
        <v>427</v>
      </c>
      <c r="F799" t="s">
        <v>409</v>
      </c>
      <c r="G799" t="s">
        <v>428</v>
      </c>
      <c r="H799">
        <v>108</v>
      </c>
      <c r="I799" t="s">
        <v>403</v>
      </c>
      <c r="J799" t="s">
        <v>15</v>
      </c>
      <c r="K799" t="s">
        <v>46</v>
      </c>
      <c r="L799">
        <v>30</v>
      </c>
      <c r="M799" t="s">
        <v>49</v>
      </c>
      <c r="N799" s="3">
        <v>8171</v>
      </c>
      <c r="O799" s="3">
        <v>12105</v>
      </c>
      <c r="P799" s="3">
        <v>11023</v>
      </c>
      <c r="Q799" s="3">
        <v>0</v>
      </c>
      <c r="R799" s="3">
        <v>0</v>
      </c>
      <c r="S799" s="1">
        <v>460585.71</v>
      </c>
      <c r="T799" s="1">
        <v>1390134.63</v>
      </c>
      <c r="U799" s="1">
        <v>1437885.59</v>
      </c>
    </row>
    <row r="800" spans="1:21" x14ac:dyDescent="0.25">
      <c r="A800" t="s">
        <v>10</v>
      </c>
      <c r="B800">
        <v>7</v>
      </c>
      <c r="C800">
        <v>214</v>
      </c>
      <c r="D800" t="s">
        <v>426</v>
      </c>
      <c r="E800" t="s">
        <v>427</v>
      </c>
      <c r="F800" t="s">
        <v>409</v>
      </c>
      <c r="G800" t="s">
        <v>428</v>
      </c>
      <c r="H800">
        <v>108</v>
      </c>
      <c r="I800" t="s">
        <v>403</v>
      </c>
      <c r="J800" t="s">
        <v>15</v>
      </c>
      <c r="K800" t="s">
        <v>46</v>
      </c>
      <c r="L800">
        <v>40</v>
      </c>
      <c r="M800" t="s">
        <v>12</v>
      </c>
      <c r="N800" s="3">
        <v>8171</v>
      </c>
      <c r="O800" s="3">
        <v>12105</v>
      </c>
      <c r="P800" s="3">
        <v>11023</v>
      </c>
      <c r="Q800" s="3">
        <v>0</v>
      </c>
      <c r="R800" s="3">
        <v>0</v>
      </c>
      <c r="S800" s="1">
        <v>460585.71</v>
      </c>
      <c r="T800" s="1">
        <v>1390134.63</v>
      </c>
      <c r="U800" s="1">
        <v>1437885.59</v>
      </c>
    </row>
    <row r="801" spans="1:21" x14ac:dyDescent="0.25">
      <c r="A801" t="s">
        <v>10</v>
      </c>
      <c r="B801">
        <v>7</v>
      </c>
      <c r="C801">
        <v>214</v>
      </c>
      <c r="D801" t="s">
        <v>426</v>
      </c>
      <c r="E801" t="s">
        <v>427</v>
      </c>
      <c r="F801" t="s">
        <v>409</v>
      </c>
      <c r="G801" t="s">
        <v>428</v>
      </c>
      <c r="H801">
        <v>108</v>
      </c>
      <c r="I801" t="s">
        <v>403</v>
      </c>
      <c r="J801" t="s">
        <v>15</v>
      </c>
      <c r="K801" t="s">
        <v>46</v>
      </c>
      <c r="L801">
        <v>50</v>
      </c>
      <c r="M801" t="s">
        <v>50</v>
      </c>
      <c r="N801" s="3">
        <v>0</v>
      </c>
      <c r="O801" s="3">
        <v>0</v>
      </c>
      <c r="P801" s="3">
        <v>0</v>
      </c>
      <c r="Q801" s="3">
        <v>0</v>
      </c>
      <c r="R801" s="3">
        <v>0</v>
      </c>
      <c r="S801" s="1">
        <v>0</v>
      </c>
      <c r="T801" s="1">
        <v>0</v>
      </c>
      <c r="U801" s="1">
        <v>0</v>
      </c>
    </row>
    <row r="802" spans="1:21" x14ac:dyDescent="0.25">
      <c r="A802" t="s">
        <v>10</v>
      </c>
      <c r="B802">
        <v>7</v>
      </c>
      <c r="C802">
        <v>214</v>
      </c>
      <c r="D802" t="s">
        <v>426</v>
      </c>
      <c r="E802" t="s">
        <v>427</v>
      </c>
      <c r="F802" t="s">
        <v>409</v>
      </c>
      <c r="G802" t="s">
        <v>428</v>
      </c>
      <c r="H802">
        <v>110</v>
      </c>
      <c r="I802" t="s">
        <v>404</v>
      </c>
      <c r="J802" t="s">
        <v>16</v>
      </c>
      <c r="K802" t="s">
        <v>46</v>
      </c>
      <c r="L802">
        <v>10</v>
      </c>
      <c r="M802" t="s">
        <v>47</v>
      </c>
      <c r="N802" s="3">
        <v>70639</v>
      </c>
      <c r="O802" s="3">
        <v>45357.05</v>
      </c>
      <c r="P802" s="3">
        <v>0</v>
      </c>
      <c r="Q802" s="3">
        <v>0</v>
      </c>
      <c r="R802" s="3">
        <v>159653</v>
      </c>
      <c r="S802" s="1">
        <v>336891</v>
      </c>
      <c r="T802" s="1">
        <v>354567.6</v>
      </c>
      <c r="U802" s="1">
        <v>373318.41</v>
      </c>
    </row>
    <row r="803" spans="1:21" x14ac:dyDescent="0.25">
      <c r="A803" t="s">
        <v>10</v>
      </c>
      <c r="B803">
        <v>7</v>
      </c>
      <c r="C803">
        <v>214</v>
      </c>
      <c r="D803" t="s">
        <v>426</v>
      </c>
      <c r="E803" t="s">
        <v>427</v>
      </c>
      <c r="F803" t="s">
        <v>409</v>
      </c>
      <c r="G803" t="s">
        <v>428</v>
      </c>
      <c r="H803">
        <v>110</v>
      </c>
      <c r="I803" t="s">
        <v>404</v>
      </c>
      <c r="J803" t="s">
        <v>16</v>
      </c>
      <c r="K803" t="s">
        <v>46</v>
      </c>
      <c r="L803">
        <v>20</v>
      </c>
      <c r="M803" t="s">
        <v>48</v>
      </c>
      <c r="N803" s="3">
        <v>24680.03</v>
      </c>
      <c r="O803" s="3">
        <v>45357.05</v>
      </c>
      <c r="P803" s="3">
        <v>0</v>
      </c>
      <c r="Q803" s="3">
        <v>0</v>
      </c>
      <c r="R803" s="3">
        <v>53998</v>
      </c>
      <c r="S803" s="1">
        <v>186422.51</v>
      </c>
      <c r="T803" s="1">
        <v>255123.19</v>
      </c>
      <c r="U803" s="1">
        <v>213019.12</v>
      </c>
    </row>
    <row r="804" spans="1:21" x14ac:dyDescent="0.25">
      <c r="A804" t="s">
        <v>10</v>
      </c>
      <c r="B804">
        <v>7</v>
      </c>
      <c r="C804">
        <v>214</v>
      </c>
      <c r="D804" t="s">
        <v>426</v>
      </c>
      <c r="E804" t="s">
        <v>427</v>
      </c>
      <c r="F804" t="s">
        <v>409</v>
      </c>
      <c r="G804" t="s">
        <v>428</v>
      </c>
      <c r="H804">
        <v>110</v>
      </c>
      <c r="I804" t="s">
        <v>404</v>
      </c>
      <c r="J804" t="s">
        <v>16</v>
      </c>
      <c r="K804" t="s">
        <v>46</v>
      </c>
      <c r="L804">
        <v>30</v>
      </c>
      <c r="M804" t="s">
        <v>49</v>
      </c>
      <c r="N804" s="3">
        <v>45958.97</v>
      </c>
      <c r="O804" s="3">
        <v>0</v>
      </c>
      <c r="P804" s="3">
        <v>0</v>
      </c>
      <c r="Q804" s="3">
        <v>0</v>
      </c>
      <c r="R804" s="3">
        <v>105655</v>
      </c>
      <c r="S804" s="1">
        <v>150468.49</v>
      </c>
      <c r="T804" s="1">
        <v>99444.41</v>
      </c>
      <c r="U804" s="1">
        <v>160299.29</v>
      </c>
    </row>
    <row r="805" spans="1:21" x14ac:dyDescent="0.25">
      <c r="A805" t="s">
        <v>10</v>
      </c>
      <c r="B805">
        <v>7</v>
      </c>
      <c r="C805">
        <v>214</v>
      </c>
      <c r="D805" t="s">
        <v>426</v>
      </c>
      <c r="E805" t="s">
        <v>427</v>
      </c>
      <c r="F805" t="s">
        <v>409</v>
      </c>
      <c r="G805" t="s">
        <v>428</v>
      </c>
      <c r="H805">
        <v>110</v>
      </c>
      <c r="I805" t="s">
        <v>404</v>
      </c>
      <c r="J805" t="s">
        <v>16</v>
      </c>
      <c r="K805" t="s">
        <v>46</v>
      </c>
      <c r="L805">
        <v>40</v>
      </c>
      <c r="M805" t="s">
        <v>12</v>
      </c>
      <c r="N805" s="3">
        <v>45958.97</v>
      </c>
      <c r="O805" s="3">
        <v>0</v>
      </c>
      <c r="P805" s="3">
        <v>0</v>
      </c>
      <c r="Q805" s="3">
        <v>0</v>
      </c>
      <c r="R805" s="3">
        <v>105655</v>
      </c>
      <c r="S805" s="1">
        <v>150468.49</v>
      </c>
      <c r="T805" s="1">
        <v>99444.41</v>
      </c>
      <c r="U805" s="1">
        <v>160299.29</v>
      </c>
    </row>
    <row r="806" spans="1:21" x14ac:dyDescent="0.25">
      <c r="A806" t="s">
        <v>10</v>
      </c>
      <c r="B806">
        <v>7</v>
      </c>
      <c r="C806">
        <v>214</v>
      </c>
      <c r="D806" t="s">
        <v>426</v>
      </c>
      <c r="E806" t="s">
        <v>427</v>
      </c>
      <c r="F806" t="s">
        <v>409</v>
      </c>
      <c r="G806" t="s">
        <v>428</v>
      </c>
      <c r="H806">
        <v>110</v>
      </c>
      <c r="I806" t="s">
        <v>404</v>
      </c>
      <c r="J806" t="s">
        <v>16</v>
      </c>
      <c r="K806" t="s">
        <v>46</v>
      </c>
      <c r="L806">
        <v>50</v>
      </c>
      <c r="M806" t="s">
        <v>50</v>
      </c>
      <c r="N806" s="3">
        <v>0</v>
      </c>
      <c r="O806" s="3">
        <v>0</v>
      </c>
      <c r="P806" s="3">
        <v>0</v>
      </c>
      <c r="Q806" s="3">
        <v>0</v>
      </c>
      <c r="R806" s="3">
        <v>0</v>
      </c>
      <c r="S806" s="1">
        <v>0</v>
      </c>
      <c r="T806" s="1">
        <v>0</v>
      </c>
      <c r="U806" s="1">
        <v>0</v>
      </c>
    </row>
    <row r="807" spans="1:21" x14ac:dyDescent="0.25">
      <c r="A807" t="s">
        <v>10</v>
      </c>
      <c r="B807">
        <v>7</v>
      </c>
      <c r="C807">
        <v>213</v>
      </c>
      <c r="D807" t="s">
        <v>429</v>
      </c>
      <c r="E807" t="s">
        <v>430</v>
      </c>
      <c r="F807" t="s">
        <v>409</v>
      </c>
      <c r="G807" t="s">
        <v>431</v>
      </c>
      <c r="H807">
        <v>100</v>
      </c>
      <c r="I807" t="s">
        <v>411</v>
      </c>
      <c r="J807" t="s">
        <v>14</v>
      </c>
      <c r="K807" t="s">
        <v>46</v>
      </c>
      <c r="L807">
        <v>10</v>
      </c>
      <c r="M807" t="s">
        <v>47</v>
      </c>
      <c r="N807" s="3">
        <v>0</v>
      </c>
      <c r="O807" s="3">
        <v>0</v>
      </c>
      <c r="P807" s="3">
        <v>0</v>
      </c>
      <c r="Q807" s="3">
        <v>0</v>
      </c>
      <c r="R807" s="3">
        <v>7247.72</v>
      </c>
      <c r="S807" s="1">
        <v>21292.880000000001</v>
      </c>
      <c r="T807" s="1">
        <v>35993828.329999998</v>
      </c>
      <c r="U807" s="1"/>
    </row>
    <row r="808" spans="1:21" x14ac:dyDescent="0.25">
      <c r="A808" t="s">
        <v>10</v>
      </c>
      <c r="B808">
        <v>7</v>
      </c>
      <c r="C808">
        <v>213</v>
      </c>
      <c r="D808" t="s">
        <v>429</v>
      </c>
      <c r="E808" t="s">
        <v>430</v>
      </c>
      <c r="F808" t="s">
        <v>409</v>
      </c>
      <c r="G808" t="s">
        <v>431</v>
      </c>
      <c r="H808">
        <v>100</v>
      </c>
      <c r="I808" t="s">
        <v>411</v>
      </c>
      <c r="J808" t="s">
        <v>14</v>
      </c>
      <c r="K808" t="s">
        <v>46</v>
      </c>
      <c r="L808">
        <v>20</v>
      </c>
      <c r="M808" t="s">
        <v>48</v>
      </c>
      <c r="N808" s="3">
        <v>0</v>
      </c>
      <c r="O808" s="3">
        <v>0</v>
      </c>
      <c r="P808" s="3">
        <v>0</v>
      </c>
      <c r="Q808" s="3">
        <v>0</v>
      </c>
      <c r="R808" s="3">
        <v>0</v>
      </c>
      <c r="S808" s="1">
        <v>0</v>
      </c>
      <c r="T808" s="1">
        <v>3333</v>
      </c>
      <c r="U808" s="1"/>
    </row>
    <row r="809" spans="1:21" x14ac:dyDescent="0.25">
      <c r="A809" t="s">
        <v>10</v>
      </c>
      <c r="B809">
        <v>7</v>
      </c>
      <c r="C809">
        <v>213</v>
      </c>
      <c r="D809" t="s">
        <v>429</v>
      </c>
      <c r="E809" t="s">
        <v>430</v>
      </c>
      <c r="F809" t="s">
        <v>409</v>
      </c>
      <c r="G809" t="s">
        <v>431</v>
      </c>
      <c r="H809">
        <v>100</v>
      </c>
      <c r="I809" t="s">
        <v>411</v>
      </c>
      <c r="J809" t="s">
        <v>14</v>
      </c>
      <c r="K809" t="s">
        <v>46</v>
      </c>
      <c r="L809">
        <v>30</v>
      </c>
      <c r="M809" t="s">
        <v>49</v>
      </c>
      <c r="N809" s="3">
        <v>0</v>
      </c>
      <c r="O809" s="3">
        <v>0</v>
      </c>
      <c r="P809" s="3">
        <v>0</v>
      </c>
      <c r="Q809" s="3">
        <v>0</v>
      </c>
      <c r="R809" s="3">
        <v>7247.72</v>
      </c>
      <c r="S809" s="1">
        <v>21292.880000000001</v>
      </c>
      <c r="T809" s="1">
        <v>35990495.329999998</v>
      </c>
      <c r="U809" s="1"/>
    </row>
    <row r="810" spans="1:21" x14ac:dyDescent="0.25">
      <c r="A810" t="s">
        <v>10</v>
      </c>
      <c r="B810">
        <v>7</v>
      </c>
      <c r="C810">
        <v>213</v>
      </c>
      <c r="D810" t="s">
        <v>429</v>
      </c>
      <c r="E810" t="s">
        <v>430</v>
      </c>
      <c r="F810" t="s">
        <v>409</v>
      </c>
      <c r="G810" t="s">
        <v>431</v>
      </c>
      <c r="H810">
        <v>100</v>
      </c>
      <c r="I810" t="s">
        <v>411</v>
      </c>
      <c r="J810" t="s">
        <v>14</v>
      </c>
      <c r="K810" t="s">
        <v>46</v>
      </c>
      <c r="L810">
        <v>40</v>
      </c>
      <c r="M810" t="s">
        <v>12</v>
      </c>
      <c r="N810" s="3">
        <v>0</v>
      </c>
      <c r="O810" s="3">
        <v>0</v>
      </c>
      <c r="P810" s="3">
        <v>0</v>
      </c>
      <c r="Q810" s="3">
        <v>0</v>
      </c>
      <c r="R810" s="3">
        <v>7247.72</v>
      </c>
      <c r="S810" s="1">
        <v>21292.880000000001</v>
      </c>
      <c r="T810" s="1">
        <v>35990495.329999998</v>
      </c>
      <c r="U810" s="1"/>
    </row>
    <row r="811" spans="1:21" x14ac:dyDescent="0.25">
      <c r="A811" t="s">
        <v>10</v>
      </c>
      <c r="B811">
        <v>7</v>
      </c>
      <c r="C811">
        <v>213</v>
      </c>
      <c r="D811" t="s">
        <v>429</v>
      </c>
      <c r="E811" t="s">
        <v>430</v>
      </c>
      <c r="F811" t="s">
        <v>409</v>
      </c>
      <c r="G811" t="s">
        <v>431</v>
      </c>
      <c r="H811">
        <v>100</v>
      </c>
      <c r="I811" t="s">
        <v>411</v>
      </c>
      <c r="J811" t="s">
        <v>14</v>
      </c>
      <c r="K811" t="s">
        <v>46</v>
      </c>
      <c r="L811">
        <v>50</v>
      </c>
      <c r="M811" t="s">
        <v>50</v>
      </c>
      <c r="N811" s="3">
        <v>0</v>
      </c>
      <c r="O811" s="3">
        <v>0</v>
      </c>
      <c r="P811" s="3">
        <v>0</v>
      </c>
      <c r="Q811" s="3">
        <v>0</v>
      </c>
      <c r="R811" s="3">
        <v>0</v>
      </c>
      <c r="S811" s="1">
        <v>0</v>
      </c>
      <c r="T811" s="1">
        <v>0</v>
      </c>
      <c r="U811" s="1"/>
    </row>
    <row r="812" spans="1:21" x14ac:dyDescent="0.25">
      <c r="A812" t="s">
        <v>10</v>
      </c>
      <c r="B812">
        <v>7</v>
      </c>
      <c r="C812">
        <v>213</v>
      </c>
      <c r="D812" t="s">
        <v>429</v>
      </c>
      <c r="E812" t="s">
        <v>430</v>
      </c>
      <c r="F812" t="s">
        <v>409</v>
      </c>
      <c r="G812" t="s">
        <v>431</v>
      </c>
      <c r="H812">
        <v>108</v>
      </c>
      <c r="I812" t="s">
        <v>403</v>
      </c>
      <c r="J812" t="s">
        <v>15</v>
      </c>
      <c r="K812" t="s">
        <v>46</v>
      </c>
      <c r="L812">
        <v>10</v>
      </c>
      <c r="M812" t="s">
        <v>47</v>
      </c>
      <c r="N812" s="3">
        <v>12066527</v>
      </c>
      <c r="O812" s="3">
        <v>13344709.710000001</v>
      </c>
      <c r="P812" s="3">
        <v>16838085.07</v>
      </c>
      <c r="Q812" s="3">
        <v>23372269.489999998</v>
      </c>
      <c r="R812" s="3">
        <v>30702748.079999998</v>
      </c>
      <c r="S812" s="1">
        <v>44764039.340000004</v>
      </c>
      <c r="T812" s="1">
        <v>50787063.140000001</v>
      </c>
      <c r="U812" s="1">
        <v>55462081.299999997</v>
      </c>
    </row>
    <row r="813" spans="1:21" x14ac:dyDescent="0.25">
      <c r="A813" t="s">
        <v>10</v>
      </c>
      <c r="B813">
        <v>7</v>
      </c>
      <c r="C813">
        <v>213</v>
      </c>
      <c r="D813" t="s">
        <v>429</v>
      </c>
      <c r="E813" t="s">
        <v>430</v>
      </c>
      <c r="F813" t="s">
        <v>409</v>
      </c>
      <c r="G813" t="s">
        <v>431</v>
      </c>
      <c r="H813">
        <v>108</v>
      </c>
      <c r="I813" t="s">
        <v>403</v>
      </c>
      <c r="J813" t="s">
        <v>15</v>
      </c>
      <c r="K813" t="s">
        <v>46</v>
      </c>
      <c r="L813">
        <v>20</v>
      </c>
      <c r="M813" t="s">
        <v>48</v>
      </c>
      <c r="N813" s="3">
        <v>11983634.289999999</v>
      </c>
      <c r="O813" s="3">
        <v>13116373.640000001</v>
      </c>
      <c r="P813" s="3">
        <v>13144819.58</v>
      </c>
      <c r="Q813" s="3">
        <v>17385335.41</v>
      </c>
      <c r="R813" s="3">
        <v>20216698.739999998</v>
      </c>
      <c r="S813" s="1">
        <v>29304860.199999999</v>
      </c>
      <c r="T813" s="1">
        <v>30360411.84</v>
      </c>
      <c r="U813" s="1">
        <v>32818391.84</v>
      </c>
    </row>
    <row r="814" spans="1:21" x14ac:dyDescent="0.25">
      <c r="A814" t="s">
        <v>10</v>
      </c>
      <c r="B814">
        <v>7</v>
      </c>
      <c r="C814">
        <v>213</v>
      </c>
      <c r="D814" t="s">
        <v>429</v>
      </c>
      <c r="E814" t="s">
        <v>430</v>
      </c>
      <c r="F814" t="s">
        <v>409</v>
      </c>
      <c r="G814" t="s">
        <v>431</v>
      </c>
      <c r="H814">
        <v>108</v>
      </c>
      <c r="I814" t="s">
        <v>403</v>
      </c>
      <c r="J814" t="s">
        <v>15</v>
      </c>
      <c r="K814" t="s">
        <v>46</v>
      </c>
      <c r="L814">
        <v>30</v>
      </c>
      <c r="M814" t="s">
        <v>49</v>
      </c>
      <c r="N814" s="3">
        <v>82892.710000000006</v>
      </c>
      <c r="O814" s="3">
        <v>228336.07</v>
      </c>
      <c r="P814" s="3">
        <v>3693265.49</v>
      </c>
      <c r="Q814" s="3">
        <v>5986934.0800000001</v>
      </c>
      <c r="R814" s="3">
        <v>10486049.34</v>
      </c>
      <c r="S814" s="1">
        <v>15459179.140000001</v>
      </c>
      <c r="T814" s="1">
        <v>20426651.300000001</v>
      </c>
      <c r="U814" s="1">
        <v>22643689.460000001</v>
      </c>
    </row>
    <row r="815" spans="1:21" x14ac:dyDescent="0.25">
      <c r="A815" t="s">
        <v>10</v>
      </c>
      <c r="B815">
        <v>7</v>
      </c>
      <c r="C815">
        <v>213</v>
      </c>
      <c r="D815" t="s">
        <v>429</v>
      </c>
      <c r="E815" t="s">
        <v>430</v>
      </c>
      <c r="F815" t="s">
        <v>409</v>
      </c>
      <c r="G815" t="s">
        <v>431</v>
      </c>
      <c r="H815">
        <v>108</v>
      </c>
      <c r="I815" t="s">
        <v>403</v>
      </c>
      <c r="J815" t="s">
        <v>15</v>
      </c>
      <c r="K815" t="s">
        <v>46</v>
      </c>
      <c r="L815">
        <v>40</v>
      </c>
      <c r="M815" t="s">
        <v>12</v>
      </c>
      <c r="N815" s="3">
        <v>82892.710000000006</v>
      </c>
      <c r="O815" s="3">
        <v>228336.07</v>
      </c>
      <c r="P815" s="3">
        <v>3693265.49</v>
      </c>
      <c r="Q815" s="3">
        <v>5986934.0800000001</v>
      </c>
      <c r="R815" s="3">
        <v>10486049.34</v>
      </c>
      <c r="S815" s="1">
        <v>15459179.140000001</v>
      </c>
      <c r="T815" s="1">
        <v>20426651.300000001</v>
      </c>
      <c r="U815" s="1">
        <v>22643689.460000001</v>
      </c>
    </row>
    <row r="816" spans="1:21" x14ac:dyDescent="0.25">
      <c r="A816" t="s">
        <v>10</v>
      </c>
      <c r="B816">
        <v>7</v>
      </c>
      <c r="C816">
        <v>213</v>
      </c>
      <c r="D816" t="s">
        <v>429</v>
      </c>
      <c r="E816" t="s">
        <v>430</v>
      </c>
      <c r="F816" t="s">
        <v>409</v>
      </c>
      <c r="G816" t="s">
        <v>431</v>
      </c>
      <c r="H816">
        <v>108</v>
      </c>
      <c r="I816" t="s">
        <v>403</v>
      </c>
      <c r="J816" t="s">
        <v>15</v>
      </c>
      <c r="K816" t="s">
        <v>46</v>
      </c>
      <c r="L816">
        <v>50</v>
      </c>
      <c r="M816" t="s">
        <v>50</v>
      </c>
      <c r="N816" s="3">
        <v>0</v>
      </c>
      <c r="O816" s="3">
        <v>0</v>
      </c>
      <c r="P816" s="3">
        <v>0</v>
      </c>
      <c r="Q816" s="3">
        <v>0</v>
      </c>
      <c r="R816" s="3">
        <v>0</v>
      </c>
      <c r="S816" s="1">
        <v>0</v>
      </c>
      <c r="T816" s="1">
        <v>0</v>
      </c>
      <c r="U816" s="1">
        <v>0</v>
      </c>
    </row>
    <row r="817" spans="1:21" x14ac:dyDescent="0.25">
      <c r="A817" t="s">
        <v>10</v>
      </c>
      <c r="B817">
        <v>7</v>
      </c>
      <c r="C817">
        <v>213</v>
      </c>
      <c r="D817" t="s">
        <v>429</v>
      </c>
      <c r="E817" t="s">
        <v>430</v>
      </c>
      <c r="F817" t="s">
        <v>409</v>
      </c>
      <c r="G817" t="s">
        <v>431</v>
      </c>
      <c r="H817">
        <v>110</v>
      </c>
      <c r="I817" t="s">
        <v>404</v>
      </c>
      <c r="J817" t="s">
        <v>16</v>
      </c>
      <c r="K817" t="s">
        <v>46</v>
      </c>
      <c r="L817">
        <v>10</v>
      </c>
      <c r="M817" t="s">
        <v>47</v>
      </c>
      <c r="N817" s="3">
        <v>0</v>
      </c>
      <c r="O817" s="3">
        <v>54426</v>
      </c>
      <c r="P817" s="3">
        <v>44568.13</v>
      </c>
      <c r="Q817" s="3">
        <v>59014.33</v>
      </c>
      <c r="R817" s="3">
        <v>62161.33</v>
      </c>
      <c r="S817" s="1">
        <v>65494.33</v>
      </c>
      <c r="T817" s="1">
        <v>1298483.33</v>
      </c>
      <c r="U817" s="1">
        <v>2802506.77</v>
      </c>
    </row>
    <row r="818" spans="1:21" x14ac:dyDescent="0.25">
      <c r="A818" t="s">
        <v>10</v>
      </c>
      <c r="B818">
        <v>7</v>
      </c>
      <c r="C818">
        <v>213</v>
      </c>
      <c r="D818" t="s">
        <v>429</v>
      </c>
      <c r="E818" t="s">
        <v>430</v>
      </c>
      <c r="F818" t="s">
        <v>409</v>
      </c>
      <c r="G818" t="s">
        <v>431</v>
      </c>
      <c r="H818">
        <v>110</v>
      </c>
      <c r="I818" t="s">
        <v>404</v>
      </c>
      <c r="J818" t="s">
        <v>16</v>
      </c>
      <c r="K818" t="s">
        <v>46</v>
      </c>
      <c r="L818">
        <v>20</v>
      </c>
      <c r="M818" t="s">
        <v>48</v>
      </c>
      <c r="N818" s="3">
        <v>0</v>
      </c>
      <c r="O818" s="3">
        <v>9857.8700000000008</v>
      </c>
      <c r="P818" s="3">
        <v>25647.8</v>
      </c>
      <c r="Q818" s="3">
        <v>1853</v>
      </c>
      <c r="R818" s="3">
        <v>0</v>
      </c>
      <c r="S818" s="1">
        <v>0</v>
      </c>
      <c r="T818" s="1">
        <v>306458.56</v>
      </c>
      <c r="U818" s="1">
        <v>222115.4</v>
      </c>
    </row>
    <row r="819" spans="1:21" x14ac:dyDescent="0.25">
      <c r="A819" t="s">
        <v>10</v>
      </c>
      <c r="B819">
        <v>7</v>
      </c>
      <c r="C819">
        <v>213</v>
      </c>
      <c r="D819" t="s">
        <v>429</v>
      </c>
      <c r="E819" t="s">
        <v>430</v>
      </c>
      <c r="F819" t="s">
        <v>409</v>
      </c>
      <c r="G819" t="s">
        <v>431</v>
      </c>
      <c r="H819">
        <v>110</v>
      </c>
      <c r="I819" t="s">
        <v>404</v>
      </c>
      <c r="J819" t="s">
        <v>16</v>
      </c>
      <c r="K819" t="s">
        <v>46</v>
      </c>
      <c r="L819">
        <v>30</v>
      </c>
      <c r="M819" t="s">
        <v>49</v>
      </c>
      <c r="N819" s="3">
        <v>0</v>
      </c>
      <c r="O819" s="3">
        <v>44568.13</v>
      </c>
      <c r="P819" s="3">
        <v>18920.330000000002</v>
      </c>
      <c r="Q819" s="3">
        <v>57161.33</v>
      </c>
      <c r="R819" s="3">
        <v>62161.33</v>
      </c>
      <c r="S819" s="1">
        <v>65494.33</v>
      </c>
      <c r="T819" s="1">
        <v>992024.77</v>
      </c>
      <c r="U819" s="1">
        <v>2580391.37</v>
      </c>
    </row>
    <row r="820" spans="1:21" x14ac:dyDescent="0.25">
      <c r="A820" t="s">
        <v>10</v>
      </c>
      <c r="B820">
        <v>7</v>
      </c>
      <c r="C820">
        <v>213</v>
      </c>
      <c r="D820" t="s">
        <v>429</v>
      </c>
      <c r="E820" t="s">
        <v>430</v>
      </c>
      <c r="F820" t="s">
        <v>409</v>
      </c>
      <c r="G820" t="s">
        <v>431</v>
      </c>
      <c r="H820">
        <v>110</v>
      </c>
      <c r="I820" t="s">
        <v>404</v>
      </c>
      <c r="J820" t="s">
        <v>16</v>
      </c>
      <c r="K820" t="s">
        <v>46</v>
      </c>
      <c r="L820">
        <v>40</v>
      </c>
      <c r="M820" t="s">
        <v>12</v>
      </c>
      <c r="N820" s="3">
        <v>0</v>
      </c>
      <c r="O820" s="3">
        <v>44568.13</v>
      </c>
      <c r="P820" s="3">
        <v>18920.330000000002</v>
      </c>
      <c r="Q820" s="3">
        <v>57161.33</v>
      </c>
      <c r="R820" s="3">
        <v>62161.33</v>
      </c>
      <c r="S820" s="1">
        <v>65494.33</v>
      </c>
      <c r="T820" s="1">
        <v>992024.77</v>
      </c>
      <c r="U820" s="1">
        <v>2580391.37</v>
      </c>
    </row>
    <row r="821" spans="1:21" x14ac:dyDescent="0.25">
      <c r="A821" t="s">
        <v>10</v>
      </c>
      <c r="B821">
        <v>7</v>
      </c>
      <c r="C821">
        <v>213</v>
      </c>
      <c r="D821" t="s">
        <v>429</v>
      </c>
      <c r="E821" t="s">
        <v>430</v>
      </c>
      <c r="F821" t="s">
        <v>409</v>
      </c>
      <c r="G821" t="s">
        <v>431</v>
      </c>
      <c r="H821">
        <v>110</v>
      </c>
      <c r="I821" t="s">
        <v>404</v>
      </c>
      <c r="J821" t="s">
        <v>16</v>
      </c>
      <c r="K821" t="s">
        <v>46</v>
      </c>
      <c r="L821">
        <v>50</v>
      </c>
      <c r="M821" t="s">
        <v>50</v>
      </c>
      <c r="N821" s="3">
        <v>0</v>
      </c>
      <c r="O821" s="3">
        <v>0</v>
      </c>
      <c r="P821" s="3">
        <v>0</v>
      </c>
      <c r="Q821" s="3">
        <v>0</v>
      </c>
      <c r="R821" s="3">
        <v>0</v>
      </c>
      <c r="S821" s="1">
        <v>0</v>
      </c>
      <c r="T821" s="1">
        <v>0</v>
      </c>
      <c r="U821" s="1">
        <v>0</v>
      </c>
    </row>
    <row r="822" spans="1:21" x14ac:dyDescent="0.25">
      <c r="A822" t="s">
        <v>10</v>
      </c>
      <c r="B822">
        <v>7</v>
      </c>
      <c r="C822">
        <v>221</v>
      </c>
      <c r="D822" t="s">
        <v>432</v>
      </c>
      <c r="E822" t="s">
        <v>433</v>
      </c>
      <c r="F822" t="s">
        <v>409</v>
      </c>
      <c r="G822" t="s">
        <v>434</v>
      </c>
      <c r="H822">
        <v>100</v>
      </c>
      <c r="I822" t="s">
        <v>411</v>
      </c>
      <c r="J822" t="s">
        <v>14</v>
      </c>
      <c r="K822" t="s">
        <v>46</v>
      </c>
      <c r="L822">
        <v>10</v>
      </c>
      <c r="M822" t="s">
        <v>47</v>
      </c>
      <c r="N822" s="3">
        <v>200</v>
      </c>
      <c r="O822" s="3">
        <v>200</v>
      </c>
      <c r="P822" s="3">
        <v>0</v>
      </c>
      <c r="Q822" s="3">
        <v>0</v>
      </c>
      <c r="R822" s="3">
        <v>0</v>
      </c>
      <c r="S822" s="1">
        <v>0</v>
      </c>
      <c r="T822" s="1">
        <v>0</v>
      </c>
      <c r="U822" s="1"/>
    </row>
    <row r="823" spans="1:21" x14ac:dyDescent="0.25">
      <c r="A823" t="s">
        <v>10</v>
      </c>
      <c r="B823">
        <v>7</v>
      </c>
      <c r="C823">
        <v>221</v>
      </c>
      <c r="D823" t="s">
        <v>432</v>
      </c>
      <c r="E823" t="s">
        <v>433</v>
      </c>
      <c r="F823" t="s">
        <v>409</v>
      </c>
      <c r="G823" t="s">
        <v>434</v>
      </c>
      <c r="H823">
        <v>100</v>
      </c>
      <c r="I823" t="s">
        <v>411</v>
      </c>
      <c r="J823" t="s">
        <v>14</v>
      </c>
      <c r="K823" t="s">
        <v>46</v>
      </c>
      <c r="L823">
        <v>20</v>
      </c>
      <c r="M823" t="s">
        <v>48</v>
      </c>
      <c r="N823" s="3">
        <v>0</v>
      </c>
      <c r="O823" s="3">
        <v>0</v>
      </c>
      <c r="P823" s="3">
        <v>0</v>
      </c>
      <c r="Q823" s="3">
        <v>0</v>
      </c>
      <c r="R823" s="3">
        <v>0</v>
      </c>
      <c r="S823" s="1">
        <v>0</v>
      </c>
      <c r="T823" s="1">
        <v>0</v>
      </c>
      <c r="U823" s="1"/>
    </row>
    <row r="824" spans="1:21" x14ac:dyDescent="0.25">
      <c r="A824" t="s">
        <v>10</v>
      </c>
      <c r="B824">
        <v>7</v>
      </c>
      <c r="C824">
        <v>221</v>
      </c>
      <c r="D824" t="s">
        <v>432</v>
      </c>
      <c r="E824" t="s">
        <v>433</v>
      </c>
      <c r="F824" t="s">
        <v>409</v>
      </c>
      <c r="G824" t="s">
        <v>434</v>
      </c>
      <c r="H824">
        <v>100</v>
      </c>
      <c r="I824" t="s">
        <v>411</v>
      </c>
      <c r="J824" t="s">
        <v>14</v>
      </c>
      <c r="K824" t="s">
        <v>46</v>
      </c>
      <c r="L824">
        <v>30</v>
      </c>
      <c r="M824" t="s">
        <v>49</v>
      </c>
      <c r="N824" s="3">
        <v>200</v>
      </c>
      <c r="O824" s="3">
        <v>200</v>
      </c>
      <c r="P824" s="3">
        <v>0</v>
      </c>
      <c r="Q824" s="3">
        <v>0</v>
      </c>
      <c r="R824" s="3">
        <v>0</v>
      </c>
      <c r="S824" s="1">
        <v>0</v>
      </c>
      <c r="T824" s="1">
        <v>0</v>
      </c>
      <c r="U824" s="1"/>
    </row>
    <row r="825" spans="1:21" x14ac:dyDescent="0.25">
      <c r="A825" t="s">
        <v>10</v>
      </c>
      <c r="B825">
        <v>7</v>
      </c>
      <c r="C825">
        <v>221</v>
      </c>
      <c r="D825" t="s">
        <v>432</v>
      </c>
      <c r="E825" t="s">
        <v>433</v>
      </c>
      <c r="F825" t="s">
        <v>409</v>
      </c>
      <c r="G825" t="s">
        <v>434</v>
      </c>
      <c r="H825">
        <v>100</v>
      </c>
      <c r="I825" t="s">
        <v>411</v>
      </c>
      <c r="J825" t="s">
        <v>14</v>
      </c>
      <c r="K825" t="s">
        <v>46</v>
      </c>
      <c r="L825">
        <v>40</v>
      </c>
      <c r="M825" t="s">
        <v>12</v>
      </c>
      <c r="N825" s="3">
        <v>200</v>
      </c>
      <c r="O825" s="3">
        <v>200</v>
      </c>
      <c r="P825" s="3">
        <v>0</v>
      </c>
      <c r="Q825" s="3">
        <v>0</v>
      </c>
      <c r="R825" s="3">
        <v>0</v>
      </c>
      <c r="S825" s="1">
        <v>0</v>
      </c>
      <c r="T825" s="1">
        <v>0</v>
      </c>
      <c r="U825" s="1"/>
    </row>
    <row r="826" spans="1:21" x14ac:dyDescent="0.25">
      <c r="A826" t="s">
        <v>10</v>
      </c>
      <c r="B826">
        <v>7</v>
      </c>
      <c r="C826">
        <v>221</v>
      </c>
      <c r="D826" t="s">
        <v>432</v>
      </c>
      <c r="E826" t="s">
        <v>433</v>
      </c>
      <c r="F826" t="s">
        <v>409</v>
      </c>
      <c r="G826" t="s">
        <v>434</v>
      </c>
      <c r="H826">
        <v>100</v>
      </c>
      <c r="I826" t="s">
        <v>411</v>
      </c>
      <c r="J826" t="s">
        <v>14</v>
      </c>
      <c r="K826" t="s">
        <v>46</v>
      </c>
      <c r="L826">
        <v>50</v>
      </c>
      <c r="M826" t="s">
        <v>50</v>
      </c>
      <c r="N826" s="3">
        <v>0</v>
      </c>
      <c r="O826" s="3">
        <v>0</v>
      </c>
      <c r="P826" s="3">
        <v>0</v>
      </c>
      <c r="Q826" s="3">
        <v>0</v>
      </c>
      <c r="R826" s="3">
        <v>0</v>
      </c>
      <c r="S826" s="1">
        <v>0</v>
      </c>
      <c r="T826" s="1">
        <v>0</v>
      </c>
      <c r="U826" s="1"/>
    </row>
    <row r="827" spans="1:21" x14ac:dyDescent="0.25">
      <c r="A827" t="s">
        <v>10</v>
      </c>
      <c r="B827">
        <v>7</v>
      </c>
      <c r="C827">
        <v>221</v>
      </c>
      <c r="D827" t="s">
        <v>432</v>
      </c>
      <c r="E827" t="s">
        <v>433</v>
      </c>
      <c r="F827" t="s">
        <v>409</v>
      </c>
      <c r="G827" t="s">
        <v>434</v>
      </c>
      <c r="H827">
        <v>108</v>
      </c>
      <c r="I827" t="s">
        <v>403</v>
      </c>
      <c r="J827" t="s">
        <v>15</v>
      </c>
      <c r="K827" t="s">
        <v>46</v>
      </c>
      <c r="L827">
        <v>10</v>
      </c>
      <c r="M827" t="s">
        <v>47</v>
      </c>
      <c r="N827" s="3">
        <v>26038495</v>
      </c>
      <c r="O827" s="3">
        <v>27366141</v>
      </c>
      <c r="P827" s="3">
        <v>27398431</v>
      </c>
      <c r="Q827" s="3">
        <v>32729311</v>
      </c>
      <c r="R827" s="3">
        <v>36771513</v>
      </c>
      <c r="S827" s="1">
        <v>65035596</v>
      </c>
      <c r="T827" s="1">
        <v>75652010</v>
      </c>
      <c r="U827" s="1">
        <v>79166388</v>
      </c>
    </row>
    <row r="828" spans="1:21" x14ac:dyDescent="0.25">
      <c r="A828" t="s">
        <v>10</v>
      </c>
      <c r="B828">
        <v>7</v>
      </c>
      <c r="C828">
        <v>221</v>
      </c>
      <c r="D828" t="s">
        <v>432</v>
      </c>
      <c r="E828" t="s">
        <v>433</v>
      </c>
      <c r="F828" t="s">
        <v>409</v>
      </c>
      <c r="G828" t="s">
        <v>434</v>
      </c>
      <c r="H828">
        <v>108</v>
      </c>
      <c r="I828" t="s">
        <v>403</v>
      </c>
      <c r="J828" t="s">
        <v>15</v>
      </c>
      <c r="K828" t="s">
        <v>46</v>
      </c>
      <c r="L828">
        <v>20</v>
      </c>
      <c r="M828" t="s">
        <v>48</v>
      </c>
      <c r="N828" s="3">
        <v>25444643</v>
      </c>
      <c r="O828" s="3">
        <v>26772289</v>
      </c>
      <c r="P828" s="3">
        <v>26804579</v>
      </c>
      <c r="Q828" s="3">
        <v>32126609</v>
      </c>
      <c r="R828" s="3">
        <v>36055949</v>
      </c>
      <c r="S828" s="1">
        <v>63481343</v>
      </c>
      <c r="T828" s="1">
        <v>70892579</v>
      </c>
      <c r="U828" s="1">
        <v>73620073</v>
      </c>
    </row>
    <row r="829" spans="1:21" x14ac:dyDescent="0.25">
      <c r="A829" t="s">
        <v>10</v>
      </c>
      <c r="B829">
        <v>7</v>
      </c>
      <c r="C829">
        <v>221</v>
      </c>
      <c r="D829" t="s">
        <v>432</v>
      </c>
      <c r="E829" t="s">
        <v>433</v>
      </c>
      <c r="F829" t="s">
        <v>409</v>
      </c>
      <c r="G829" t="s">
        <v>434</v>
      </c>
      <c r="H829">
        <v>108</v>
      </c>
      <c r="I829" t="s">
        <v>403</v>
      </c>
      <c r="J829" t="s">
        <v>15</v>
      </c>
      <c r="K829" t="s">
        <v>46</v>
      </c>
      <c r="L829">
        <v>30</v>
      </c>
      <c r="M829" t="s">
        <v>49</v>
      </c>
      <c r="N829" s="3">
        <v>593852</v>
      </c>
      <c r="O829" s="3">
        <v>593852</v>
      </c>
      <c r="P829" s="3">
        <v>593852</v>
      </c>
      <c r="Q829" s="3">
        <v>602702</v>
      </c>
      <c r="R829" s="3">
        <v>715564</v>
      </c>
      <c r="S829" s="1">
        <v>1554253</v>
      </c>
      <c r="T829" s="1">
        <v>4759431</v>
      </c>
      <c r="U829" s="1">
        <v>5546315</v>
      </c>
    </row>
    <row r="830" spans="1:21" x14ac:dyDescent="0.25">
      <c r="A830" t="s">
        <v>10</v>
      </c>
      <c r="B830">
        <v>7</v>
      </c>
      <c r="C830">
        <v>221</v>
      </c>
      <c r="D830" t="s">
        <v>432</v>
      </c>
      <c r="E830" t="s">
        <v>433</v>
      </c>
      <c r="F830" t="s">
        <v>409</v>
      </c>
      <c r="G830" t="s">
        <v>434</v>
      </c>
      <c r="H830">
        <v>108</v>
      </c>
      <c r="I830" t="s">
        <v>403</v>
      </c>
      <c r="J830" t="s">
        <v>15</v>
      </c>
      <c r="K830" t="s">
        <v>46</v>
      </c>
      <c r="L830">
        <v>40</v>
      </c>
      <c r="M830" t="s">
        <v>12</v>
      </c>
      <c r="N830" s="3">
        <v>593852</v>
      </c>
      <c r="O830" s="3">
        <v>593852</v>
      </c>
      <c r="P830" s="3">
        <v>593852</v>
      </c>
      <c r="Q830" s="3">
        <v>602702</v>
      </c>
      <c r="R830" s="3">
        <v>715564</v>
      </c>
      <c r="S830" s="1">
        <v>1554253</v>
      </c>
      <c r="T830" s="1">
        <v>4759431</v>
      </c>
      <c r="U830" s="1">
        <v>5546315</v>
      </c>
    </row>
    <row r="831" spans="1:21" x14ac:dyDescent="0.25">
      <c r="A831" t="s">
        <v>10</v>
      </c>
      <c r="B831">
        <v>7</v>
      </c>
      <c r="C831">
        <v>221</v>
      </c>
      <c r="D831" t="s">
        <v>432</v>
      </c>
      <c r="E831" t="s">
        <v>433</v>
      </c>
      <c r="F831" t="s">
        <v>409</v>
      </c>
      <c r="G831" t="s">
        <v>434</v>
      </c>
      <c r="H831">
        <v>108</v>
      </c>
      <c r="I831" t="s">
        <v>403</v>
      </c>
      <c r="J831" t="s">
        <v>15</v>
      </c>
      <c r="K831" t="s">
        <v>46</v>
      </c>
      <c r="L831">
        <v>50</v>
      </c>
      <c r="M831" t="s">
        <v>50</v>
      </c>
      <c r="N831" s="3">
        <v>0</v>
      </c>
      <c r="O831" s="3">
        <v>0</v>
      </c>
      <c r="P831" s="3">
        <v>0</v>
      </c>
      <c r="Q831" s="3">
        <v>0</v>
      </c>
      <c r="R831" s="3">
        <v>0</v>
      </c>
      <c r="S831" s="1">
        <v>0</v>
      </c>
      <c r="T831" s="1">
        <v>0</v>
      </c>
      <c r="U831" s="1">
        <v>0</v>
      </c>
    </row>
    <row r="832" spans="1:21" x14ac:dyDescent="0.25">
      <c r="A832" t="s">
        <v>10</v>
      </c>
      <c r="B832">
        <v>7</v>
      </c>
      <c r="C832">
        <v>221</v>
      </c>
      <c r="D832" t="s">
        <v>432</v>
      </c>
      <c r="E832" t="s">
        <v>433</v>
      </c>
      <c r="F832" t="s">
        <v>409</v>
      </c>
      <c r="G832" t="s">
        <v>434</v>
      </c>
      <c r="H832">
        <v>110</v>
      </c>
      <c r="I832" t="s">
        <v>404</v>
      </c>
      <c r="J832" t="s">
        <v>16</v>
      </c>
      <c r="K832" t="s">
        <v>46</v>
      </c>
      <c r="L832">
        <v>10</v>
      </c>
      <c r="M832" t="s">
        <v>47</v>
      </c>
      <c r="N832" s="3">
        <v>5125772</v>
      </c>
      <c r="O832" s="3">
        <v>5544421.4199999999</v>
      </c>
      <c r="P832" s="3">
        <v>8714651.6300000008</v>
      </c>
      <c r="Q832" s="3">
        <v>12952688.65</v>
      </c>
      <c r="R832" s="3">
        <v>18046137.77</v>
      </c>
      <c r="S832" s="1">
        <v>21415213.780000001</v>
      </c>
      <c r="T832" s="1">
        <v>22863788.329999998</v>
      </c>
      <c r="U832" s="1">
        <v>24215929.899999999</v>
      </c>
    </row>
    <row r="833" spans="1:21" x14ac:dyDescent="0.25">
      <c r="A833" t="s">
        <v>10</v>
      </c>
      <c r="B833">
        <v>7</v>
      </c>
      <c r="C833">
        <v>221</v>
      </c>
      <c r="D833" t="s">
        <v>432</v>
      </c>
      <c r="E833" t="s">
        <v>433</v>
      </c>
      <c r="F833" t="s">
        <v>409</v>
      </c>
      <c r="G833" t="s">
        <v>434</v>
      </c>
      <c r="H833">
        <v>110</v>
      </c>
      <c r="I833" t="s">
        <v>404</v>
      </c>
      <c r="J833" t="s">
        <v>16</v>
      </c>
      <c r="K833" t="s">
        <v>46</v>
      </c>
      <c r="L833">
        <v>20</v>
      </c>
      <c r="M833" t="s">
        <v>48</v>
      </c>
      <c r="N833" s="3">
        <v>4862508.5999999996</v>
      </c>
      <c r="O833" s="3">
        <v>4863831.5599999996</v>
      </c>
      <c r="P833" s="3">
        <v>6254198.9800000004</v>
      </c>
      <c r="Q833" s="3">
        <v>7339411.0199999996</v>
      </c>
      <c r="R833" s="3">
        <v>9090653.0999999996</v>
      </c>
      <c r="S833" s="1">
        <v>14267348.449999999</v>
      </c>
      <c r="T833" s="1">
        <v>13789065.43</v>
      </c>
      <c r="U833" s="1">
        <v>14397362.380000001</v>
      </c>
    </row>
    <row r="834" spans="1:21" x14ac:dyDescent="0.25">
      <c r="A834" t="s">
        <v>10</v>
      </c>
      <c r="B834">
        <v>7</v>
      </c>
      <c r="C834">
        <v>221</v>
      </c>
      <c r="D834" t="s">
        <v>432</v>
      </c>
      <c r="E834" t="s">
        <v>433</v>
      </c>
      <c r="F834" t="s">
        <v>409</v>
      </c>
      <c r="G834" t="s">
        <v>434</v>
      </c>
      <c r="H834">
        <v>110</v>
      </c>
      <c r="I834" t="s">
        <v>404</v>
      </c>
      <c r="J834" t="s">
        <v>16</v>
      </c>
      <c r="K834" t="s">
        <v>46</v>
      </c>
      <c r="L834">
        <v>30</v>
      </c>
      <c r="M834" t="s">
        <v>49</v>
      </c>
      <c r="N834" s="3">
        <v>263263.40000000002</v>
      </c>
      <c r="O834" s="3">
        <v>680589.86</v>
      </c>
      <c r="P834" s="3">
        <v>2460452.65</v>
      </c>
      <c r="Q834" s="3">
        <v>5613277.6299999999</v>
      </c>
      <c r="R834" s="3">
        <v>8955484.6699999999</v>
      </c>
      <c r="S834" s="1">
        <v>7147865.3300000001</v>
      </c>
      <c r="T834" s="1">
        <v>9074722.9000000004</v>
      </c>
      <c r="U834" s="1">
        <v>9818567.5199999996</v>
      </c>
    </row>
    <row r="835" spans="1:21" x14ac:dyDescent="0.25">
      <c r="A835" t="s">
        <v>10</v>
      </c>
      <c r="B835">
        <v>7</v>
      </c>
      <c r="C835">
        <v>221</v>
      </c>
      <c r="D835" t="s">
        <v>432</v>
      </c>
      <c r="E835" t="s">
        <v>433</v>
      </c>
      <c r="F835" t="s">
        <v>409</v>
      </c>
      <c r="G835" t="s">
        <v>434</v>
      </c>
      <c r="H835">
        <v>110</v>
      </c>
      <c r="I835" t="s">
        <v>404</v>
      </c>
      <c r="J835" t="s">
        <v>16</v>
      </c>
      <c r="K835" t="s">
        <v>46</v>
      </c>
      <c r="L835">
        <v>40</v>
      </c>
      <c r="M835" t="s">
        <v>12</v>
      </c>
      <c r="N835" s="3">
        <v>263263.40000000002</v>
      </c>
      <c r="O835" s="3">
        <v>680589.86</v>
      </c>
      <c r="P835" s="3">
        <v>2460452.65</v>
      </c>
      <c r="Q835" s="3">
        <v>5613277.6299999999</v>
      </c>
      <c r="R835" s="3">
        <v>8955484.6699999999</v>
      </c>
      <c r="S835" s="1">
        <v>7147865.3300000001</v>
      </c>
      <c r="T835" s="1">
        <v>9074722.9000000004</v>
      </c>
      <c r="U835" s="1">
        <v>9818567.5199999996</v>
      </c>
    </row>
    <row r="836" spans="1:21" x14ac:dyDescent="0.25">
      <c r="A836" t="s">
        <v>10</v>
      </c>
      <c r="B836">
        <v>7</v>
      </c>
      <c r="C836">
        <v>221</v>
      </c>
      <c r="D836" t="s">
        <v>432</v>
      </c>
      <c r="E836" t="s">
        <v>433</v>
      </c>
      <c r="F836" t="s">
        <v>409</v>
      </c>
      <c r="G836" t="s">
        <v>434</v>
      </c>
      <c r="H836">
        <v>110</v>
      </c>
      <c r="I836" t="s">
        <v>404</v>
      </c>
      <c r="J836" t="s">
        <v>16</v>
      </c>
      <c r="K836" t="s">
        <v>46</v>
      </c>
      <c r="L836">
        <v>50</v>
      </c>
      <c r="M836" t="s">
        <v>50</v>
      </c>
      <c r="N836" s="3">
        <v>0</v>
      </c>
      <c r="O836" s="3">
        <v>0</v>
      </c>
      <c r="P836" s="3">
        <v>0</v>
      </c>
      <c r="Q836" s="3">
        <v>0</v>
      </c>
      <c r="R836" s="3">
        <v>0</v>
      </c>
      <c r="S836" s="1">
        <v>0</v>
      </c>
      <c r="T836" s="1">
        <v>0</v>
      </c>
      <c r="U836" s="1">
        <v>0</v>
      </c>
    </row>
    <row r="837" spans="1:21" x14ac:dyDescent="0.25">
      <c r="A837" t="s">
        <v>10</v>
      </c>
      <c r="B837">
        <v>7</v>
      </c>
      <c r="C837">
        <v>274</v>
      </c>
      <c r="D837" t="s">
        <v>897</v>
      </c>
      <c r="E837" t="s">
        <v>502</v>
      </c>
      <c r="F837" t="s">
        <v>42</v>
      </c>
      <c r="G837" t="s">
        <v>503</v>
      </c>
      <c r="H837">
        <v>110</v>
      </c>
      <c r="I837" t="s">
        <v>404</v>
      </c>
      <c r="J837" t="s">
        <v>16</v>
      </c>
      <c r="K837" t="s">
        <v>46</v>
      </c>
      <c r="L837">
        <v>10</v>
      </c>
      <c r="M837" t="s">
        <v>47</v>
      </c>
      <c r="N837" s="3">
        <v>26183167</v>
      </c>
      <c r="O837" s="3">
        <v>30371581</v>
      </c>
      <c r="P837" s="3">
        <v>31196296</v>
      </c>
      <c r="Q837" s="3">
        <v>30471396</v>
      </c>
      <c r="R837" s="3">
        <v>35751694</v>
      </c>
      <c r="S837" s="1">
        <v>45862207</v>
      </c>
      <c r="T837" s="1">
        <v>0</v>
      </c>
      <c r="U837" s="1"/>
    </row>
    <row r="838" spans="1:21" x14ac:dyDescent="0.25">
      <c r="A838" t="s">
        <v>10</v>
      </c>
      <c r="B838">
        <v>7</v>
      </c>
      <c r="C838">
        <v>274</v>
      </c>
      <c r="D838" t="s">
        <v>897</v>
      </c>
      <c r="E838" t="s">
        <v>502</v>
      </c>
      <c r="F838" t="s">
        <v>42</v>
      </c>
      <c r="G838" t="s">
        <v>503</v>
      </c>
      <c r="H838">
        <v>110</v>
      </c>
      <c r="I838" t="s">
        <v>404</v>
      </c>
      <c r="J838" t="s">
        <v>16</v>
      </c>
      <c r="K838" t="s">
        <v>46</v>
      </c>
      <c r="L838">
        <v>20</v>
      </c>
      <c r="M838" t="s">
        <v>48</v>
      </c>
      <c r="N838" s="3">
        <v>26183167</v>
      </c>
      <c r="O838" s="3">
        <v>30371581</v>
      </c>
      <c r="P838" s="3">
        <v>31196296</v>
      </c>
      <c r="Q838" s="3">
        <v>30471396</v>
      </c>
      <c r="R838" s="3">
        <v>35751694</v>
      </c>
      <c r="S838" s="1">
        <v>36862207</v>
      </c>
      <c r="T838" s="1">
        <v>0</v>
      </c>
      <c r="U838" s="1"/>
    </row>
    <row r="839" spans="1:21" x14ac:dyDescent="0.25">
      <c r="A839" t="s">
        <v>10</v>
      </c>
      <c r="B839">
        <v>7</v>
      </c>
      <c r="C839">
        <v>274</v>
      </c>
      <c r="D839" t="s">
        <v>897</v>
      </c>
      <c r="E839" t="s">
        <v>502</v>
      </c>
      <c r="F839" t="s">
        <v>42</v>
      </c>
      <c r="G839" t="s">
        <v>503</v>
      </c>
      <c r="H839">
        <v>110</v>
      </c>
      <c r="I839" t="s">
        <v>404</v>
      </c>
      <c r="J839" t="s">
        <v>16</v>
      </c>
      <c r="K839" t="s">
        <v>46</v>
      </c>
      <c r="L839">
        <v>30</v>
      </c>
      <c r="M839" t="s">
        <v>49</v>
      </c>
      <c r="N839" s="3">
        <v>0</v>
      </c>
      <c r="O839" s="3">
        <v>0</v>
      </c>
      <c r="P839" s="3">
        <v>0</v>
      </c>
      <c r="Q839" s="3">
        <v>0</v>
      </c>
      <c r="R839" s="3">
        <v>0</v>
      </c>
      <c r="S839" s="1">
        <v>9000000</v>
      </c>
      <c r="T839" s="1">
        <v>0</v>
      </c>
      <c r="U839" s="1"/>
    </row>
    <row r="840" spans="1:21" x14ac:dyDescent="0.25">
      <c r="A840" t="s">
        <v>10</v>
      </c>
      <c r="B840">
        <v>7</v>
      </c>
      <c r="C840">
        <v>274</v>
      </c>
      <c r="D840" t="s">
        <v>897</v>
      </c>
      <c r="E840" t="s">
        <v>502</v>
      </c>
      <c r="F840" t="s">
        <v>42</v>
      </c>
      <c r="G840" t="s">
        <v>503</v>
      </c>
      <c r="H840">
        <v>110</v>
      </c>
      <c r="I840" t="s">
        <v>404</v>
      </c>
      <c r="J840" t="s">
        <v>16</v>
      </c>
      <c r="K840" t="s">
        <v>46</v>
      </c>
      <c r="L840">
        <v>40</v>
      </c>
      <c r="M840" t="s">
        <v>12</v>
      </c>
      <c r="N840" s="3">
        <v>0</v>
      </c>
      <c r="O840" s="3">
        <v>0</v>
      </c>
      <c r="P840" s="3">
        <v>0</v>
      </c>
      <c r="Q840" s="3">
        <v>0</v>
      </c>
      <c r="R840" s="3">
        <v>0</v>
      </c>
      <c r="S840" s="1">
        <v>0</v>
      </c>
      <c r="T840" s="1">
        <v>0</v>
      </c>
      <c r="U840" s="1"/>
    </row>
    <row r="841" spans="1:21" x14ac:dyDescent="0.25">
      <c r="A841" t="s">
        <v>10</v>
      </c>
      <c r="B841">
        <v>7</v>
      </c>
      <c r="C841">
        <v>274</v>
      </c>
      <c r="D841" t="s">
        <v>897</v>
      </c>
      <c r="E841" t="s">
        <v>502</v>
      </c>
      <c r="F841" t="s">
        <v>42</v>
      </c>
      <c r="G841" t="s">
        <v>503</v>
      </c>
      <c r="H841">
        <v>110</v>
      </c>
      <c r="I841" t="s">
        <v>404</v>
      </c>
      <c r="J841" t="s">
        <v>16</v>
      </c>
      <c r="K841" t="s">
        <v>46</v>
      </c>
      <c r="L841">
        <v>50</v>
      </c>
      <c r="M841" t="s">
        <v>50</v>
      </c>
      <c r="N841" s="3">
        <v>0</v>
      </c>
      <c r="O841" s="3">
        <v>0</v>
      </c>
      <c r="P841" s="3">
        <v>0</v>
      </c>
      <c r="Q841" s="3">
        <v>0</v>
      </c>
      <c r="R841" s="3">
        <v>0</v>
      </c>
      <c r="S841" s="1">
        <v>9000000</v>
      </c>
      <c r="T841" s="1">
        <v>0</v>
      </c>
      <c r="U841" s="1"/>
    </row>
    <row r="842" spans="1:21" x14ac:dyDescent="0.25">
      <c r="A842" t="s">
        <v>10</v>
      </c>
      <c r="B842">
        <v>7</v>
      </c>
      <c r="C842">
        <v>217</v>
      </c>
      <c r="D842" t="s">
        <v>435</v>
      </c>
      <c r="E842" t="s">
        <v>436</v>
      </c>
      <c r="F842" t="s">
        <v>409</v>
      </c>
      <c r="G842" t="s">
        <v>437</v>
      </c>
      <c r="H842">
        <v>100</v>
      </c>
      <c r="I842" t="s">
        <v>411</v>
      </c>
      <c r="J842" t="s">
        <v>14</v>
      </c>
      <c r="K842" t="s">
        <v>46</v>
      </c>
      <c r="L842">
        <v>10</v>
      </c>
      <c r="M842" t="s">
        <v>47</v>
      </c>
      <c r="N842" s="3">
        <v>12000</v>
      </c>
      <c r="O842" s="3">
        <v>0</v>
      </c>
      <c r="P842" s="3">
        <v>3522576.44</v>
      </c>
      <c r="Q842" s="3">
        <v>3532009.23</v>
      </c>
      <c r="R842" s="3">
        <v>0</v>
      </c>
      <c r="S842" s="1">
        <v>0</v>
      </c>
      <c r="T842" s="1">
        <v>3333</v>
      </c>
      <c r="U842" s="1"/>
    </row>
    <row r="843" spans="1:21" x14ac:dyDescent="0.25">
      <c r="A843" t="s">
        <v>10</v>
      </c>
      <c r="B843">
        <v>7</v>
      </c>
      <c r="C843">
        <v>217</v>
      </c>
      <c r="D843" t="s">
        <v>435</v>
      </c>
      <c r="E843" t="s">
        <v>436</v>
      </c>
      <c r="F843" t="s">
        <v>409</v>
      </c>
      <c r="G843" t="s">
        <v>437</v>
      </c>
      <c r="H843">
        <v>100</v>
      </c>
      <c r="I843" t="s">
        <v>411</v>
      </c>
      <c r="J843" t="s">
        <v>14</v>
      </c>
      <c r="K843" t="s">
        <v>46</v>
      </c>
      <c r="L843">
        <v>20</v>
      </c>
      <c r="M843" t="s">
        <v>48</v>
      </c>
      <c r="N843" s="3">
        <v>0</v>
      </c>
      <c r="O843" s="3">
        <v>0</v>
      </c>
      <c r="P843" s="3">
        <v>0</v>
      </c>
      <c r="Q843" s="3">
        <v>0</v>
      </c>
      <c r="R843" s="3">
        <v>0</v>
      </c>
      <c r="S843" s="1">
        <v>0</v>
      </c>
      <c r="T843" s="1">
        <v>0</v>
      </c>
      <c r="U843" s="1"/>
    </row>
    <row r="844" spans="1:21" x14ac:dyDescent="0.25">
      <c r="A844" t="s">
        <v>10</v>
      </c>
      <c r="B844">
        <v>7</v>
      </c>
      <c r="C844">
        <v>217</v>
      </c>
      <c r="D844" t="s">
        <v>435</v>
      </c>
      <c r="E844" t="s">
        <v>436</v>
      </c>
      <c r="F844" t="s">
        <v>409</v>
      </c>
      <c r="G844" t="s">
        <v>437</v>
      </c>
      <c r="H844">
        <v>100</v>
      </c>
      <c r="I844" t="s">
        <v>411</v>
      </c>
      <c r="J844" t="s">
        <v>14</v>
      </c>
      <c r="K844" t="s">
        <v>46</v>
      </c>
      <c r="L844">
        <v>30</v>
      </c>
      <c r="M844" t="s">
        <v>49</v>
      </c>
      <c r="N844" s="3">
        <v>12000</v>
      </c>
      <c r="O844" s="3">
        <v>0</v>
      </c>
      <c r="P844" s="3">
        <v>3522576.44</v>
      </c>
      <c r="Q844" s="3">
        <v>3532009.23</v>
      </c>
      <c r="R844" s="3">
        <v>0</v>
      </c>
      <c r="S844" s="1">
        <v>0</v>
      </c>
      <c r="T844" s="1">
        <v>3333</v>
      </c>
      <c r="U844" s="1"/>
    </row>
    <row r="845" spans="1:21" x14ac:dyDescent="0.25">
      <c r="A845" t="s">
        <v>10</v>
      </c>
      <c r="B845">
        <v>7</v>
      </c>
      <c r="C845">
        <v>217</v>
      </c>
      <c r="D845" t="s">
        <v>435</v>
      </c>
      <c r="E845" t="s">
        <v>436</v>
      </c>
      <c r="F845" t="s">
        <v>409</v>
      </c>
      <c r="G845" t="s">
        <v>437</v>
      </c>
      <c r="H845">
        <v>100</v>
      </c>
      <c r="I845" t="s">
        <v>411</v>
      </c>
      <c r="J845" t="s">
        <v>14</v>
      </c>
      <c r="K845" t="s">
        <v>46</v>
      </c>
      <c r="L845">
        <v>40</v>
      </c>
      <c r="M845" t="s">
        <v>12</v>
      </c>
      <c r="N845" s="3">
        <v>12000</v>
      </c>
      <c r="O845" s="3">
        <v>0</v>
      </c>
      <c r="P845" s="3">
        <v>3522576.44</v>
      </c>
      <c r="Q845" s="3">
        <v>3532009.23</v>
      </c>
      <c r="R845" s="3">
        <v>0</v>
      </c>
      <c r="S845" s="1">
        <v>0</v>
      </c>
      <c r="T845" s="1">
        <v>3333</v>
      </c>
      <c r="U845" s="1"/>
    </row>
    <row r="846" spans="1:21" x14ac:dyDescent="0.25">
      <c r="A846" t="s">
        <v>10</v>
      </c>
      <c r="B846">
        <v>7</v>
      </c>
      <c r="C846">
        <v>217</v>
      </c>
      <c r="D846" t="s">
        <v>435</v>
      </c>
      <c r="E846" t="s">
        <v>436</v>
      </c>
      <c r="F846" t="s">
        <v>409</v>
      </c>
      <c r="G846" t="s">
        <v>437</v>
      </c>
      <c r="H846">
        <v>100</v>
      </c>
      <c r="I846" t="s">
        <v>411</v>
      </c>
      <c r="J846" t="s">
        <v>14</v>
      </c>
      <c r="K846" t="s">
        <v>46</v>
      </c>
      <c r="L846">
        <v>50</v>
      </c>
      <c r="M846" t="s">
        <v>50</v>
      </c>
      <c r="N846" s="3">
        <v>0</v>
      </c>
      <c r="O846" s="3">
        <v>0</v>
      </c>
      <c r="P846" s="3">
        <v>0</v>
      </c>
      <c r="Q846" s="3">
        <v>0</v>
      </c>
      <c r="R846" s="3">
        <v>0</v>
      </c>
      <c r="S846" s="1">
        <v>0</v>
      </c>
      <c r="T846" s="1">
        <v>0</v>
      </c>
      <c r="U846" s="1"/>
    </row>
    <row r="847" spans="1:21" x14ac:dyDescent="0.25">
      <c r="A847" t="s">
        <v>10</v>
      </c>
      <c r="B847">
        <v>7</v>
      </c>
      <c r="C847">
        <v>217</v>
      </c>
      <c r="D847" t="s">
        <v>435</v>
      </c>
      <c r="E847" t="s">
        <v>436</v>
      </c>
      <c r="F847" t="s">
        <v>409</v>
      </c>
      <c r="G847" t="s">
        <v>437</v>
      </c>
      <c r="H847">
        <v>108</v>
      </c>
      <c r="I847" t="s">
        <v>403</v>
      </c>
      <c r="J847" t="s">
        <v>15</v>
      </c>
      <c r="K847" t="s">
        <v>46</v>
      </c>
      <c r="L847">
        <v>10</v>
      </c>
      <c r="M847" t="s">
        <v>47</v>
      </c>
      <c r="N847" s="3">
        <v>10827675</v>
      </c>
      <c r="O847" s="3">
        <v>11928712.859999999</v>
      </c>
      <c r="P847" s="3">
        <v>11921049.58</v>
      </c>
      <c r="Q847" s="3">
        <v>14559831.74</v>
      </c>
      <c r="R847" s="3">
        <v>16456738.08</v>
      </c>
      <c r="S847" s="1">
        <v>30083975.440000001</v>
      </c>
      <c r="T847" s="1">
        <v>36919114.439999998</v>
      </c>
      <c r="U847" s="1">
        <v>34940692.670000002</v>
      </c>
    </row>
    <row r="848" spans="1:21" x14ac:dyDescent="0.25">
      <c r="A848" t="s">
        <v>10</v>
      </c>
      <c r="B848">
        <v>7</v>
      </c>
      <c r="C848">
        <v>217</v>
      </c>
      <c r="D848" t="s">
        <v>435</v>
      </c>
      <c r="E848" t="s">
        <v>436</v>
      </c>
      <c r="F848" t="s">
        <v>409</v>
      </c>
      <c r="G848" t="s">
        <v>437</v>
      </c>
      <c r="H848">
        <v>108</v>
      </c>
      <c r="I848" t="s">
        <v>403</v>
      </c>
      <c r="J848" t="s">
        <v>15</v>
      </c>
      <c r="K848" t="s">
        <v>46</v>
      </c>
      <c r="L848">
        <v>20</v>
      </c>
      <c r="M848" t="s">
        <v>48</v>
      </c>
      <c r="N848" s="3">
        <v>10827674.140000001</v>
      </c>
      <c r="O848" s="3">
        <v>11860661.279999999</v>
      </c>
      <c r="P848" s="3">
        <v>11700949.84</v>
      </c>
      <c r="Q848" s="3">
        <v>14016332.66</v>
      </c>
      <c r="R848" s="3">
        <v>15723264.640000001</v>
      </c>
      <c r="S848" s="1">
        <v>23359867</v>
      </c>
      <c r="T848" s="1">
        <v>30232310.77</v>
      </c>
      <c r="U848" s="1">
        <v>31826767.600000001</v>
      </c>
    </row>
    <row r="849" spans="1:21" x14ac:dyDescent="0.25">
      <c r="A849" t="s">
        <v>10</v>
      </c>
      <c r="B849">
        <v>7</v>
      </c>
      <c r="C849">
        <v>217</v>
      </c>
      <c r="D849" t="s">
        <v>435</v>
      </c>
      <c r="E849" t="s">
        <v>436</v>
      </c>
      <c r="F849" t="s">
        <v>409</v>
      </c>
      <c r="G849" t="s">
        <v>437</v>
      </c>
      <c r="H849">
        <v>108</v>
      </c>
      <c r="I849" t="s">
        <v>403</v>
      </c>
      <c r="J849" t="s">
        <v>15</v>
      </c>
      <c r="K849" t="s">
        <v>46</v>
      </c>
      <c r="L849">
        <v>30</v>
      </c>
      <c r="M849" t="s">
        <v>49</v>
      </c>
      <c r="N849" s="3">
        <v>0.86</v>
      </c>
      <c r="O849" s="3">
        <v>68051.58</v>
      </c>
      <c r="P849" s="3">
        <v>220099.74</v>
      </c>
      <c r="Q849" s="3">
        <v>543499.07999999996</v>
      </c>
      <c r="R849" s="3">
        <v>733473.44</v>
      </c>
      <c r="S849" s="1">
        <v>6724108.4400000004</v>
      </c>
      <c r="T849" s="1">
        <v>6686803.6699999999</v>
      </c>
      <c r="U849" s="1">
        <v>3113925.07</v>
      </c>
    </row>
    <row r="850" spans="1:21" x14ac:dyDescent="0.25">
      <c r="A850" t="s">
        <v>10</v>
      </c>
      <c r="B850">
        <v>7</v>
      </c>
      <c r="C850">
        <v>217</v>
      </c>
      <c r="D850" t="s">
        <v>435</v>
      </c>
      <c r="E850" t="s">
        <v>436</v>
      </c>
      <c r="F850" t="s">
        <v>409</v>
      </c>
      <c r="G850" t="s">
        <v>437</v>
      </c>
      <c r="H850">
        <v>108</v>
      </c>
      <c r="I850" t="s">
        <v>403</v>
      </c>
      <c r="J850" t="s">
        <v>15</v>
      </c>
      <c r="K850" t="s">
        <v>46</v>
      </c>
      <c r="L850">
        <v>40</v>
      </c>
      <c r="M850" t="s">
        <v>12</v>
      </c>
      <c r="N850" s="3">
        <v>0.86</v>
      </c>
      <c r="O850" s="3">
        <v>68051.58</v>
      </c>
      <c r="P850" s="3">
        <v>220099.74</v>
      </c>
      <c r="Q850" s="3">
        <v>543499.07999999996</v>
      </c>
      <c r="R850" s="3">
        <v>733473.44</v>
      </c>
      <c r="S850" s="1">
        <v>6724108.4400000004</v>
      </c>
      <c r="T850" s="1">
        <v>6686803.6699999999</v>
      </c>
      <c r="U850" s="1">
        <v>3113925.07</v>
      </c>
    </row>
    <row r="851" spans="1:21" x14ac:dyDescent="0.25">
      <c r="A851" t="s">
        <v>10</v>
      </c>
      <c r="B851">
        <v>7</v>
      </c>
      <c r="C851">
        <v>217</v>
      </c>
      <c r="D851" t="s">
        <v>435</v>
      </c>
      <c r="E851" t="s">
        <v>436</v>
      </c>
      <c r="F851" t="s">
        <v>409</v>
      </c>
      <c r="G851" t="s">
        <v>437</v>
      </c>
      <c r="H851">
        <v>108</v>
      </c>
      <c r="I851" t="s">
        <v>403</v>
      </c>
      <c r="J851" t="s">
        <v>15</v>
      </c>
      <c r="K851" t="s">
        <v>46</v>
      </c>
      <c r="L851">
        <v>50</v>
      </c>
      <c r="M851" t="s">
        <v>50</v>
      </c>
      <c r="N851" s="3">
        <v>0</v>
      </c>
      <c r="O851" s="3">
        <v>0</v>
      </c>
      <c r="P851" s="3">
        <v>0</v>
      </c>
      <c r="Q851" s="3">
        <v>0</v>
      </c>
      <c r="R851" s="3">
        <v>0</v>
      </c>
      <c r="S851" s="1">
        <v>0</v>
      </c>
      <c r="T851" s="1">
        <v>0</v>
      </c>
      <c r="U851" s="1">
        <v>0</v>
      </c>
    </row>
    <row r="852" spans="1:21" x14ac:dyDescent="0.25">
      <c r="A852" t="s">
        <v>10</v>
      </c>
      <c r="B852">
        <v>7</v>
      </c>
      <c r="C852">
        <v>217</v>
      </c>
      <c r="D852" t="s">
        <v>435</v>
      </c>
      <c r="E852" t="s">
        <v>436</v>
      </c>
      <c r="F852" t="s">
        <v>409</v>
      </c>
      <c r="G852" t="s">
        <v>437</v>
      </c>
      <c r="H852">
        <v>110</v>
      </c>
      <c r="I852" t="s">
        <v>404</v>
      </c>
      <c r="J852" t="s">
        <v>16</v>
      </c>
      <c r="K852" t="s">
        <v>46</v>
      </c>
      <c r="L852">
        <v>10</v>
      </c>
      <c r="M852" t="s">
        <v>47</v>
      </c>
      <c r="N852" s="3">
        <v>73731</v>
      </c>
      <c r="O852" s="3">
        <v>61992</v>
      </c>
      <c r="P852" s="3">
        <v>116885</v>
      </c>
      <c r="Q852" s="3">
        <v>192742.88</v>
      </c>
      <c r="R852" s="3">
        <v>253529.56</v>
      </c>
      <c r="S852" s="1">
        <v>287783.56</v>
      </c>
      <c r="T852" s="1">
        <v>656847.05000000005</v>
      </c>
      <c r="U852" s="1">
        <v>2216788.16</v>
      </c>
    </row>
    <row r="853" spans="1:21" x14ac:dyDescent="0.25">
      <c r="A853" t="s">
        <v>10</v>
      </c>
      <c r="B853">
        <v>7</v>
      </c>
      <c r="C853">
        <v>217</v>
      </c>
      <c r="D853" t="s">
        <v>435</v>
      </c>
      <c r="E853" t="s">
        <v>436</v>
      </c>
      <c r="F853" t="s">
        <v>409</v>
      </c>
      <c r="G853" t="s">
        <v>437</v>
      </c>
      <c r="H853">
        <v>110</v>
      </c>
      <c r="I853" t="s">
        <v>404</v>
      </c>
      <c r="J853" t="s">
        <v>16</v>
      </c>
      <c r="K853" t="s">
        <v>46</v>
      </c>
      <c r="L853">
        <v>20</v>
      </c>
      <c r="M853" t="s">
        <v>48</v>
      </c>
      <c r="N853" s="3">
        <v>73731</v>
      </c>
      <c r="O853" s="3">
        <v>61992</v>
      </c>
      <c r="P853" s="3">
        <v>99711.12</v>
      </c>
      <c r="Q853" s="3">
        <v>110629.32</v>
      </c>
      <c r="R853" s="3">
        <v>136225</v>
      </c>
      <c r="S853" s="1">
        <v>185079.51</v>
      </c>
      <c r="T853" s="1">
        <v>355512.89</v>
      </c>
      <c r="U853" s="1">
        <v>941651.8</v>
      </c>
    </row>
    <row r="854" spans="1:21" x14ac:dyDescent="0.25">
      <c r="A854" t="s">
        <v>10</v>
      </c>
      <c r="B854">
        <v>7</v>
      </c>
      <c r="C854">
        <v>217</v>
      </c>
      <c r="D854" t="s">
        <v>435</v>
      </c>
      <c r="E854" t="s">
        <v>436</v>
      </c>
      <c r="F854" t="s">
        <v>409</v>
      </c>
      <c r="G854" t="s">
        <v>437</v>
      </c>
      <c r="H854">
        <v>110</v>
      </c>
      <c r="I854" t="s">
        <v>404</v>
      </c>
      <c r="J854" t="s">
        <v>16</v>
      </c>
      <c r="K854" t="s">
        <v>46</v>
      </c>
      <c r="L854">
        <v>30</v>
      </c>
      <c r="M854" t="s">
        <v>49</v>
      </c>
      <c r="N854" s="3">
        <v>0</v>
      </c>
      <c r="O854" s="3">
        <v>0</v>
      </c>
      <c r="P854" s="3">
        <v>17173.88</v>
      </c>
      <c r="Q854" s="3">
        <v>82113.56</v>
      </c>
      <c r="R854" s="3">
        <v>117304.56</v>
      </c>
      <c r="S854" s="1">
        <v>102704.05</v>
      </c>
      <c r="T854" s="1">
        <v>301334.15999999997</v>
      </c>
      <c r="U854" s="1">
        <v>1275136.3600000001</v>
      </c>
    </row>
    <row r="855" spans="1:21" x14ac:dyDescent="0.25">
      <c r="A855" t="s">
        <v>10</v>
      </c>
      <c r="B855">
        <v>7</v>
      </c>
      <c r="C855">
        <v>217</v>
      </c>
      <c r="D855" t="s">
        <v>435</v>
      </c>
      <c r="E855" t="s">
        <v>436</v>
      </c>
      <c r="F855" t="s">
        <v>409</v>
      </c>
      <c r="G855" t="s">
        <v>437</v>
      </c>
      <c r="H855">
        <v>110</v>
      </c>
      <c r="I855" t="s">
        <v>404</v>
      </c>
      <c r="J855" t="s">
        <v>16</v>
      </c>
      <c r="K855" t="s">
        <v>46</v>
      </c>
      <c r="L855">
        <v>40</v>
      </c>
      <c r="M855" t="s">
        <v>12</v>
      </c>
      <c r="N855" s="3">
        <v>0</v>
      </c>
      <c r="O855" s="3">
        <v>0</v>
      </c>
      <c r="P855" s="3">
        <v>17173.88</v>
      </c>
      <c r="Q855" s="3">
        <v>82113.56</v>
      </c>
      <c r="R855" s="3">
        <v>117304.56</v>
      </c>
      <c r="S855" s="1">
        <v>102704.05</v>
      </c>
      <c r="T855" s="1">
        <v>301334.15999999997</v>
      </c>
      <c r="U855" s="1">
        <v>1275136.3600000001</v>
      </c>
    </row>
    <row r="856" spans="1:21" x14ac:dyDescent="0.25">
      <c r="A856" t="s">
        <v>10</v>
      </c>
      <c r="B856">
        <v>7</v>
      </c>
      <c r="C856">
        <v>217</v>
      </c>
      <c r="D856" t="s">
        <v>435</v>
      </c>
      <c r="E856" t="s">
        <v>436</v>
      </c>
      <c r="F856" t="s">
        <v>409</v>
      </c>
      <c r="G856" t="s">
        <v>437</v>
      </c>
      <c r="H856">
        <v>110</v>
      </c>
      <c r="I856" t="s">
        <v>404</v>
      </c>
      <c r="J856" t="s">
        <v>16</v>
      </c>
      <c r="K856" t="s">
        <v>46</v>
      </c>
      <c r="L856">
        <v>50</v>
      </c>
      <c r="M856" t="s">
        <v>50</v>
      </c>
      <c r="N856" s="3">
        <v>0</v>
      </c>
      <c r="O856" s="3">
        <v>0</v>
      </c>
      <c r="P856" s="3">
        <v>0</v>
      </c>
      <c r="Q856" s="3">
        <v>0</v>
      </c>
      <c r="R856" s="3">
        <v>0</v>
      </c>
      <c r="S856" s="1">
        <v>0</v>
      </c>
      <c r="T856" s="1">
        <v>0</v>
      </c>
      <c r="U856" s="1">
        <v>0</v>
      </c>
    </row>
    <row r="857" spans="1:21" x14ac:dyDescent="0.25">
      <c r="A857" t="s">
        <v>10</v>
      </c>
      <c r="B857">
        <v>7</v>
      </c>
      <c r="C857">
        <v>215</v>
      </c>
      <c r="D857" t="s">
        <v>438</v>
      </c>
      <c r="E857" t="s">
        <v>439</v>
      </c>
      <c r="F857" t="s">
        <v>409</v>
      </c>
      <c r="G857" t="s">
        <v>440</v>
      </c>
      <c r="H857">
        <v>100</v>
      </c>
      <c r="I857" t="s">
        <v>411</v>
      </c>
      <c r="J857" t="s">
        <v>14</v>
      </c>
      <c r="K857" t="s">
        <v>46</v>
      </c>
      <c r="L857">
        <v>10</v>
      </c>
      <c r="M857" t="s">
        <v>47</v>
      </c>
      <c r="N857" s="3">
        <v>13447</v>
      </c>
      <c r="O857" s="3">
        <v>23680.54</v>
      </c>
      <c r="P857" s="3">
        <v>1017269.35</v>
      </c>
      <c r="Q857" s="3">
        <v>1017269.35</v>
      </c>
      <c r="R857" s="3">
        <v>0</v>
      </c>
      <c r="S857" s="1">
        <v>0</v>
      </c>
      <c r="T857" s="1">
        <v>0</v>
      </c>
      <c r="U857" s="1"/>
    </row>
    <row r="858" spans="1:21" x14ac:dyDescent="0.25">
      <c r="A858" t="s">
        <v>10</v>
      </c>
      <c r="B858">
        <v>7</v>
      </c>
      <c r="C858">
        <v>215</v>
      </c>
      <c r="D858" t="s">
        <v>438</v>
      </c>
      <c r="E858" t="s">
        <v>439</v>
      </c>
      <c r="F858" t="s">
        <v>409</v>
      </c>
      <c r="G858" t="s">
        <v>440</v>
      </c>
      <c r="H858">
        <v>100</v>
      </c>
      <c r="I858" t="s">
        <v>411</v>
      </c>
      <c r="J858" t="s">
        <v>14</v>
      </c>
      <c r="K858" t="s">
        <v>46</v>
      </c>
      <c r="L858">
        <v>20</v>
      </c>
      <c r="M858" t="s">
        <v>48</v>
      </c>
      <c r="N858" s="3">
        <v>0</v>
      </c>
      <c r="O858" s="3">
        <v>0</v>
      </c>
      <c r="P858" s="3">
        <v>0</v>
      </c>
      <c r="Q858" s="3">
        <v>0</v>
      </c>
      <c r="R858" s="3">
        <v>0</v>
      </c>
      <c r="S858" s="1">
        <v>0</v>
      </c>
      <c r="T858" s="1">
        <v>0</v>
      </c>
      <c r="U858" s="1"/>
    </row>
    <row r="859" spans="1:21" x14ac:dyDescent="0.25">
      <c r="A859" t="s">
        <v>10</v>
      </c>
      <c r="B859">
        <v>7</v>
      </c>
      <c r="C859">
        <v>215</v>
      </c>
      <c r="D859" t="s">
        <v>438</v>
      </c>
      <c r="E859" t="s">
        <v>439</v>
      </c>
      <c r="F859" t="s">
        <v>409</v>
      </c>
      <c r="G859" t="s">
        <v>440</v>
      </c>
      <c r="H859">
        <v>100</v>
      </c>
      <c r="I859" t="s">
        <v>411</v>
      </c>
      <c r="J859" t="s">
        <v>14</v>
      </c>
      <c r="K859" t="s">
        <v>46</v>
      </c>
      <c r="L859">
        <v>30</v>
      </c>
      <c r="M859" t="s">
        <v>49</v>
      </c>
      <c r="N859" s="3">
        <v>13447</v>
      </c>
      <c r="O859" s="3">
        <v>23680.54</v>
      </c>
      <c r="P859" s="3">
        <v>1017269.35</v>
      </c>
      <c r="Q859" s="3">
        <v>1017269.35</v>
      </c>
      <c r="R859" s="3">
        <v>0</v>
      </c>
      <c r="S859" s="1">
        <v>0</v>
      </c>
      <c r="T859" s="1">
        <v>0</v>
      </c>
      <c r="U859" s="1"/>
    </row>
    <row r="860" spans="1:21" x14ac:dyDescent="0.25">
      <c r="A860" t="s">
        <v>10</v>
      </c>
      <c r="B860">
        <v>7</v>
      </c>
      <c r="C860">
        <v>215</v>
      </c>
      <c r="D860" t="s">
        <v>438</v>
      </c>
      <c r="E860" t="s">
        <v>439</v>
      </c>
      <c r="F860" t="s">
        <v>409</v>
      </c>
      <c r="G860" t="s">
        <v>440</v>
      </c>
      <c r="H860">
        <v>100</v>
      </c>
      <c r="I860" t="s">
        <v>411</v>
      </c>
      <c r="J860" t="s">
        <v>14</v>
      </c>
      <c r="K860" t="s">
        <v>46</v>
      </c>
      <c r="L860">
        <v>40</v>
      </c>
      <c r="M860" t="s">
        <v>12</v>
      </c>
      <c r="N860" s="3">
        <v>13447</v>
      </c>
      <c r="O860" s="3">
        <v>23680.54</v>
      </c>
      <c r="P860" s="3">
        <v>1017269.35</v>
      </c>
      <c r="Q860" s="3">
        <v>1017269.35</v>
      </c>
      <c r="R860" s="3">
        <v>0</v>
      </c>
      <c r="S860" s="1">
        <v>0</v>
      </c>
      <c r="T860" s="1">
        <v>0</v>
      </c>
      <c r="U860" s="1"/>
    </row>
    <row r="861" spans="1:21" x14ac:dyDescent="0.25">
      <c r="A861" t="s">
        <v>10</v>
      </c>
      <c r="B861">
        <v>7</v>
      </c>
      <c r="C861">
        <v>215</v>
      </c>
      <c r="D861" t="s">
        <v>438</v>
      </c>
      <c r="E861" t="s">
        <v>439</v>
      </c>
      <c r="F861" t="s">
        <v>409</v>
      </c>
      <c r="G861" t="s">
        <v>440</v>
      </c>
      <c r="H861">
        <v>100</v>
      </c>
      <c r="I861" t="s">
        <v>411</v>
      </c>
      <c r="J861" t="s">
        <v>14</v>
      </c>
      <c r="K861" t="s">
        <v>46</v>
      </c>
      <c r="L861">
        <v>50</v>
      </c>
      <c r="M861" t="s">
        <v>50</v>
      </c>
      <c r="N861" s="3">
        <v>0</v>
      </c>
      <c r="O861" s="3">
        <v>0</v>
      </c>
      <c r="P861" s="3">
        <v>0</v>
      </c>
      <c r="Q861" s="3">
        <v>0</v>
      </c>
      <c r="R861" s="3">
        <v>0</v>
      </c>
      <c r="S861" s="1">
        <v>0</v>
      </c>
      <c r="T861" s="1">
        <v>0</v>
      </c>
      <c r="U861" s="1"/>
    </row>
    <row r="862" spans="1:21" x14ac:dyDescent="0.25">
      <c r="A862" t="s">
        <v>10</v>
      </c>
      <c r="B862">
        <v>7</v>
      </c>
      <c r="C862">
        <v>215</v>
      </c>
      <c r="D862" t="s">
        <v>438</v>
      </c>
      <c r="E862" t="s">
        <v>439</v>
      </c>
      <c r="F862" t="s">
        <v>409</v>
      </c>
      <c r="G862" t="s">
        <v>440</v>
      </c>
      <c r="H862">
        <v>108</v>
      </c>
      <c r="I862" t="s">
        <v>403</v>
      </c>
      <c r="J862" t="s">
        <v>15</v>
      </c>
      <c r="K862" t="s">
        <v>46</v>
      </c>
      <c r="L862">
        <v>10</v>
      </c>
      <c r="M862" t="s">
        <v>47</v>
      </c>
      <c r="N862" s="3">
        <v>3490426</v>
      </c>
      <c r="O862" s="3">
        <v>3800769.5</v>
      </c>
      <c r="P862" s="3">
        <v>4051781.7</v>
      </c>
      <c r="Q862" s="3">
        <v>4709055.7</v>
      </c>
      <c r="R862" s="3">
        <v>5061174.0999999996</v>
      </c>
      <c r="S862" s="1">
        <v>7360051.0999999996</v>
      </c>
      <c r="T862" s="1">
        <v>7598062</v>
      </c>
      <c r="U862" s="1">
        <v>8329995</v>
      </c>
    </row>
    <row r="863" spans="1:21" x14ac:dyDescent="0.25">
      <c r="A863" t="s">
        <v>10</v>
      </c>
      <c r="B863">
        <v>7</v>
      </c>
      <c r="C863">
        <v>215</v>
      </c>
      <c r="D863" t="s">
        <v>438</v>
      </c>
      <c r="E863" t="s">
        <v>439</v>
      </c>
      <c r="F863" t="s">
        <v>409</v>
      </c>
      <c r="G863" t="s">
        <v>440</v>
      </c>
      <c r="H863">
        <v>108</v>
      </c>
      <c r="I863" t="s">
        <v>403</v>
      </c>
      <c r="J863" t="s">
        <v>15</v>
      </c>
      <c r="K863" t="s">
        <v>46</v>
      </c>
      <c r="L863">
        <v>20</v>
      </c>
      <c r="M863" t="s">
        <v>48</v>
      </c>
      <c r="N863" s="3">
        <v>3448948.5</v>
      </c>
      <c r="O863" s="3">
        <v>3515229.8</v>
      </c>
      <c r="P863" s="3">
        <v>3590418</v>
      </c>
      <c r="Q863" s="3">
        <v>4218923.5999999996</v>
      </c>
      <c r="R863" s="3">
        <v>4709255</v>
      </c>
      <c r="S863" s="1">
        <v>7063791</v>
      </c>
      <c r="T863" s="1">
        <v>6781709</v>
      </c>
      <c r="U863" s="1">
        <v>7998048</v>
      </c>
    </row>
    <row r="864" spans="1:21" x14ac:dyDescent="0.25">
      <c r="A864" t="s">
        <v>10</v>
      </c>
      <c r="B864">
        <v>7</v>
      </c>
      <c r="C864">
        <v>215</v>
      </c>
      <c r="D864" t="s">
        <v>438</v>
      </c>
      <c r="E864" t="s">
        <v>439</v>
      </c>
      <c r="F864" t="s">
        <v>409</v>
      </c>
      <c r="G864" t="s">
        <v>440</v>
      </c>
      <c r="H864">
        <v>108</v>
      </c>
      <c r="I864" t="s">
        <v>403</v>
      </c>
      <c r="J864" t="s">
        <v>15</v>
      </c>
      <c r="K864" t="s">
        <v>46</v>
      </c>
      <c r="L864">
        <v>30</v>
      </c>
      <c r="M864" t="s">
        <v>49</v>
      </c>
      <c r="N864" s="3">
        <v>41477.5</v>
      </c>
      <c r="O864" s="3">
        <v>285539.7</v>
      </c>
      <c r="P864" s="3">
        <v>461363.7</v>
      </c>
      <c r="Q864" s="3">
        <v>490132.1</v>
      </c>
      <c r="R864" s="3">
        <v>351919.1</v>
      </c>
      <c r="S864" s="1">
        <v>296260.09999999998</v>
      </c>
      <c r="T864" s="1">
        <v>816353</v>
      </c>
      <c r="U864" s="1">
        <v>331947</v>
      </c>
    </row>
    <row r="865" spans="1:21" x14ac:dyDescent="0.25">
      <c r="A865" t="s">
        <v>10</v>
      </c>
      <c r="B865">
        <v>7</v>
      </c>
      <c r="C865">
        <v>215</v>
      </c>
      <c r="D865" t="s">
        <v>438</v>
      </c>
      <c r="E865" t="s">
        <v>439</v>
      </c>
      <c r="F865" t="s">
        <v>409</v>
      </c>
      <c r="G865" t="s">
        <v>440</v>
      </c>
      <c r="H865">
        <v>108</v>
      </c>
      <c r="I865" t="s">
        <v>403</v>
      </c>
      <c r="J865" t="s">
        <v>15</v>
      </c>
      <c r="K865" t="s">
        <v>46</v>
      </c>
      <c r="L865">
        <v>40</v>
      </c>
      <c r="M865" t="s">
        <v>12</v>
      </c>
      <c r="N865" s="3">
        <v>41477.5</v>
      </c>
      <c r="O865" s="3">
        <v>285539.7</v>
      </c>
      <c r="P865" s="3">
        <v>461363.7</v>
      </c>
      <c r="Q865" s="3">
        <v>490132.1</v>
      </c>
      <c r="R865" s="3">
        <v>351919.1</v>
      </c>
      <c r="S865" s="1">
        <v>296260.09999999998</v>
      </c>
      <c r="T865" s="1">
        <v>816353</v>
      </c>
      <c r="U865" s="1">
        <v>331947</v>
      </c>
    </row>
    <row r="866" spans="1:21" x14ac:dyDescent="0.25">
      <c r="A866" t="s">
        <v>10</v>
      </c>
      <c r="B866">
        <v>7</v>
      </c>
      <c r="C866">
        <v>215</v>
      </c>
      <c r="D866" t="s">
        <v>438</v>
      </c>
      <c r="E866" t="s">
        <v>439</v>
      </c>
      <c r="F866" t="s">
        <v>409</v>
      </c>
      <c r="G866" t="s">
        <v>440</v>
      </c>
      <c r="H866">
        <v>108</v>
      </c>
      <c r="I866" t="s">
        <v>403</v>
      </c>
      <c r="J866" t="s">
        <v>15</v>
      </c>
      <c r="K866" t="s">
        <v>46</v>
      </c>
      <c r="L866">
        <v>50</v>
      </c>
      <c r="M866" t="s">
        <v>50</v>
      </c>
      <c r="N866" s="3">
        <v>0</v>
      </c>
      <c r="O866" s="3">
        <v>0</v>
      </c>
      <c r="P866" s="3">
        <v>0</v>
      </c>
      <c r="Q866" s="3">
        <v>0</v>
      </c>
      <c r="R866" s="3">
        <v>0</v>
      </c>
      <c r="S866" s="1">
        <v>0</v>
      </c>
      <c r="T866" s="1">
        <v>0</v>
      </c>
      <c r="U866" s="1">
        <v>0</v>
      </c>
    </row>
    <row r="867" spans="1:21" x14ac:dyDescent="0.25">
      <c r="A867" t="s">
        <v>10</v>
      </c>
      <c r="B867">
        <v>7</v>
      </c>
      <c r="C867">
        <v>215</v>
      </c>
      <c r="D867" t="s">
        <v>438</v>
      </c>
      <c r="E867" t="s">
        <v>439</v>
      </c>
      <c r="F867" t="s">
        <v>409</v>
      </c>
      <c r="G867" t="s">
        <v>440</v>
      </c>
      <c r="H867">
        <v>110</v>
      </c>
      <c r="I867" t="s">
        <v>404</v>
      </c>
      <c r="J867" t="s">
        <v>16</v>
      </c>
      <c r="K867" t="s">
        <v>46</v>
      </c>
      <c r="L867">
        <v>10</v>
      </c>
      <c r="M867" t="s">
        <v>47</v>
      </c>
      <c r="N867" s="3">
        <v>80826</v>
      </c>
      <c r="O867" s="3">
        <v>52405</v>
      </c>
      <c r="P867" s="3">
        <v>18372</v>
      </c>
      <c r="Q867" s="3">
        <v>14950</v>
      </c>
      <c r="R867" s="3">
        <v>58325.599999999999</v>
      </c>
      <c r="S867" s="1">
        <v>948050.62</v>
      </c>
      <c r="T867" s="1">
        <v>1914183.51</v>
      </c>
      <c r="U867" s="1">
        <v>2660387.4300000002</v>
      </c>
    </row>
    <row r="868" spans="1:21" x14ac:dyDescent="0.25">
      <c r="A868" t="s">
        <v>10</v>
      </c>
      <c r="B868">
        <v>7</v>
      </c>
      <c r="C868">
        <v>215</v>
      </c>
      <c r="D868" t="s">
        <v>438</v>
      </c>
      <c r="E868" t="s">
        <v>439</v>
      </c>
      <c r="F868" t="s">
        <v>409</v>
      </c>
      <c r="G868" t="s">
        <v>440</v>
      </c>
      <c r="H868">
        <v>110</v>
      </c>
      <c r="I868" t="s">
        <v>404</v>
      </c>
      <c r="J868" t="s">
        <v>16</v>
      </c>
      <c r="K868" t="s">
        <v>46</v>
      </c>
      <c r="L868">
        <v>20</v>
      </c>
      <c r="M868" t="s">
        <v>48</v>
      </c>
      <c r="N868" s="3">
        <v>80826</v>
      </c>
      <c r="O868" s="3">
        <v>48503</v>
      </c>
      <c r="P868" s="3">
        <v>18372</v>
      </c>
      <c r="Q868" s="3">
        <v>14950</v>
      </c>
      <c r="R868" s="3">
        <v>51669.98</v>
      </c>
      <c r="S868" s="1">
        <v>142029.10999999999</v>
      </c>
      <c r="T868" s="1">
        <v>999513.08</v>
      </c>
      <c r="U868" s="1">
        <v>1113612.73</v>
      </c>
    </row>
    <row r="869" spans="1:21" x14ac:dyDescent="0.25">
      <c r="A869" t="s">
        <v>10</v>
      </c>
      <c r="B869">
        <v>7</v>
      </c>
      <c r="C869">
        <v>215</v>
      </c>
      <c r="D869" t="s">
        <v>438</v>
      </c>
      <c r="E869" t="s">
        <v>439</v>
      </c>
      <c r="F869" t="s">
        <v>409</v>
      </c>
      <c r="G869" t="s">
        <v>440</v>
      </c>
      <c r="H869">
        <v>110</v>
      </c>
      <c r="I869" t="s">
        <v>404</v>
      </c>
      <c r="J869" t="s">
        <v>16</v>
      </c>
      <c r="K869" t="s">
        <v>46</v>
      </c>
      <c r="L869">
        <v>30</v>
      </c>
      <c r="M869" t="s">
        <v>49</v>
      </c>
      <c r="N869" s="3">
        <v>0</v>
      </c>
      <c r="O869" s="3">
        <v>3902</v>
      </c>
      <c r="P869" s="3">
        <v>0</v>
      </c>
      <c r="Q869" s="3">
        <v>0</v>
      </c>
      <c r="R869" s="3">
        <v>6655.62</v>
      </c>
      <c r="S869" s="1">
        <v>806021.51</v>
      </c>
      <c r="T869" s="1">
        <v>914670.43</v>
      </c>
      <c r="U869" s="1">
        <v>1546774.7</v>
      </c>
    </row>
    <row r="870" spans="1:21" x14ac:dyDescent="0.25">
      <c r="A870" t="s">
        <v>10</v>
      </c>
      <c r="B870">
        <v>7</v>
      </c>
      <c r="C870">
        <v>215</v>
      </c>
      <c r="D870" t="s">
        <v>438</v>
      </c>
      <c r="E870" t="s">
        <v>439</v>
      </c>
      <c r="F870" t="s">
        <v>409</v>
      </c>
      <c r="G870" t="s">
        <v>440</v>
      </c>
      <c r="H870">
        <v>110</v>
      </c>
      <c r="I870" t="s">
        <v>404</v>
      </c>
      <c r="J870" t="s">
        <v>16</v>
      </c>
      <c r="K870" t="s">
        <v>46</v>
      </c>
      <c r="L870">
        <v>40</v>
      </c>
      <c r="M870" t="s">
        <v>12</v>
      </c>
      <c r="N870" s="3">
        <v>0</v>
      </c>
      <c r="O870" s="3">
        <v>3902</v>
      </c>
      <c r="P870" s="3">
        <v>0</v>
      </c>
      <c r="Q870" s="3">
        <v>0</v>
      </c>
      <c r="R870" s="3">
        <v>6655.62</v>
      </c>
      <c r="S870" s="1">
        <v>806021.51</v>
      </c>
      <c r="T870" s="1">
        <v>914670.43</v>
      </c>
      <c r="U870" s="1">
        <v>1546774.7</v>
      </c>
    </row>
    <row r="871" spans="1:21" x14ac:dyDescent="0.25">
      <c r="A871" t="s">
        <v>10</v>
      </c>
      <c r="B871">
        <v>7</v>
      </c>
      <c r="C871">
        <v>215</v>
      </c>
      <c r="D871" t="s">
        <v>438</v>
      </c>
      <c r="E871" t="s">
        <v>439</v>
      </c>
      <c r="F871" t="s">
        <v>409</v>
      </c>
      <c r="G871" t="s">
        <v>440</v>
      </c>
      <c r="H871">
        <v>110</v>
      </c>
      <c r="I871" t="s">
        <v>404</v>
      </c>
      <c r="J871" t="s">
        <v>16</v>
      </c>
      <c r="K871" t="s">
        <v>46</v>
      </c>
      <c r="L871">
        <v>50</v>
      </c>
      <c r="M871" t="s">
        <v>50</v>
      </c>
      <c r="N871" s="3">
        <v>0</v>
      </c>
      <c r="O871" s="3">
        <v>0</v>
      </c>
      <c r="P871" s="3">
        <v>0</v>
      </c>
      <c r="Q871" s="3">
        <v>0</v>
      </c>
      <c r="R871" s="3">
        <v>0</v>
      </c>
      <c r="S871" s="1">
        <v>0</v>
      </c>
      <c r="T871" s="1">
        <v>0</v>
      </c>
      <c r="U871" s="1">
        <v>0</v>
      </c>
    </row>
    <row r="872" spans="1:21" x14ac:dyDescent="0.25">
      <c r="A872" t="s">
        <v>10</v>
      </c>
      <c r="B872">
        <v>7</v>
      </c>
      <c r="C872">
        <v>215</v>
      </c>
      <c r="D872" t="s">
        <v>438</v>
      </c>
      <c r="E872" t="s">
        <v>439</v>
      </c>
      <c r="F872" t="s">
        <v>409</v>
      </c>
      <c r="G872" t="s">
        <v>440</v>
      </c>
      <c r="H872">
        <v>145</v>
      </c>
      <c r="I872" t="s">
        <v>441</v>
      </c>
      <c r="J872" t="s">
        <v>442</v>
      </c>
      <c r="K872" t="s">
        <v>46</v>
      </c>
      <c r="L872">
        <v>10</v>
      </c>
      <c r="M872" t="s">
        <v>47</v>
      </c>
      <c r="N872" s="3">
        <v>481121</v>
      </c>
      <c r="O872" s="3">
        <v>481124.07</v>
      </c>
      <c r="P872" s="3">
        <v>481119.54</v>
      </c>
      <c r="Q872" s="3">
        <v>481124.41</v>
      </c>
      <c r="R872" s="3">
        <v>781149.33</v>
      </c>
      <c r="S872" s="1">
        <v>781170.6</v>
      </c>
      <c r="T872" s="1">
        <v>781704.3</v>
      </c>
      <c r="U872" s="1">
        <v>784781.97</v>
      </c>
    </row>
    <row r="873" spans="1:21" x14ac:dyDescent="0.25">
      <c r="A873" t="s">
        <v>10</v>
      </c>
      <c r="B873">
        <v>7</v>
      </c>
      <c r="C873">
        <v>215</v>
      </c>
      <c r="D873" t="s">
        <v>438</v>
      </c>
      <c r="E873" t="s">
        <v>439</v>
      </c>
      <c r="F873" t="s">
        <v>409</v>
      </c>
      <c r="G873" t="s">
        <v>440</v>
      </c>
      <c r="H873">
        <v>145</v>
      </c>
      <c r="I873" t="s">
        <v>441</v>
      </c>
      <c r="J873" t="s">
        <v>442</v>
      </c>
      <c r="K873" t="s">
        <v>46</v>
      </c>
      <c r="L873">
        <v>20</v>
      </c>
      <c r="M873" t="s">
        <v>48</v>
      </c>
      <c r="N873" s="3">
        <v>481114.93</v>
      </c>
      <c r="O873" s="3">
        <v>481122.53</v>
      </c>
      <c r="P873" s="3">
        <v>481113.13</v>
      </c>
      <c r="Q873" s="3">
        <v>481092.08</v>
      </c>
      <c r="R873" s="3">
        <v>781095.73</v>
      </c>
      <c r="S873" s="1">
        <v>780583.3</v>
      </c>
      <c r="T873" s="1">
        <v>781293.33</v>
      </c>
      <c r="U873" s="1">
        <v>771286.24</v>
      </c>
    </row>
    <row r="874" spans="1:21" x14ac:dyDescent="0.25">
      <c r="A874" t="s">
        <v>10</v>
      </c>
      <c r="B874">
        <v>7</v>
      </c>
      <c r="C874">
        <v>215</v>
      </c>
      <c r="D874" t="s">
        <v>438</v>
      </c>
      <c r="E874" t="s">
        <v>439</v>
      </c>
      <c r="F874" t="s">
        <v>409</v>
      </c>
      <c r="G874" t="s">
        <v>440</v>
      </c>
      <c r="H874">
        <v>145</v>
      </c>
      <c r="I874" t="s">
        <v>441</v>
      </c>
      <c r="J874" t="s">
        <v>442</v>
      </c>
      <c r="K874" t="s">
        <v>46</v>
      </c>
      <c r="L874">
        <v>30</v>
      </c>
      <c r="M874" t="s">
        <v>49</v>
      </c>
      <c r="N874" s="3">
        <v>6.07</v>
      </c>
      <c r="O874" s="3">
        <v>1.54</v>
      </c>
      <c r="P874" s="3">
        <v>6.41</v>
      </c>
      <c r="Q874" s="3">
        <v>32.33</v>
      </c>
      <c r="R874" s="3">
        <v>53.6</v>
      </c>
      <c r="S874" s="1">
        <v>587.29999999999995</v>
      </c>
      <c r="T874" s="1">
        <v>410.97</v>
      </c>
      <c r="U874" s="1">
        <v>13495.73</v>
      </c>
    </row>
    <row r="875" spans="1:21" x14ac:dyDescent="0.25">
      <c r="A875" t="s">
        <v>10</v>
      </c>
      <c r="B875">
        <v>7</v>
      </c>
      <c r="C875">
        <v>215</v>
      </c>
      <c r="D875" t="s">
        <v>438</v>
      </c>
      <c r="E875" t="s">
        <v>439</v>
      </c>
      <c r="F875" t="s">
        <v>409</v>
      </c>
      <c r="G875" t="s">
        <v>440</v>
      </c>
      <c r="H875">
        <v>145</v>
      </c>
      <c r="I875" t="s">
        <v>441</v>
      </c>
      <c r="J875" t="s">
        <v>442</v>
      </c>
      <c r="K875" t="s">
        <v>46</v>
      </c>
      <c r="L875">
        <v>40</v>
      </c>
      <c r="M875" t="s">
        <v>12</v>
      </c>
      <c r="N875" s="3">
        <v>6.07</v>
      </c>
      <c r="O875" s="3">
        <v>1.54</v>
      </c>
      <c r="P875" s="3">
        <v>6.41</v>
      </c>
      <c r="Q875" s="3">
        <v>32.33</v>
      </c>
      <c r="R875" s="3">
        <v>53.6</v>
      </c>
      <c r="S875" s="1">
        <v>587.29999999999995</v>
      </c>
      <c r="T875" s="1">
        <v>410.97</v>
      </c>
      <c r="U875" s="1">
        <v>13495.73</v>
      </c>
    </row>
    <row r="876" spans="1:21" x14ac:dyDescent="0.25">
      <c r="A876" t="s">
        <v>10</v>
      </c>
      <c r="B876">
        <v>7</v>
      </c>
      <c r="C876">
        <v>215</v>
      </c>
      <c r="D876" t="s">
        <v>438</v>
      </c>
      <c r="E876" t="s">
        <v>439</v>
      </c>
      <c r="F876" t="s">
        <v>409</v>
      </c>
      <c r="G876" t="s">
        <v>440</v>
      </c>
      <c r="H876">
        <v>145</v>
      </c>
      <c r="I876" t="s">
        <v>441</v>
      </c>
      <c r="J876" t="s">
        <v>442</v>
      </c>
      <c r="K876" t="s">
        <v>46</v>
      </c>
      <c r="L876">
        <v>50</v>
      </c>
      <c r="M876" t="s">
        <v>50</v>
      </c>
      <c r="N876" s="3">
        <v>0</v>
      </c>
      <c r="O876" s="3">
        <v>0</v>
      </c>
      <c r="P876" s="3">
        <v>0</v>
      </c>
      <c r="Q876" s="3">
        <v>0</v>
      </c>
      <c r="R876" s="3">
        <v>0</v>
      </c>
      <c r="S876" s="1">
        <v>0</v>
      </c>
      <c r="T876" s="1">
        <v>0</v>
      </c>
      <c r="U876" s="1">
        <v>0</v>
      </c>
    </row>
    <row r="877" spans="1:21" x14ac:dyDescent="0.25">
      <c r="A877" t="s">
        <v>10</v>
      </c>
      <c r="B877">
        <v>7</v>
      </c>
      <c r="C877">
        <v>215</v>
      </c>
      <c r="D877" t="s">
        <v>438</v>
      </c>
      <c r="E877" t="s">
        <v>439</v>
      </c>
      <c r="F877" t="s">
        <v>409</v>
      </c>
      <c r="G877" t="s">
        <v>440</v>
      </c>
      <c r="H877">
        <v>199</v>
      </c>
      <c r="I877" t="s">
        <v>62</v>
      </c>
      <c r="J877" t="s">
        <v>383</v>
      </c>
      <c r="K877" t="s">
        <v>46</v>
      </c>
      <c r="L877">
        <v>10</v>
      </c>
      <c r="M877" t="s">
        <v>47</v>
      </c>
      <c r="N877" s="3">
        <v>1263077</v>
      </c>
      <c r="O877" s="3">
        <v>1250005.98</v>
      </c>
      <c r="P877" s="3">
        <v>1250001.6299999999</v>
      </c>
      <c r="Q877" s="3">
        <v>1376730.19</v>
      </c>
      <c r="R877" s="3">
        <v>1250021.1100000001</v>
      </c>
      <c r="S877" s="1">
        <v>1313577.1299999999</v>
      </c>
      <c r="T877" s="1">
        <v>1250916.05</v>
      </c>
      <c r="U877" s="1">
        <v>1252453.21</v>
      </c>
    </row>
    <row r="878" spans="1:21" x14ac:dyDescent="0.25">
      <c r="A878" t="s">
        <v>10</v>
      </c>
      <c r="B878">
        <v>7</v>
      </c>
      <c r="C878">
        <v>215</v>
      </c>
      <c r="D878" t="s">
        <v>438</v>
      </c>
      <c r="E878" t="s">
        <v>439</v>
      </c>
      <c r="F878" t="s">
        <v>409</v>
      </c>
      <c r="G878" t="s">
        <v>440</v>
      </c>
      <c r="H878">
        <v>199</v>
      </c>
      <c r="I878" t="s">
        <v>62</v>
      </c>
      <c r="J878" t="s">
        <v>383</v>
      </c>
      <c r="K878" t="s">
        <v>46</v>
      </c>
      <c r="L878">
        <v>20</v>
      </c>
      <c r="M878" t="s">
        <v>48</v>
      </c>
      <c r="N878" s="3">
        <v>1263071.02</v>
      </c>
      <c r="O878" s="3">
        <v>1250004.3500000001</v>
      </c>
      <c r="P878" s="3">
        <v>1123271.44</v>
      </c>
      <c r="Q878" s="3">
        <v>1376709.08</v>
      </c>
      <c r="R878" s="3">
        <v>1186443.98</v>
      </c>
      <c r="S878" s="1">
        <v>1312661.08</v>
      </c>
      <c r="T878" s="1">
        <v>1250737.8400000001</v>
      </c>
      <c r="U878" s="1">
        <v>1252055.0900000001</v>
      </c>
    </row>
    <row r="879" spans="1:21" x14ac:dyDescent="0.25">
      <c r="A879" t="s">
        <v>10</v>
      </c>
      <c r="B879">
        <v>7</v>
      </c>
      <c r="C879">
        <v>215</v>
      </c>
      <c r="D879" t="s">
        <v>438</v>
      </c>
      <c r="E879" t="s">
        <v>439</v>
      </c>
      <c r="F879" t="s">
        <v>409</v>
      </c>
      <c r="G879" t="s">
        <v>440</v>
      </c>
      <c r="H879">
        <v>199</v>
      </c>
      <c r="I879" t="s">
        <v>62</v>
      </c>
      <c r="J879" t="s">
        <v>383</v>
      </c>
      <c r="K879" t="s">
        <v>46</v>
      </c>
      <c r="L879">
        <v>30</v>
      </c>
      <c r="M879" t="s">
        <v>49</v>
      </c>
      <c r="N879" s="3">
        <v>5.98</v>
      </c>
      <c r="O879" s="3">
        <v>1.63</v>
      </c>
      <c r="P879" s="3">
        <v>126730.19</v>
      </c>
      <c r="Q879" s="3">
        <v>21.11</v>
      </c>
      <c r="R879" s="3">
        <v>63577.13</v>
      </c>
      <c r="S879" s="1">
        <v>916.05</v>
      </c>
      <c r="T879" s="1">
        <v>178.21</v>
      </c>
      <c r="U879" s="1">
        <v>398.12</v>
      </c>
    </row>
    <row r="880" spans="1:21" x14ac:dyDescent="0.25">
      <c r="A880" t="s">
        <v>10</v>
      </c>
      <c r="B880">
        <v>7</v>
      </c>
      <c r="C880">
        <v>215</v>
      </c>
      <c r="D880" t="s">
        <v>438</v>
      </c>
      <c r="E880" t="s">
        <v>439</v>
      </c>
      <c r="F880" t="s">
        <v>409</v>
      </c>
      <c r="G880" t="s">
        <v>440</v>
      </c>
      <c r="H880">
        <v>199</v>
      </c>
      <c r="I880" t="s">
        <v>62</v>
      </c>
      <c r="J880" t="s">
        <v>383</v>
      </c>
      <c r="K880" t="s">
        <v>46</v>
      </c>
      <c r="L880">
        <v>40</v>
      </c>
      <c r="M880" t="s">
        <v>12</v>
      </c>
      <c r="N880" s="3">
        <v>5.98</v>
      </c>
      <c r="O880" s="3">
        <v>1.63</v>
      </c>
      <c r="P880" s="3">
        <v>126730.19</v>
      </c>
      <c r="Q880" s="3">
        <v>21.11</v>
      </c>
      <c r="R880" s="3">
        <v>63577.13</v>
      </c>
      <c r="S880" s="1">
        <v>916.05</v>
      </c>
      <c r="T880" s="1">
        <v>178.21</v>
      </c>
      <c r="U880" s="1">
        <v>398.12</v>
      </c>
    </row>
    <row r="881" spans="1:21" x14ac:dyDescent="0.25">
      <c r="A881" t="s">
        <v>10</v>
      </c>
      <c r="B881">
        <v>7</v>
      </c>
      <c r="C881">
        <v>215</v>
      </c>
      <c r="D881" t="s">
        <v>438</v>
      </c>
      <c r="E881" t="s">
        <v>439</v>
      </c>
      <c r="F881" t="s">
        <v>409</v>
      </c>
      <c r="G881" t="s">
        <v>440</v>
      </c>
      <c r="H881">
        <v>199</v>
      </c>
      <c r="I881" t="s">
        <v>62</v>
      </c>
      <c r="J881" t="s">
        <v>383</v>
      </c>
      <c r="K881" t="s">
        <v>46</v>
      </c>
      <c r="L881">
        <v>50</v>
      </c>
      <c r="M881" t="s">
        <v>50</v>
      </c>
      <c r="N881" s="3">
        <v>0</v>
      </c>
      <c r="O881" s="3">
        <v>0</v>
      </c>
      <c r="P881" s="3">
        <v>0</v>
      </c>
      <c r="Q881" s="3">
        <v>0</v>
      </c>
      <c r="R881" s="3">
        <v>0</v>
      </c>
      <c r="S881" s="1">
        <v>0</v>
      </c>
      <c r="T881" s="1">
        <v>0</v>
      </c>
      <c r="U881" s="1">
        <v>0</v>
      </c>
    </row>
    <row r="882" spans="1:21" x14ac:dyDescent="0.25">
      <c r="A882" t="s">
        <v>10</v>
      </c>
      <c r="B882">
        <v>7</v>
      </c>
      <c r="C882">
        <v>215</v>
      </c>
      <c r="D882" t="s">
        <v>438</v>
      </c>
      <c r="E882" t="s">
        <v>439</v>
      </c>
      <c r="F882" t="s">
        <v>409</v>
      </c>
      <c r="G882" t="s">
        <v>440</v>
      </c>
      <c r="H882">
        <v>502</v>
      </c>
      <c r="I882" t="s">
        <v>214</v>
      </c>
      <c r="J882" t="s">
        <v>215</v>
      </c>
      <c r="K882" t="s">
        <v>46</v>
      </c>
      <c r="L882">
        <v>10</v>
      </c>
      <c r="M882" t="s">
        <v>47</v>
      </c>
      <c r="N882" s="3">
        <v>273951</v>
      </c>
      <c r="O882" s="3">
        <v>273952.90000000002</v>
      </c>
      <c r="P882" s="3">
        <v>275652.64</v>
      </c>
      <c r="Q882" s="3">
        <v>273956.2</v>
      </c>
      <c r="R882" s="3">
        <v>474016.14</v>
      </c>
      <c r="S882" s="1">
        <v>503719.65</v>
      </c>
      <c r="T882" s="1">
        <v>474304.49</v>
      </c>
      <c r="U882" s="1">
        <v>477249.21</v>
      </c>
    </row>
    <row r="883" spans="1:21" x14ac:dyDescent="0.25">
      <c r="A883" t="s">
        <v>10</v>
      </c>
      <c r="B883">
        <v>7</v>
      </c>
      <c r="C883">
        <v>215</v>
      </c>
      <c r="D883" t="s">
        <v>438</v>
      </c>
      <c r="E883" t="s">
        <v>439</v>
      </c>
      <c r="F883" t="s">
        <v>409</v>
      </c>
      <c r="G883" t="s">
        <v>440</v>
      </c>
      <c r="H883">
        <v>502</v>
      </c>
      <c r="I883" t="s">
        <v>214</v>
      </c>
      <c r="J883" t="s">
        <v>215</v>
      </c>
      <c r="K883" t="s">
        <v>46</v>
      </c>
      <c r="L883">
        <v>20</v>
      </c>
      <c r="M883" t="s">
        <v>48</v>
      </c>
      <c r="N883" s="3">
        <v>273945.09999999998</v>
      </c>
      <c r="O883" s="3">
        <v>272247.26</v>
      </c>
      <c r="P883" s="3">
        <v>275643.44</v>
      </c>
      <c r="Q883" s="3">
        <v>273888.06</v>
      </c>
      <c r="R883" s="3">
        <v>444244.49</v>
      </c>
      <c r="S883" s="1">
        <v>503363.16</v>
      </c>
      <c r="T883" s="1">
        <v>473281.28000000003</v>
      </c>
      <c r="U883" s="1">
        <v>476585.83</v>
      </c>
    </row>
    <row r="884" spans="1:21" x14ac:dyDescent="0.25">
      <c r="A884" t="s">
        <v>10</v>
      </c>
      <c r="B884">
        <v>7</v>
      </c>
      <c r="C884">
        <v>215</v>
      </c>
      <c r="D884" t="s">
        <v>438</v>
      </c>
      <c r="E884" t="s">
        <v>439</v>
      </c>
      <c r="F884" t="s">
        <v>409</v>
      </c>
      <c r="G884" t="s">
        <v>440</v>
      </c>
      <c r="H884">
        <v>502</v>
      </c>
      <c r="I884" t="s">
        <v>214</v>
      </c>
      <c r="J884" t="s">
        <v>215</v>
      </c>
      <c r="K884" t="s">
        <v>46</v>
      </c>
      <c r="L884">
        <v>30</v>
      </c>
      <c r="M884" t="s">
        <v>49</v>
      </c>
      <c r="N884" s="3">
        <v>5.9</v>
      </c>
      <c r="O884" s="3">
        <v>1705.64</v>
      </c>
      <c r="P884" s="3">
        <v>9.1999999999999993</v>
      </c>
      <c r="Q884" s="3">
        <v>68.14</v>
      </c>
      <c r="R884" s="3">
        <v>29771.65</v>
      </c>
      <c r="S884" s="1">
        <v>356.49</v>
      </c>
      <c r="T884" s="1">
        <v>1023.21</v>
      </c>
      <c r="U884" s="1">
        <v>663.38</v>
      </c>
    </row>
    <row r="885" spans="1:21" x14ac:dyDescent="0.25">
      <c r="A885" t="s">
        <v>10</v>
      </c>
      <c r="B885">
        <v>7</v>
      </c>
      <c r="C885">
        <v>215</v>
      </c>
      <c r="D885" t="s">
        <v>438</v>
      </c>
      <c r="E885" t="s">
        <v>439</v>
      </c>
      <c r="F885" t="s">
        <v>409</v>
      </c>
      <c r="G885" t="s">
        <v>440</v>
      </c>
      <c r="H885">
        <v>502</v>
      </c>
      <c r="I885" t="s">
        <v>214</v>
      </c>
      <c r="J885" t="s">
        <v>215</v>
      </c>
      <c r="K885" t="s">
        <v>46</v>
      </c>
      <c r="L885">
        <v>40</v>
      </c>
      <c r="M885" t="s">
        <v>12</v>
      </c>
      <c r="N885" s="3">
        <v>5.9</v>
      </c>
      <c r="O885" s="3">
        <v>1705.64</v>
      </c>
      <c r="P885" s="3">
        <v>9.1999999999999993</v>
      </c>
      <c r="Q885" s="3">
        <v>68.14</v>
      </c>
      <c r="R885" s="3">
        <v>29771.65</v>
      </c>
      <c r="S885" s="1">
        <v>356.49</v>
      </c>
      <c r="T885" s="1">
        <v>1023.21</v>
      </c>
      <c r="U885" s="1">
        <v>663.38</v>
      </c>
    </row>
    <row r="886" spans="1:21" x14ac:dyDescent="0.25">
      <c r="A886" t="s">
        <v>10</v>
      </c>
      <c r="B886">
        <v>7</v>
      </c>
      <c r="C886">
        <v>215</v>
      </c>
      <c r="D886" t="s">
        <v>438</v>
      </c>
      <c r="E886" t="s">
        <v>439</v>
      </c>
      <c r="F886" t="s">
        <v>409</v>
      </c>
      <c r="G886" t="s">
        <v>440</v>
      </c>
      <c r="H886">
        <v>502</v>
      </c>
      <c r="I886" t="s">
        <v>214</v>
      </c>
      <c r="J886" t="s">
        <v>215</v>
      </c>
      <c r="K886" t="s">
        <v>46</v>
      </c>
      <c r="L886">
        <v>50</v>
      </c>
      <c r="M886" t="s">
        <v>50</v>
      </c>
      <c r="N886" s="3">
        <v>0</v>
      </c>
      <c r="O886" s="3">
        <v>0</v>
      </c>
      <c r="P886" s="3">
        <v>0</v>
      </c>
      <c r="Q886" s="3">
        <v>0</v>
      </c>
      <c r="R886" s="3">
        <v>0</v>
      </c>
      <c r="S886" s="1">
        <v>0</v>
      </c>
      <c r="T886" s="1">
        <v>0</v>
      </c>
      <c r="U886" s="1">
        <v>0</v>
      </c>
    </row>
    <row r="887" spans="1:21" x14ac:dyDescent="0.25">
      <c r="A887" t="s">
        <v>10</v>
      </c>
      <c r="B887">
        <v>7</v>
      </c>
      <c r="C887">
        <v>207</v>
      </c>
      <c r="D887" t="s">
        <v>443</v>
      </c>
      <c r="E887" t="s">
        <v>444</v>
      </c>
      <c r="F887" t="s">
        <v>409</v>
      </c>
      <c r="G887" t="s">
        <v>445</v>
      </c>
      <c r="H887">
        <v>100</v>
      </c>
      <c r="I887" t="s">
        <v>411</v>
      </c>
      <c r="J887" t="s">
        <v>14</v>
      </c>
      <c r="K887" t="s">
        <v>46</v>
      </c>
      <c r="L887">
        <v>10</v>
      </c>
      <c r="M887" t="s">
        <v>47</v>
      </c>
      <c r="N887" s="3">
        <v>0</v>
      </c>
      <c r="O887" s="3">
        <v>0</v>
      </c>
      <c r="P887" s="3">
        <v>0</v>
      </c>
      <c r="Q887" s="3">
        <v>0</v>
      </c>
      <c r="R887" s="3">
        <v>0</v>
      </c>
      <c r="S887" s="1">
        <v>0</v>
      </c>
      <c r="T887" s="1">
        <v>0</v>
      </c>
      <c r="U887" s="1"/>
    </row>
    <row r="888" spans="1:21" x14ac:dyDescent="0.25">
      <c r="A888" t="s">
        <v>10</v>
      </c>
      <c r="B888">
        <v>7</v>
      </c>
      <c r="C888">
        <v>207</v>
      </c>
      <c r="D888" t="s">
        <v>443</v>
      </c>
      <c r="E888" t="s">
        <v>444</v>
      </c>
      <c r="F888" t="s">
        <v>409</v>
      </c>
      <c r="G888" t="s">
        <v>445</v>
      </c>
      <c r="H888">
        <v>100</v>
      </c>
      <c r="I888" t="s">
        <v>411</v>
      </c>
      <c r="J888" t="s">
        <v>14</v>
      </c>
      <c r="K888" t="s">
        <v>46</v>
      </c>
      <c r="L888">
        <v>20</v>
      </c>
      <c r="M888" t="s">
        <v>48</v>
      </c>
      <c r="N888" s="3">
        <v>0</v>
      </c>
      <c r="O888" s="3">
        <v>0</v>
      </c>
      <c r="P888" s="3">
        <v>0</v>
      </c>
      <c r="Q888" s="3">
        <v>0</v>
      </c>
      <c r="R888" s="3">
        <v>0</v>
      </c>
      <c r="S888" s="1">
        <v>0</v>
      </c>
      <c r="T888" s="1">
        <v>0</v>
      </c>
      <c r="U888" s="1"/>
    </row>
    <row r="889" spans="1:21" x14ac:dyDescent="0.25">
      <c r="A889" t="s">
        <v>10</v>
      </c>
      <c r="B889">
        <v>7</v>
      </c>
      <c r="C889">
        <v>207</v>
      </c>
      <c r="D889" t="s">
        <v>443</v>
      </c>
      <c r="E889" t="s">
        <v>444</v>
      </c>
      <c r="F889" t="s">
        <v>409</v>
      </c>
      <c r="G889" t="s">
        <v>445</v>
      </c>
      <c r="H889">
        <v>100</v>
      </c>
      <c r="I889" t="s">
        <v>411</v>
      </c>
      <c r="J889" t="s">
        <v>14</v>
      </c>
      <c r="K889" t="s">
        <v>46</v>
      </c>
      <c r="L889">
        <v>30</v>
      </c>
      <c r="M889" t="s">
        <v>49</v>
      </c>
      <c r="N889" s="3">
        <v>0</v>
      </c>
      <c r="O889" s="3">
        <v>0</v>
      </c>
      <c r="P889" s="3">
        <v>0</v>
      </c>
      <c r="Q889" s="3">
        <v>0</v>
      </c>
      <c r="R889" s="3">
        <v>0</v>
      </c>
      <c r="S889" s="1">
        <v>0</v>
      </c>
      <c r="T889" s="1">
        <v>0</v>
      </c>
      <c r="U889" s="1"/>
    </row>
    <row r="890" spans="1:21" x14ac:dyDescent="0.25">
      <c r="A890" t="s">
        <v>10</v>
      </c>
      <c r="B890">
        <v>7</v>
      </c>
      <c r="C890">
        <v>207</v>
      </c>
      <c r="D890" t="s">
        <v>443</v>
      </c>
      <c r="E890" t="s">
        <v>444</v>
      </c>
      <c r="F890" t="s">
        <v>409</v>
      </c>
      <c r="G890" t="s">
        <v>445</v>
      </c>
      <c r="H890">
        <v>100</v>
      </c>
      <c r="I890" t="s">
        <v>411</v>
      </c>
      <c r="J890" t="s">
        <v>14</v>
      </c>
      <c r="K890" t="s">
        <v>46</v>
      </c>
      <c r="L890">
        <v>40</v>
      </c>
      <c r="M890" t="s">
        <v>12</v>
      </c>
      <c r="N890" s="3">
        <v>0</v>
      </c>
      <c r="O890" s="3">
        <v>0</v>
      </c>
      <c r="P890" s="3">
        <v>0</v>
      </c>
      <c r="Q890" s="3">
        <v>0</v>
      </c>
      <c r="R890" s="3">
        <v>0</v>
      </c>
      <c r="S890" s="1">
        <v>0</v>
      </c>
      <c r="T890" s="1">
        <v>0</v>
      </c>
      <c r="U890" s="1"/>
    </row>
    <row r="891" spans="1:21" x14ac:dyDescent="0.25">
      <c r="A891" t="s">
        <v>10</v>
      </c>
      <c r="B891">
        <v>7</v>
      </c>
      <c r="C891">
        <v>207</v>
      </c>
      <c r="D891" t="s">
        <v>443</v>
      </c>
      <c r="E891" t="s">
        <v>444</v>
      </c>
      <c r="F891" t="s">
        <v>409</v>
      </c>
      <c r="G891" t="s">
        <v>445</v>
      </c>
      <c r="H891">
        <v>100</v>
      </c>
      <c r="I891" t="s">
        <v>411</v>
      </c>
      <c r="J891" t="s">
        <v>14</v>
      </c>
      <c r="K891" t="s">
        <v>46</v>
      </c>
      <c r="L891">
        <v>50</v>
      </c>
      <c r="M891" t="s">
        <v>50</v>
      </c>
      <c r="N891" s="3">
        <v>0</v>
      </c>
      <c r="O891" s="3">
        <v>0</v>
      </c>
      <c r="P891" s="3">
        <v>0</v>
      </c>
      <c r="Q891" s="3">
        <v>0</v>
      </c>
      <c r="R891" s="3">
        <v>0</v>
      </c>
      <c r="S891" s="1">
        <v>0</v>
      </c>
      <c r="T891" s="1">
        <v>0</v>
      </c>
      <c r="U891" s="1"/>
    </row>
    <row r="892" spans="1:21" x14ac:dyDescent="0.25">
      <c r="A892" t="s">
        <v>10</v>
      </c>
      <c r="B892">
        <v>7</v>
      </c>
      <c r="C892">
        <v>207</v>
      </c>
      <c r="D892" t="s">
        <v>443</v>
      </c>
      <c r="E892" t="s">
        <v>444</v>
      </c>
      <c r="F892" t="s">
        <v>409</v>
      </c>
      <c r="G892" t="s">
        <v>445</v>
      </c>
      <c r="H892">
        <v>108</v>
      </c>
      <c r="I892" t="s">
        <v>403</v>
      </c>
      <c r="J892" t="s">
        <v>15</v>
      </c>
      <c r="K892" t="s">
        <v>46</v>
      </c>
      <c r="L892">
        <v>10</v>
      </c>
      <c r="M892" t="s">
        <v>47</v>
      </c>
      <c r="N892" s="3">
        <v>11911021</v>
      </c>
      <c r="O892" s="3">
        <v>12481074</v>
      </c>
      <c r="P892" s="3">
        <v>12520834</v>
      </c>
      <c r="Q892" s="3">
        <v>12935774</v>
      </c>
      <c r="R892" s="3">
        <v>13902764</v>
      </c>
      <c r="S892" s="1">
        <v>18102003</v>
      </c>
      <c r="T892" s="1">
        <v>19243094</v>
      </c>
      <c r="U892" s="1">
        <v>19467666.68</v>
      </c>
    </row>
    <row r="893" spans="1:21" x14ac:dyDescent="0.25">
      <c r="A893" t="s">
        <v>10</v>
      </c>
      <c r="B893">
        <v>7</v>
      </c>
      <c r="C893">
        <v>207</v>
      </c>
      <c r="D893" t="s">
        <v>443</v>
      </c>
      <c r="E893" t="s">
        <v>444</v>
      </c>
      <c r="F893" t="s">
        <v>409</v>
      </c>
      <c r="G893" t="s">
        <v>445</v>
      </c>
      <c r="H893">
        <v>108</v>
      </c>
      <c r="I893" t="s">
        <v>403</v>
      </c>
      <c r="J893" t="s">
        <v>15</v>
      </c>
      <c r="K893" t="s">
        <v>46</v>
      </c>
      <c r="L893">
        <v>20</v>
      </c>
      <c r="M893" t="s">
        <v>48</v>
      </c>
      <c r="N893" s="3">
        <v>11911021</v>
      </c>
      <c r="O893" s="3">
        <v>12481074</v>
      </c>
      <c r="P893" s="3">
        <v>12520834</v>
      </c>
      <c r="Q893" s="3">
        <v>12935774</v>
      </c>
      <c r="R893" s="3">
        <v>13902764</v>
      </c>
      <c r="S893" s="1">
        <v>18102003</v>
      </c>
      <c r="T893" s="1">
        <v>18979326.32</v>
      </c>
      <c r="U893" s="1">
        <v>19467666.68</v>
      </c>
    </row>
    <row r="894" spans="1:21" x14ac:dyDescent="0.25">
      <c r="A894" t="s">
        <v>10</v>
      </c>
      <c r="B894">
        <v>7</v>
      </c>
      <c r="C894">
        <v>207</v>
      </c>
      <c r="D894" t="s">
        <v>443</v>
      </c>
      <c r="E894" t="s">
        <v>444</v>
      </c>
      <c r="F894" t="s">
        <v>409</v>
      </c>
      <c r="G894" t="s">
        <v>445</v>
      </c>
      <c r="H894">
        <v>108</v>
      </c>
      <c r="I894" t="s">
        <v>403</v>
      </c>
      <c r="J894" t="s">
        <v>15</v>
      </c>
      <c r="K894" t="s">
        <v>46</v>
      </c>
      <c r="L894">
        <v>30</v>
      </c>
      <c r="M894" t="s">
        <v>49</v>
      </c>
      <c r="N894" s="3">
        <v>0</v>
      </c>
      <c r="O894" s="3">
        <v>0</v>
      </c>
      <c r="P894" s="3">
        <v>0</v>
      </c>
      <c r="Q894" s="3">
        <v>0</v>
      </c>
      <c r="R894" s="3">
        <v>0</v>
      </c>
      <c r="S894" s="1">
        <v>0</v>
      </c>
      <c r="T894" s="1">
        <v>263767.67999999999</v>
      </c>
      <c r="U894" s="1">
        <v>0</v>
      </c>
    </row>
    <row r="895" spans="1:21" x14ac:dyDescent="0.25">
      <c r="A895" t="s">
        <v>10</v>
      </c>
      <c r="B895">
        <v>7</v>
      </c>
      <c r="C895">
        <v>207</v>
      </c>
      <c r="D895" t="s">
        <v>443</v>
      </c>
      <c r="E895" t="s">
        <v>444</v>
      </c>
      <c r="F895" t="s">
        <v>409</v>
      </c>
      <c r="G895" t="s">
        <v>445</v>
      </c>
      <c r="H895">
        <v>108</v>
      </c>
      <c r="I895" t="s">
        <v>403</v>
      </c>
      <c r="J895" t="s">
        <v>15</v>
      </c>
      <c r="K895" t="s">
        <v>46</v>
      </c>
      <c r="L895">
        <v>40</v>
      </c>
      <c r="M895" t="s">
        <v>12</v>
      </c>
      <c r="N895" s="3">
        <v>0</v>
      </c>
      <c r="O895" s="3">
        <v>0</v>
      </c>
      <c r="P895" s="3">
        <v>0</v>
      </c>
      <c r="Q895" s="3">
        <v>0</v>
      </c>
      <c r="R895" s="3">
        <v>0</v>
      </c>
      <c r="S895" s="1">
        <v>0</v>
      </c>
      <c r="T895" s="1">
        <v>263767.67999999999</v>
      </c>
      <c r="U895" s="1">
        <v>0</v>
      </c>
    </row>
    <row r="896" spans="1:21" x14ac:dyDescent="0.25">
      <c r="A896" t="s">
        <v>10</v>
      </c>
      <c r="B896">
        <v>7</v>
      </c>
      <c r="C896">
        <v>207</v>
      </c>
      <c r="D896" t="s">
        <v>443</v>
      </c>
      <c r="E896" t="s">
        <v>444</v>
      </c>
      <c r="F896" t="s">
        <v>409</v>
      </c>
      <c r="G896" t="s">
        <v>445</v>
      </c>
      <c r="H896">
        <v>108</v>
      </c>
      <c r="I896" t="s">
        <v>403</v>
      </c>
      <c r="J896" t="s">
        <v>15</v>
      </c>
      <c r="K896" t="s">
        <v>46</v>
      </c>
      <c r="L896">
        <v>50</v>
      </c>
      <c r="M896" t="s">
        <v>50</v>
      </c>
      <c r="N896" s="3">
        <v>0</v>
      </c>
      <c r="O896" s="3">
        <v>0</v>
      </c>
      <c r="P896" s="3">
        <v>0</v>
      </c>
      <c r="Q896" s="3">
        <v>0</v>
      </c>
      <c r="R896" s="3">
        <v>0</v>
      </c>
      <c r="S896" s="1">
        <v>0</v>
      </c>
      <c r="T896" s="1">
        <v>0</v>
      </c>
      <c r="U896" s="1">
        <v>0</v>
      </c>
    </row>
    <row r="897" spans="1:21" x14ac:dyDescent="0.25">
      <c r="A897" t="s">
        <v>10</v>
      </c>
      <c r="B897">
        <v>7</v>
      </c>
      <c r="C897">
        <v>207</v>
      </c>
      <c r="D897" t="s">
        <v>443</v>
      </c>
      <c r="E897" t="s">
        <v>444</v>
      </c>
      <c r="F897" t="s">
        <v>409</v>
      </c>
      <c r="G897" t="s">
        <v>445</v>
      </c>
      <c r="H897">
        <v>110</v>
      </c>
      <c r="I897" t="s">
        <v>404</v>
      </c>
      <c r="J897" t="s">
        <v>16</v>
      </c>
      <c r="K897" t="s">
        <v>46</v>
      </c>
      <c r="L897">
        <v>10</v>
      </c>
      <c r="M897" t="s">
        <v>47</v>
      </c>
      <c r="N897" s="3">
        <v>19233583</v>
      </c>
      <c r="O897" s="3">
        <v>23668001.210000001</v>
      </c>
      <c r="P897" s="3">
        <v>24869444.640000001</v>
      </c>
      <c r="Q897" s="3">
        <v>30497694.469999999</v>
      </c>
      <c r="R897" s="3">
        <v>66839982.939999998</v>
      </c>
      <c r="S897" s="1">
        <v>93294156.900000006</v>
      </c>
      <c r="T897" s="1">
        <v>107013150.39</v>
      </c>
      <c r="U897" s="1">
        <v>147523033.56999999</v>
      </c>
    </row>
    <row r="898" spans="1:21" x14ac:dyDescent="0.25">
      <c r="A898" t="s">
        <v>10</v>
      </c>
      <c r="B898">
        <v>7</v>
      </c>
      <c r="C898">
        <v>207</v>
      </c>
      <c r="D898" t="s">
        <v>443</v>
      </c>
      <c r="E898" t="s">
        <v>444</v>
      </c>
      <c r="F898" t="s">
        <v>409</v>
      </c>
      <c r="G898" t="s">
        <v>445</v>
      </c>
      <c r="H898">
        <v>110</v>
      </c>
      <c r="I898" t="s">
        <v>404</v>
      </c>
      <c r="J898" t="s">
        <v>16</v>
      </c>
      <c r="K898" t="s">
        <v>46</v>
      </c>
      <c r="L898">
        <v>20</v>
      </c>
      <c r="M898" t="s">
        <v>48</v>
      </c>
      <c r="N898" s="3">
        <v>8469431.7899999991</v>
      </c>
      <c r="O898" s="3">
        <v>11004264.57</v>
      </c>
      <c r="P898" s="3">
        <v>9909811.1699999999</v>
      </c>
      <c r="Q898" s="3">
        <v>12604026.529999999</v>
      </c>
      <c r="R898" s="3">
        <v>25723541.039999999</v>
      </c>
      <c r="S898" s="1">
        <v>37888815.799999997</v>
      </c>
      <c r="T898" s="1">
        <v>45004301.82</v>
      </c>
      <c r="U898" s="1">
        <v>45530018</v>
      </c>
    </row>
    <row r="899" spans="1:21" x14ac:dyDescent="0.25">
      <c r="A899" t="s">
        <v>10</v>
      </c>
      <c r="B899">
        <v>7</v>
      </c>
      <c r="C899">
        <v>207</v>
      </c>
      <c r="D899" t="s">
        <v>443</v>
      </c>
      <c r="E899" t="s">
        <v>444</v>
      </c>
      <c r="F899" t="s">
        <v>409</v>
      </c>
      <c r="G899" t="s">
        <v>445</v>
      </c>
      <c r="H899">
        <v>110</v>
      </c>
      <c r="I899" t="s">
        <v>404</v>
      </c>
      <c r="J899" t="s">
        <v>16</v>
      </c>
      <c r="K899" t="s">
        <v>46</v>
      </c>
      <c r="L899">
        <v>30</v>
      </c>
      <c r="M899" t="s">
        <v>49</v>
      </c>
      <c r="N899" s="3">
        <v>10764151.210000001</v>
      </c>
      <c r="O899" s="3">
        <v>12663736.640000001</v>
      </c>
      <c r="P899" s="3">
        <v>14959633.470000001</v>
      </c>
      <c r="Q899" s="3">
        <v>17893667.940000001</v>
      </c>
      <c r="R899" s="3">
        <v>41116441.899999999</v>
      </c>
      <c r="S899" s="1">
        <v>55405341.100000001</v>
      </c>
      <c r="T899" s="1">
        <v>62008848.57</v>
      </c>
      <c r="U899" s="1">
        <v>101993015.56999999</v>
      </c>
    </row>
    <row r="900" spans="1:21" x14ac:dyDescent="0.25">
      <c r="A900" t="s">
        <v>10</v>
      </c>
      <c r="B900">
        <v>7</v>
      </c>
      <c r="C900">
        <v>207</v>
      </c>
      <c r="D900" t="s">
        <v>443</v>
      </c>
      <c r="E900" t="s">
        <v>444</v>
      </c>
      <c r="F900" t="s">
        <v>409</v>
      </c>
      <c r="G900" t="s">
        <v>445</v>
      </c>
      <c r="H900">
        <v>110</v>
      </c>
      <c r="I900" t="s">
        <v>404</v>
      </c>
      <c r="J900" t="s">
        <v>16</v>
      </c>
      <c r="K900" t="s">
        <v>46</v>
      </c>
      <c r="L900">
        <v>40</v>
      </c>
      <c r="M900" t="s">
        <v>12</v>
      </c>
      <c r="N900" s="3">
        <v>10764151.210000001</v>
      </c>
      <c r="O900" s="3">
        <v>12663736.640000001</v>
      </c>
      <c r="P900" s="3">
        <v>14959633.470000001</v>
      </c>
      <c r="Q900" s="3">
        <v>17893667.940000001</v>
      </c>
      <c r="R900" s="3">
        <v>41116441.899999999</v>
      </c>
      <c r="S900" s="1">
        <v>55405341.100000001</v>
      </c>
      <c r="T900" s="1">
        <v>62008848.57</v>
      </c>
      <c r="U900" s="1">
        <v>101993015.56999999</v>
      </c>
    </row>
    <row r="901" spans="1:21" x14ac:dyDescent="0.25">
      <c r="A901" t="s">
        <v>10</v>
      </c>
      <c r="B901">
        <v>7</v>
      </c>
      <c r="C901">
        <v>207</v>
      </c>
      <c r="D901" t="s">
        <v>443</v>
      </c>
      <c r="E901" t="s">
        <v>444</v>
      </c>
      <c r="F901" t="s">
        <v>409</v>
      </c>
      <c r="G901" t="s">
        <v>445</v>
      </c>
      <c r="H901">
        <v>110</v>
      </c>
      <c r="I901" t="s">
        <v>404</v>
      </c>
      <c r="J901" t="s">
        <v>16</v>
      </c>
      <c r="K901" t="s">
        <v>46</v>
      </c>
      <c r="L901">
        <v>50</v>
      </c>
      <c r="M901" t="s">
        <v>50</v>
      </c>
      <c r="N901" s="3">
        <v>0</v>
      </c>
      <c r="O901" s="3">
        <v>0</v>
      </c>
      <c r="P901" s="3">
        <v>0</v>
      </c>
      <c r="Q901" s="3">
        <v>0</v>
      </c>
      <c r="R901" s="3">
        <v>0</v>
      </c>
      <c r="S901" s="1">
        <v>0</v>
      </c>
      <c r="T901" s="1">
        <v>0</v>
      </c>
      <c r="U901" s="1">
        <v>0</v>
      </c>
    </row>
    <row r="902" spans="1:21" x14ac:dyDescent="0.25">
      <c r="A902" t="s">
        <v>10</v>
      </c>
      <c r="B902">
        <v>7</v>
      </c>
      <c r="C902">
        <v>209</v>
      </c>
      <c r="D902" t="s">
        <v>446</v>
      </c>
      <c r="E902" t="s">
        <v>447</v>
      </c>
      <c r="F902" t="s">
        <v>409</v>
      </c>
      <c r="G902" t="s">
        <v>448</v>
      </c>
      <c r="H902">
        <v>430</v>
      </c>
      <c r="I902" t="s">
        <v>449</v>
      </c>
      <c r="J902" t="s">
        <v>450</v>
      </c>
      <c r="K902" t="s">
        <v>46</v>
      </c>
      <c r="L902">
        <v>10</v>
      </c>
      <c r="M902" t="s">
        <v>47</v>
      </c>
      <c r="N902" s="3">
        <v>249997</v>
      </c>
      <c r="O902" s="3">
        <v>249997</v>
      </c>
      <c r="P902" s="3">
        <v>249997</v>
      </c>
      <c r="Q902" s="3">
        <v>249997</v>
      </c>
      <c r="R902" s="3">
        <v>249997</v>
      </c>
      <c r="S902" s="1">
        <v>0</v>
      </c>
      <c r="T902" s="1">
        <v>0</v>
      </c>
      <c r="U902" s="1">
        <v>7500000</v>
      </c>
    </row>
    <row r="903" spans="1:21" x14ac:dyDescent="0.25">
      <c r="A903" t="s">
        <v>10</v>
      </c>
      <c r="B903">
        <v>7</v>
      </c>
      <c r="C903">
        <v>209</v>
      </c>
      <c r="D903" t="s">
        <v>446</v>
      </c>
      <c r="E903" t="s">
        <v>447</v>
      </c>
      <c r="F903" t="s">
        <v>409</v>
      </c>
      <c r="G903" t="s">
        <v>448</v>
      </c>
      <c r="H903">
        <v>430</v>
      </c>
      <c r="I903" t="s">
        <v>449</v>
      </c>
      <c r="J903" t="s">
        <v>450</v>
      </c>
      <c r="K903" t="s">
        <v>46</v>
      </c>
      <c r="L903">
        <v>20</v>
      </c>
      <c r="M903" t="s">
        <v>48</v>
      </c>
      <c r="N903" s="3">
        <v>0</v>
      </c>
      <c r="O903" s="3">
        <v>0</v>
      </c>
      <c r="P903" s="3">
        <v>0</v>
      </c>
      <c r="Q903" s="3">
        <v>0</v>
      </c>
      <c r="R903" s="3">
        <v>0</v>
      </c>
      <c r="S903" s="1">
        <v>0</v>
      </c>
      <c r="T903" s="1">
        <v>0</v>
      </c>
      <c r="U903" s="1">
        <v>0</v>
      </c>
    </row>
    <row r="904" spans="1:21" x14ac:dyDescent="0.25">
      <c r="A904" t="s">
        <v>10</v>
      </c>
      <c r="B904">
        <v>7</v>
      </c>
      <c r="C904">
        <v>209</v>
      </c>
      <c r="D904" t="s">
        <v>446</v>
      </c>
      <c r="E904" t="s">
        <v>447</v>
      </c>
      <c r="F904" t="s">
        <v>409</v>
      </c>
      <c r="G904" t="s">
        <v>448</v>
      </c>
      <c r="H904">
        <v>430</v>
      </c>
      <c r="I904" t="s">
        <v>449</v>
      </c>
      <c r="J904" t="s">
        <v>450</v>
      </c>
      <c r="K904" t="s">
        <v>46</v>
      </c>
      <c r="L904">
        <v>30</v>
      </c>
      <c r="M904" t="s">
        <v>49</v>
      </c>
      <c r="N904" s="3">
        <v>249997</v>
      </c>
      <c r="O904" s="3">
        <v>249997</v>
      </c>
      <c r="P904" s="3">
        <v>249997</v>
      </c>
      <c r="Q904" s="3">
        <v>249997</v>
      </c>
      <c r="R904" s="3">
        <v>249997</v>
      </c>
      <c r="S904" s="1">
        <v>0</v>
      </c>
      <c r="T904" s="1">
        <v>0</v>
      </c>
      <c r="U904" s="1">
        <v>7500000</v>
      </c>
    </row>
    <row r="905" spans="1:21" x14ac:dyDescent="0.25">
      <c r="A905" t="s">
        <v>10</v>
      </c>
      <c r="B905">
        <v>7</v>
      </c>
      <c r="C905">
        <v>209</v>
      </c>
      <c r="D905" t="s">
        <v>446</v>
      </c>
      <c r="E905" t="s">
        <v>447</v>
      </c>
      <c r="F905" t="s">
        <v>409</v>
      </c>
      <c r="G905" t="s">
        <v>448</v>
      </c>
      <c r="H905">
        <v>430</v>
      </c>
      <c r="I905" t="s">
        <v>449</v>
      </c>
      <c r="J905" t="s">
        <v>450</v>
      </c>
      <c r="K905" t="s">
        <v>46</v>
      </c>
      <c r="L905">
        <v>40</v>
      </c>
      <c r="M905" t="s">
        <v>12</v>
      </c>
      <c r="N905" s="3">
        <v>249997</v>
      </c>
      <c r="O905" s="3">
        <v>249997</v>
      </c>
      <c r="P905" s="3">
        <v>249997</v>
      </c>
      <c r="Q905" s="3">
        <v>249997</v>
      </c>
      <c r="R905" s="3">
        <v>249997</v>
      </c>
      <c r="S905" s="1">
        <v>0</v>
      </c>
      <c r="T905" s="1">
        <v>0</v>
      </c>
      <c r="U905" s="1">
        <v>7500000</v>
      </c>
    </row>
    <row r="906" spans="1:21" x14ac:dyDescent="0.25">
      <c r="A906" t="s">
        <v>10</v>
      </c>
      <c r="B906">
        <v>7</v>
      </c>
      <c r="C906">
        <v>209</v>
      </c>
      <c r="D906" t="s">
        <v>446</v>
      </c>
      <c r="E906" t="s">
        <v>447</v>
      </c>
      <c r="F906" t="s">
        <v>409</v>
      </c>
      <c r="G906" t="s">
        <v>448</v>
      </c>
      <c r="H906">
        <v>430</v>
      </c>
      <c r="I906" t="s">
        <v>449</v>
      </c>
      <c r="J906" t="s">
        <v>450</v>
      </c>
      <c r="K906" t="s">
        <v>46</v>
      </c>
      <c r="L906">
        <v>50</v>
      </c>
      <c r="M906" t="s">
        <v>50</v>
      </c>
      <c r="N906" s="3">
        <v>0</v>
      </c>
      <c r="O906" s="3">
        <v>0</v>
      </c>
      <c r="P906" s="3">
        <v>0</v>
      </c>
      <c r="Q906" s="3">
        <v>0</v>
      </c>
      <c r="R906" s="3">
        <v>0</v>
      </c>
      <c r="S906" s="1">
        <v>0</v>
      </c>
      <c r="T906" s="1">
        <v>0</v>
      </c>
      <c r="U906" s="1">
        <v>0</v>
      </c>
    </row>
    <row r="907" spans="1:21" x14ac:dyDescent="0.25">
      <c r="A907" t="s">
        <v>10</v>
      </c>
      <c r="B907">
        <v>7</v>
      </c>
      <c r="C907">
        <v>246</v>
      </c>
      <c r="D907" t="s">
        <v>451</v>
      </c>
      <c r="E907" t="s">
        <v>452</v>
      </c>
      <c r="F907" t="s">
        <v>409</v>
      </c>
      <c r="G907" t="s">
        <v>453</v>
      </c>
      <c r="H907">
        <v>100</v>
      </c>
      <c r="I907" t="s">
        <v>411</v>
      </c>
      <c r="J907" t="s">
        <v>14</v>
      </c>
      <c r="K907" t="s">
        <v>46</v>
      </c>
      <c r="L907">
        <v>10</v>
      </c>
      <c r="M907" t="s">
        <v>47</v>
      </c>
      <c r="N907" s="3">
        <v>0</v>
      </c>
      <c r="O907" s="3">
        <v>0</v>
      </c>
      <c r="P907" s="3">
        <v>0</v>
      </c>
      <c r="Q907" s="3">
        <v>0</v>
      </c>
      <c r="R907" s="3">
        <v>0</v>
      </c>
      <c r="S907" s="1">
        <v>0</v>
      </c>
      <c r="T907" s="1">
        <v>0</v>
      </c>
      <c r="U907" s="1"/>
    </row>
    <row r="908" spans="1:21" x14ac:dyDescent="0.25">
      <c r="A908" t="s">
        <v>10</v>
      </c>
      <c r="B908">
        <v>7</v>
      </c>
      <c r="C908">
        <v>246</v>
      </c>
      <c r="D908" t="s">
        <v>451</v>
      </c>
      <c r="E908" t="s">
        <v>452</v>
      </c>
      <c r="F908" t="s">
        <v>409</v>
      </c>
      <c r="G908" t="s">
        <v>453</v>
      </c>
      <c r="H908">
        <v>100</v>
      </c>
      <c r="I908" t="s">
        <v>411</v>
      </c>
      <c r="J908" t="s">
        <v>14</v>
      </c>
      <c r="K908" t="s">
        <v>46</v>
      </c>
      <c r="L908">
        <v>20</v>
      </c>
      <c r="M908" t="s">
        <v>48</v>
      </c>
      <c r="N908" s="3">
        <v>0</v>
      </c>
      <c r="O908" s="3">
        <v>0</v>
      </c>
      <c r="P908" s="3">
        <v>0</v>
      </c>
      <c r="Q908" s="3">
        <v>0</v>
      </c>
      <c r="R908" s="3">
        <v>0</v>
      </c>
      <c r="S908" s="1">
        <v>0</v>
      </c>
      <c r="T908" s="1">
        <v>0</v>
      </c>
      <c r="U908" s="1"/>
    </row>
    <row r="909" spans="1:21" x14ac:dyDescent="0.25">
      <c r="A909" t="s">
        <v>10</v>
      </c>
      <c r="B909">
        <v>7</v>
      </c>
      <c r="C909">
        <v>246</v>
      </c>
      <c r="D909" t="s">
        <v>451</v>
      </c>
      <c r="E909" t="s">
        <v>452</v>
      </c>
      <c r="F909" t="s">
        <v>409</v>
      </c>
      <c r="G909" t="s">
        <v>453</v>
      </c>
      <c r="H909">
        <v>100</v>
      </c>
      <c r="I909" t="s">
        <v>411</v>
      </c>
      <c r="J909" t="s">
        <v>14</v>
      </c>
      <c r="K909" t="s">
        <v>46</v>
      </c>
      <c r="L909">
        <v>30</v>
      </c>
      <c r="M909" t="s">
        <v>49</v>
      </c>
      <c r="N909" s="3">
        <v>0</v>
      </c>
      <c r="O909" s="3">
        <v>0</v>
      </c>
      <c r="P909" s="3">
        <v>0</v>
      </c>
      <c r="Q909" s="3">
        <v>0</v>
      </c>
      <c r="R909" s="3">
        <v>0</v>
      </c>
      <c r="S909" s="1">
        <v>0</v>
      </c>
      <c r="T909" s="1">
        <v>0</v>
      </c>
      <c r="U909" s="1"/>
    </row>
    <row r="910" spans="1:21" x14ac:dyDescent="0.25">
      <c r="A910" t="s">
        <v>10</v>
      </c>
      <c r="B910">
        <v>7</v>
      </c>
      <c r="C910">
        <v>246</v>
      </c>
      <c r="D910" t="s">
        <v>451</v>
      </c>
      <c r="E910" t="s">
        <v>452</v>
      </c>
      <c r="F910" t="s">
        <v>409</v>
      </c>
      <c r="G910" t="s">
        <v>453</v>
      </c>
      <c r="H910">
        <v>100</v>
      </c>
      <c r="I910" t="s">
        <v>411</v>
      </c>
      <c r="J910" t="s">
        <v>14</v>
      </c>
      <c r="K910" t="s">
        <v>46</v>
      </c>
      <c r="L910">
        <v>40</v>
      </c>
      <c r="M910" t="s">
        <v>12</v>
      </c>
      <c r="N910" s="3">
        <v>0</v>
      </c>
      <c r="O910" s="3">
        <v>0</v>
      </c>
      <c r="P910" s="3">
        <v>0</v>
      </c>
      <c r="Q910" s="3">
        <v>0</v>
      </c>
      <c r="R910" s="3">
        <v>0</v>
      </c>
      <c r="S910" s="1">
        <v>0</v>
      </c>
      <c r="T910" s="1">
        <v>0</v>
      </c>
      <c r="U910" s="1"/>
    </row>
    <row r="911" spans="1:21" x14ac:dyDescent="0.25">
      <c r="A911" t="s">
        <v>10</v>
      </c>
      <c r="B911">
        <v>7</v>
      </c>
      <c r="C911">
        <v>246</v>
      </c>
      <c r="D911" t="s">
        <v>451</v>
      </c>
      <c r="E911" t="s">
        <v>452</v>
      </c>
      <c r="F911" t="s">
        <v>409</v>
      </c>
      <c r="G911" t="s">
        <v>453</v>
      </c>
      <c r="H911">
        <v>100</v>
      </c>
      <c r="I911" t="s">
        <v>411</v>
      </c>
      <c r="J911" t="s">
        <v>14</v>
      </c>
      <c r="K911" t="s">
        <v>46</v>
      </c>
      <c r="L911">
        <v>50</v>
      </c>
      <c r="M911" t="s">
        <v>50</v>
      </c>
      <c r="N911" s="3">
        <v>0</v>
      </c>
      <c r="O911" s="3">
        <v>0</v>
      </c>
      <c r="P911" s="3">
        <v>0</v>
      </c>
      <c r="Q911" s="3">
        <v>0</v>
      </c>
      <c r="R911" s="3">
        <v>0</v>
      </c>
      <c r="S911" s="1">
        <v>0</v>
      </c>
      <c r="T911" s="1">
        <v>0</v>
      </c>
      <c r="U911" s="1"/>
    </row>
    <row r="912" spans="1:21" x14ac:dyDescent="0.25">
      <c r="A912" t="s">
        <v>10</v>
      </c>
      <c r="B912">
        <v>7</v>
      </c>
      <c r="C912">
        <v>246</v>
      </c>
      <c r="D912" t="s">
        <v>451</v>
      </c>
      <c r="E912" t="s">
        <v>452</v>
      </c>
      <c r="F912" t="s">
        <v>409</v>
      </c>
      <c r="G912" t="s">
        <v>453</v>
      </c>
      <c r="H912">
        <v>108</v>
      </c>
      <c r="I912" t="s">
        <v>403</v>
      </c>
      <c r="J912" t="s">
        <v>15</v>
      </c>
      <c r="K912" t="s">
        <v>46</v>
      </c>
      <c r="L912">
        <v>10</v>
      </c>
      <c r="M912" t="s">
        <v>47</v>
      </c>
      <c r="N912" s="3">
        <v>2831938</v>
      </c>
      <c r="O912" s="3">
        <v>3327605</v>
      </c>
      <c r="P912" s="3">
        <v>3344485</v>
      </c>
      <c r="Q912" s="3">
        <v>3709775</v>
      </c>
      <c r="R912" s="3">
        <v>4137225</v>
      </c>
      <c r="S912" s="1">
        <v>6194685</v>
      </c>
      <c r="T912" s="1">
        <v>7025446</v>
      </c>
      <c r="U912" s="1">
        <v>6697927.7599999998</v>
      </c>
    </row>
    <row r="913" spans="1:21" x14ac:dyDescent="0.25">
      <c r="A913" t="s">
        <v>10</v>
      </c>
      <c r="B913">
        <v>7</v>
      </c>
      <c r="C913">
        <v>246</v>
      </c>
      <c r="D913" t="s">
        <v>451</v>
      </c>
      <c r="E913" t="s">
        <v>452</v>
      </c>
      <c r="F913" t="s">
        <v>409</v>
      </c>
      <c r="G913" t="s">
        <v>453</v>
      </c>
      <c r="H913">
        <v>108</v>
      </c>
      <c r="I913" t="s">
        <v>403</v>
      </c>
      <c r="J913" t="s">
        <v>15</v>
      </c>
      <c r="K913" t="s">
        <v>46</v>
      </c>
      <c r="L913">
        <v>20</v>
      </c>
      <c r="M913" t="s">
        <v>48</v>
      </c>
      <c r="N913" s="3">
        <v>2831938</v>
      </c>
      <c r="O913" s="3">
        <v>3327605</v>
      </c>
      <c r="P913" s="3">
        <v>3344485</v>
      </c>
      <c r="Q913" s="3">
        <v>3709775</v>
      </c>
      <c r="R913" s="3">
        <v>4137225</v>
      </c>
      <c r="S913" s="1">
        <v>5762584</v>
      </c>
      <c r="T913" s="1">
        <v>6682993.2400000002</v>
      </c>
      <c r="U913" s="1">
        <v>6274547</v>
      </c>
    </row>
    <row r="914" spans="1:21" x14ac:dyDescent="0.25">
      <c r="A914" t="s">
        <v>10</v>
      </c>
      <c r="B914">
        <v>7</v>
      </c>
      <c r="C914">
        <v>246</v>
      </c>
      <c r="D914" t="s">
        <v>451</v>
      </c>
      <c r="E914" t="s">
        <v>452</v>
      </c>
      <c r="F914" t="s">
        <v>409</v>
      </c>
      <c r="G914" t="s">
        <v>453</v>
      </c>
      <c r="H914">
        <v>108</v>
      </c>
      <c r="I914" t="s">
        <v>403</v>
      </c>
      <c r="J914" t="s">
        <v>15</v>
      </c>
      <c r="K914" t="s">
        <v>46</v>
      </c>
      <c r="L914">
        <v>30</v>
      </c>
      <c r="M914" t="s">
        <v>49</v>
      </c>
      <c r="N914" s="3">
        <v>0</v>
      </c>
      <c r="O914" s="3">
        <v>0</v>
      </c>
      <c r="P914" s="3">
        <v>0</v>
      </c>
      <c r="Q914" s="3">
        <v>0</v>
      </c>
      <c r="R914" s="3">
        <v>0</v>
      </c>
      <c r="S914" s="1">
        <v>432101</v>
      </c>
      <c r="T914" s="1">
        <v>342452.76</v>
      </c>
      <c r="U914" s="1">
        <v>423380.76</v>
      </c>
    </row>
    <row r="915" spans="1:21" x14ac:dyDescent="0.25">
      <c r="A915" t="s">
        <v>10</v>
      </c>
      <c r="B915">
        <v>7</v>
      </c>
      <c r="C915">
        <v>246</v>
      </c>
      <c r="D915" t="s">
        <v>451</v>
      </c>
      <c r="E915" t="s">
        <v>452</v>
      </c>
      <c r="F915" t="s">
        <v>409</v>
      </c>
      <c r="G915" t="s">
        <v>453</v>
      </c>
      <c r="H915">
        <v>108</v>
      </c>
      <c r="I915" t="s">
        <v>403</v>
      </c>
      <c r="J915" t="s">
        <v>15</v>
      </c>
      <c r="K915" t="s">
        <v>46</v>
      </c>
      <c r="L915">
        <v>40</v>
      </c>
      <c r="M915" t="s">
        <v>12</v>
      </c>
      <c r="N915" s="3">
        <v>0</v>
      </c>
      <c r="O915" s="3">
        <v>0</v>
      </c>
      <c r="P915" s="3">
        <v>0</v>
      </c>
      <c r="Q915" s="3">
        <v>0</v>
      </c>
      <c r="R915" s="3">
        <v>0</v>
      </c>
      <c r="S915" s="1">
        <v>432101</v>
      </c>
      <c r="T915" s="1">
        <v>342452.76</v>
      </c>
      <c r="U915" s="1">
        <v>423380.76</v>
      </c>
    </row>
    <row r="916" spans="1:21" x14ac:dyDescent="0.25">
      <c r="A916" t="s">
        <v>10</v>
      </c>
      <c r="B916">
        <v>7</v>
      </c>
      <c r="C916">
        <v>246</v>
      </c>
      <c r="D916" t="s">
        <v>451</v>
      </c>
      <c r="E916" t="s">
        <v>452</v>
      </c>
      <c r="F916" t="s">
        <v>409</v>
      </c>
      <c r="G916" t="s">
        <v>453</v>
      </c>
      <c r="H916">
        <v>108</v>
      </c>
      <c r="I916" t="s">
        <v>403</v>
      </c>
      <c r="J916" t="s">
        <v>15</v>
      </c>
      <c r="K916" t="s">
        <v>46</v>
      </c>
      <c r="L916">
        <v>50</v>
      </c>
      <c r="M916" t="s">
        <v>50</v>
      </c>
      <c r="N916" s="3">
        <v>0</v>
      </c>
      <c r="O916" s="3">
        <v>0</v>
      </c>
      <c r="P916" s="3">
        <v>0</v>
      </c>
      <c r="Q916" s="3">
        <v>0</v>
      </c>
      <c r="R916" s="3">
        <v>0</v>
      </c>
      <c r="S916" s="1">
        <v>0</v>
      </c>
      <c r="T916" s="1">
        <v>0</v>
      </c>
      <c r="U916" s="1">
        <v>0</v>
      </c>
    </row>
    <row r="917" spans="1:21" x14ac:dyDescent="0.25">
      <c r="A917" t="s">
        <v>10</v>
      </c>
      <c r="B917">
        <v>7</v>
      </c>
      <c r="C917">
        <v>246</v>
      </c>
      <c r="D917" t="s">
        <v>451</v>
      </c>
      <c r="E917" t="s">
        <v>452</v>
      </c>
      <c r="F917" t="s">
        <v>409</v>
      </c>
      <c r="G917" t="s">
        <v>453</v>
      </c>
      <c r="H917">
        <v>110</v>
      </c>
      <c r="I917" t="s">
        <v>404</v>
      </c>
      <c r="J917" t="s">
        <v>16</v>
      </c>
      <c r="K917" t="s">
        <v>46</v>
      </c>
      <c r="L917">
        <v>10</v>
      </c>
      <c r="M917" t="s">
        <v>47</v>
      </c>
      <c r="N917" s="3">
        <v>300537</v>
      </c>
      <c r="O917" s="3">
        <v>359698.63</v>
      </c>
      <c r="P917" s="3">
        <v>400289.15</v>
      </c>
      <c r="Q917" s="3">
        <v>425937.37</v>
      </c>
      <c r="R917" s="3">
        <v>617659.23</v>
      </c>
      <c r="S917" s="1">
        <v>585544.25</v>
      </c>
      <c r="T917" s="1">
        <v>471644.52</v>
      </c>
      <c r="U917" s="1">
        <v>435323.19</v>
      </c>
    </row>
    <row r="918" spans="1:21" x14ac:dyDescent="0.25">
      <c r="A918" t="s">
        <v>10</v>
      </c>
      <c r="B918">
        <v>7</v>
      </c>
      <c r="C918">
        <v>246</v>
      </c>
      <c r="D918" t="s">
        <v>451</v>
      </c>
      <c r="E918" t="s">
        <v>452</v>
      </c>
      <c r="F918" t="s">
        <v>409</v>
      </c>
      <c r="G918" t="s">
        <v>453</v>
      </c>
      <c r="H918">
        <v>110</v>
      </c>
      <c r="I918" t="s">
        <v>404</v>
      </c>
      <c r="J918" t="s">
        <v>16</v>
      </c>
      <c r="K918" t="s">
        <v>46</v>
      </c>
      <c r="L918">
        <v>20</v>
      </c>
      <c r="M918" t="s">
        <v>48</v>
      </c>
      <c r="N918" s="3">
        <v>228978.37</v>
      </c>
      <c r="O918" s="3">
        <v>193982.48</v>
      </c>
      <c r="P918" s="3">
        <v>287549.78000000003</v>
      </c>
      <c r="Q918" s="3">
        <v>338444.05</v>
      </c>
      <c r="R918" s="3">
        <v>275767.90000000002</v>
      </c>
      <c r="S918" s="1">
        <v>500703.93</v>
      </c>
      <c r="T918" s="1">
        <v>434893.72</v>
      </c>
      <c r="U918" s="1">
        <v>401197.14</v>
      </c>
    </row>
    <row r="919" spans="1:21" x14ac:dyDescent="0.25">
      <c r="A919" t="s">
        <v>10</v>
      </c>
      <c r="B919">
        <v>7</v>
      </c>
      <c r="C919">
        <v>246</v>
      </c>
      <c r="D919" t="s">
        <v>451</v>
      </c>
      <c r="E919" t="s">
        <v>452</v>
      </c>
      <c r="F919" t="s">
        <v>409</v>
      </c>
      <c r="G919" t="s">
        <v>453</v>
      </c>
      <c r="H919">
        <v>110</v>
      </c>
      <c r="I919" t="s">
        <v>404</v>
      </c>
      <c r="J919" t="s">
        <v>16</v>
      </c>
      <c r="K919" t="s">
        <v>46</v>
      </c>
      <c r="L919">
        <v>30</v>
      </c>
      <c r="M919" t="s">
        <v>49</v>
      </c>
      <c r="N919" s="3">
        <v>71558.63</v>
      </c>
      <c r="O919" s="3">
        <v>165716.15</v>
      </c>
      <c r="P919" s="3">
        <v>112739.37</v>
      </c>
      <c r="Q919" s="3">
        <v>87493.32</v>
      </c>
      <c r="R919" s="3">
        <v>341891.33</v>
      </c>
      <c r="S919" s="1">
        <v>84840.320000000007</v>
      </c>
      <c r="T919" s="1">
        <v>36750.800000000003</v>
      </c>
      <c r="U919" s="1">
        <v>34126.050000000003</v>
      </c>
    </row>
    <row r="920" spans="1:21" x14ac:dyDescent="0.25">
      <c r="A920" t="s">
        <v>10</v>
      </c>
      <c r="B920">
        <v>7</v>
      </c>
      <c r="C920">
        <v>246</v>
      </c>
      <c r="D920" t="s">
        <v>451</v>
      </c>
      <c r="E920" t="s">
        <v>452</v>
      </c>
      <c r="F920" t="s">
        <v>409</v>
      </c>
      <c r="G920" t="s">
        <v>453</v>
      </c>
      <c r="H920">
        <v>110</v>
      </c>
      <c r="I920" t="s">
        <v>404</v>
      </c>
      <c r="J920" t="s">
        <v>16</v>
      </c>
      <c r="K920" t="s">
        <v>46</v>
      </c>
      <c r="L920">
        <v>40</v>
      </c>
      <c r="M920" t="s">
        <v>12</v>
      </c>
      <c r="N920" s="3">
        <v>71558.63</v>
      </c>
      <c r="O920" s="3">
        <v>165716.15</v>
      </c>
      <c r="P920" s="3">
        <v>112739.37</v>
      </c>
      <c r="Q920" s="3">
        <v>87493.32</v>
      </c>
      <c r="R920" s="3">
        <v>341891.33</v>
      </c>
      <c r="S920" s="1">
        <v>84840.320000000007</v>
      </c>
      <c r="T920" s="1">
        <v>36750.800000000003</v>
      </c>
      <c r="U920" s="1">
        <v>34126.050000000003</v>
      </c>
    </row>
    <row r="921" spans="1:21" x14ac:dyDescent="0.25">
      <c r="A921" t="s">
        <v>10</v>
      </c>
      <c r="B921">
        <v>7</v>
      </c>
      <c r="C921">
        <v>246</v>
      </c>
      <c r="D921" t="s">
        <v>451</v>
      </c>
      <c r="E921" t="s">
        <v>452</v>
      </c>
      <c r="F921" t="s">
        <v>409</v>
      </c>
      <c r="G921" t="s">
        <v>453</v>
      </c>
      <c r="H921">
        <v>110</v>
      </c>
      <c r="I921" t="s">
        <v>404</v>
      </c>
      <c r="J921" t="s">
        <v>16</v>
      </c>
      <c r="K921" t="s">
        <v>46</v>
      </c>
      <c r="L921">
        <v>50</v>
      </c>
      <c r="M921" t="s">
        <v>50</v>
      </c>
      <c r="N921" s="3">
        <v>0</v>
      </c>
      <c r="O921" s="3">
        <v>0</v>
      </c>
      <c r="P921" s="3">
        <v>0</v>
      </c>
      <c r="Q921" s="3">
        <v>0</v>
      </c>
      <c r="R921" s="3">
        <v>0</v>
      </c>
      <c r="S921" s="1">
        <v>0</v>
      </c>
      <c r="T921" s="1">
        <v>0</v>
      </c>
      <c r="U921" s="1">
        <v>0</v>
      </c>
    </row>
    <row r="922" spans="1:21" x14ac:dyDescent="0.25">
      <c r="A922" t="s">
        <v>10</v>
      </c>
      <c r="B922">
        <v>7</v>
      </c>
      <c r="C922">
        <v>236</v>
      </c>
      <c r="D922" t="s">
        <v>454</v>
      </c>
      <c r="E922" t="s">
        <v>455</v>
      </c>
      <c r="F922" t="s">
        <v>409</v>
      </c>
      <c r="G922" t="s">
        <v>456</v>
      </c>
      <c r="H922">
        <v>100</v>
      </c>
      <c r="I922" t="s">
        <v>411</v>
      </c>
      <c r="J922" t="s">
        <v>14</v>
      </c>
      <c r="K922" t="s">
        <v>46</v>
      </c>
      <c r="L922">
        <v>10</v>
      </c>
      <c r="M922" t="s">
        <v>47</v>
      </c>
      <c r="N922" s="3">
        <v>0</v>
      </c>
      <c r="O922" s="3">
        <v>0</v>
      </c>
      <c r="P922" s="3">
        <v>0</v>
      </c>
      <c r="Q922" s="3">
        <v>0</v>
      </c>
      <c r="R922" s="3">
        <v>0</v>
      </c>
      <c r="S922" s="1">
        <v>0</v>
      </c>
      <c r="T922" s="1">
        <v>0</v>
      </c>
      <c r="U922" s="1"/>
    </row>
    <row r="923" spans="1:21" x14ac:dyDescent="0.25">
      <c r="A923" t="s">
        <v>10</v>
      </c>
      <c r="B923">
        <v>7</v>
      </c>
      <c r="C923">
        <v>236</v>
      </c>
      <c r="D923" t="s">
        <v>454</v>
      </c>
      <c r="E923" t="s">
        <v>455</v>
      </c>
      <c r="F923" t="s">
        <v>409</v>
      </c>
      <c r="G923" t="s">
        <v>456</v>
      </c>
      <c r="H923">
        <v>100</v>
      </c>
      <c r="I923" t="s">
        <v>411</v>
      </c>
      <c r="J923" t="s">
        <v>14</v>
      </c>
      <c r="K923" t="s">
        <v>46</v>
      </c>
      <c r="L923">
        <v>20</v>
      </c>
      <c r="M923" t="s">
        <v>48</v>
      </c>
      <c r="N923" s="3">
        <v>0</v>
      </c>
      <c r="O923" s="3">
        <v>0</v>
      </c>
      <c r="P923" s="3">
        <v>0</v>
      </c>
      <c r="Q923" s="3">
        <v>0</v>
      </c>
      <c r="R923" s="3">
        <v>0</v>
      </c>
      <c r="S923" s="1">
        <v>0</v>
      </c>
      <c r="T923" s="1">
        <v>0</v>
      </c>
      <c r="U923" s="1"/>
    </row>
    <row r="924" spans="1:21" x14ac:dyDescent="0.25">
      <c r="A924" t="s">
        <v>10</v>
      </c>
      <c r="B924">
        <v>7</v>
      </c>
      <c r="C924">
        <v>236</v>
      </c>
      <c r="D924" t="s">
        <v>454</v>
      </c>
      <c r="E924" t="s">
        <v>455</v>
      </c>
      <c r="F924" t="s">
        <v>409</v>
      </c>
      <c r="G924" t="s">
        <v>456</v>
      </c>
      <c r="H924">
        <v>100</v>
      </c>
      <c r="I924" t="s">
        <v>411</v>
      </c>
      <c r="J924" t="s">
        <v>14</v>
      </c>
      <c r="K924" t="s">
        <v>46</v>
      </c>
      <c r="L924">
        <v>30</v>
      </c>
      <c r="M924" t="s">
        <v>49</v>
      </c>
      <c r="N924" s="3">
        <v>0</v>
      </c>
      <c r="O924" s="3">
        <v>0</v>
      </c>
      <c r="P924" s="3">
        <v>0</v>
      </c>
      <c r="Q924" s="3">
        <v>0</v>
      </c>
      <c r="R924" s="3">
        <v>0</v>
      </c>
      <c r="S924" s="1">
        <v>0</v>
      </c>
      <c r="T924" s="1">
        <v>0</v>
      </c>
      <c r="U924" s="1"/>
    </row>
    <row r="925" spans="1:21" x14ac:dyDescent="0.25">
      <c r="A925" t="s">
        <v>10</v>
      </c>
      <c r="B925">
        <v>7</v>
      </c>
      <c r="C925">
        <v>236</v>
      </c>
      <c r="D925" t="s">
        <v>454</v>
      </c>
      <c r="E925" t="s">
        <v>455</v>
      </c>
      <c r="F925" t="s">
        <v>409</v>
      </c>
      <c r="G925" t="s">
        <v>456</v>
      </c>
      <c r="H925">
        <v>100</v>
      </c>
      <c r="I925" t="s">
        <v>411</v>
      </c>
      <c r="J925" t="s">
        <v>14</v>
      </c>
      <c r="K925" t="s">
        <v>46</v>
      </c>
      <c r="L925">
        <v>40</v>
      </c>
      <c r="M925" t="s">
        <v>12</v>
      </c>
      <c r="N925" s="3">
        <v>0</v>
      </c>
      <c r="O925" s="3">
        <v>0</v>
      </c>
      <c r="P925" s="3">
        <v>0</v>
      </c>
      <c r="Q925" s="3">
        <v>0</v>
      </c>
      <c r="R925" s="3">
        <v>0</v>
      </c>
      <c r="S925" s="1">
        <v>0</v>
      </c>
      <c r="T925" s="1">
        <v>0</v>
      </c>
      <c r="U925" s="1"/>
    </row>
    <row r="926" spans="1:21" x14ac:dyDescent="0.25">
      <c r="A926" t="s">
        <v>10</v>
      </c>
      <c r="B926">
        <v>7</v>
      </c>
      <c r="C926">
        <v>236</v>
      </c>
      <c r="D926" t="s">
        <v>454</v>
      </c>
      <c r="E926" t="s">
        <v>455</v>
      </c>
      <c r="F926" t="s">
        <v>409</v>
      </c>
      <c r="G926" t="s">
        <v>456</v>
      </c>
      <c r="H926">
        <v>100</v>
      </c>
      <c r="I926" t="s">
        <v>411</v>
      </c>
      <c r="J926" t="s">
        <v>14</v>
      </c>
      <c r="K926" t="s">
        <v>46</v>
      </c>
      <c r="L926">
        <v>50</v>
      </c>
      <c r="M926" t="s">
        <v>50</v>
      </c>
      <c r="N926" s="3">
        <v>0</v>
      </c>
      <c r="O926" s="3">
        <v>0</v>
      </c>
      <c r="P926" s="3">
        <v>0</v>
      </c>
      <c r="Q926" s="3">
        <v>0</v>
      </c>
      <c r="R926" s="3">
        <v>0</v>
      </c>
      <c r="S926" s="1">
        <v>0</v>
      </c>
      <c r="T926" s="1">
        <v>0</v>
      </c>
      <c r="U926" s="1"/>
    </row>
    <row r="927" spans="1:21" x14ac:dyDescent="0.25">
      <c r="A927" t="s">
        <v>10</v>
      </c>
      <c r="B927">
        <v>7</v>
      </c>
      <c r="C927">
        <v>236</v>
      </c>
      <c r="D927" t="s">
        <v>454</v>
      </c>
      <c r="E927" t="s">
        <v>455</v>
      </c>
      <c r="F927" t="s">
        <v>409</v>
      </c>
      <c r="G927" t="s">
        <v>456</v>
      </c>
      <c r="H927">
        <v>108</v>
      </c>
      <c r="I927" t="s">
        <v>403</v>
      </c>
      <c r="J927" t="s">
        <v>15</v>
      </c>
      <c r="K927" t="s">
        <v>46</v>
      </c>
      <c r="L927">
        <v>10</v>
      </c>
      <c r="M927" t="s">
        <v>47</v>
      </c>
      <c r="N927" s="3">
        <v>32590745</v>
      </c>
      <c r="O927" s="3">
        <v>36122874</v>
      </c>
      <c r="P927" s="3">
        <v>36300956</v>
      </c>
      <c r="Q927" s="3">
        <v>41108977</v>
      </c>
      <c r="R927" s="3">
        <v>43938514</v>
      </c>
      <c r="S927" s="1">
        <v>60576570</v>
      </c>
      <c r="T927" s="1">
        <v>66793788</v>
      </c>
      <c r="U927" s="1">
        <v>67644578</v>
      </c>
    </row>
    <row r="928" spans="1:21" x14ac:dyDescent="0.25">
      <c r="A928" t="s">
        <v>10</v>
      </c>
      <c r="B928">
        <v>7</v>
      </c>
      <c r="C928">
        <v>236</v>
      </c>
      <c r="D928" t="s">
        <v>454</v>
      </c>
      <c r="E928" t="s">
        <v>455</v>
      </c>
      <c r="F928" t="s">
        <v>409</v>
      </c>
      <c r="G928" t="s">
        <v>456</v>
      </c>
      <c r="H928">
        <v>108</v>
      </c>
      <c r="I928" t="s">
        <v>403</v>
      </c>
      <c r="J928" t="s">
        <v>15</v>
      </c>
      <c r="K928" t="s">
        <v>46</v>
      </c>
      <c r="L928">
        <v>20</v>
      </c>
      <c r="M928" t="s">
        <v>48</v>
      </c>
      <c r="N928" s="3">
        <v>32590745</v>
      </c>
      <c r="O928" s="3">
        <v>36122874</v>
      </c>
      <c r="P928" s="3">
        <v>36300956</v>
      </c>
      <c r="Q928" s="3">
        <v>41108977</v>
      </c>
      <c r="R928" s="3">
        <v>43938514</v>
      </c>
      <c r="S928" s="1">
        <v>60576570</v>
      </c>
      <c r="T928" s="1">
        <v>66793788</v>
      </c>
      <c r="U928" s="1">
        <v>67644578</v>
      </c>
    </row>
    <row r="929" spans="1:21" x14ac:dyDescent="0.25">
      <c r="A929" t="s">
        <v>10</v>
      </c>
      <c r="B929">
        <v>7</v>
      </c>
      <c r="C929">
        <v>236</v>
      </c>
      <c r="D929" t="s">
        <v>454</v>
      </c>
      <c r="E929" t="s">
        <v>455</v>
      </c>
      <c r="F929" t="s">
        <v>409</v>
      </c>
      <c r="G929" t="s">
        <v>456</v>
      </c>
      <c r="H929">
        <v>108</v>
      </c>
      <c r="I929" t="s">
        <v>403</v>
      </c>
      <c r="J929" t="s">
        <v>15</v>
      </c>
      <c r="K929" t="s">
        <v>46</v>
      </c>
      <c r="L929">
        <v>30</v>
      </c>
      <c r="M929" t="s">
        <v>49</v>
      </c>
      <c r="N929" s="3">
        <v>0</v>
      </c>
      <c r="O929" s="3">
        <v>0</v>
      </c>
      <c r="P929" s="3">
        <v>0</v>
      </c>
      <c r="Q929" s="3">
        <v>0</v>
      </c>
      <c r="R929" s="3">
        <v>0</v>
      </c>
      <c r="S929" s="1">
        <v>0</v>
      </c>
      <c r="T929" s="1">
        <v>0</v>
      </c>
      <c r="U929" s="1">
        <v>0</v>
      </c>
    </row>
    <row r="930" spans="1:21" x14ac:dyDescent="0.25">
      <c r="A930" t="s">
        <v>10</v>
      </c>
      <c r="B930">
        <v>7</v>
      </c>
      <c r="C930">
        <v>236</v>
      </c>
      <c r="D930" t="s">
        <v>454</v>
      </c>
      <c r="E930" t="s">
        <v>455</v>
      </c>
      <c r="F930" t="s">
        <v>409</v>
      </c>
      <c r="G930" t="s">
        <v>456</v>
      </c>
      <c r="H930">
        <v>108</v>
      </c>
      <c r="I930" t="s">
        <v>403</v>
      </c>
      <c r="J930" t="s">
        <v>15</v>
      </c>
      <c r="K930" t="s">
        <v>46</v>
      </c>
      <c r="L930">
        <v>40</v>
      </c>
      <c r="M930" t="s">
        <v>12</v>
      </c>
      <c r="N930" s="3">
        <v>0</v>
      </c>
      <c r="O930" s="3">
        <v>0</v>
      </c>
      <c r="P930" s="3">
        <v>0</v>
      </c>
      <c r="Q930" s="3">
        <v>0</v>
      </c>
      <c r="R930" s="3">
        <v>0</v>
      </c>
      <c r="S930" s="1">
        <v>0</v>
      </c>
      <c r="T930" s="1">
        <v>0</v>
      </c>
      <c r="U930" s="1">
        <v>0</v>
      </c>
    </row>
    <row r="931" spans="1:21" x14ac:dyDescent="0.25">
      <c r="A931" t="s">
        <v>10</v>
      </c>
      <c r="B931">
        <v>7</v>
      </c>
      <c r="C931">
        <v>236</v>
      </c>
      <c r="D931" t="s">
        <v>454</v>
      </c>
      <c r="E931" t="s">
        <v>455</v>
      </c>
      <c r="F931" t="s">
        <v>409</v>
      </c>
      <c r="G931" t="s">
        <v>456</v>
      </c>
      <c r="H931">
        <v>108</v>
      </c>
      <c r="I931" t="s">
        <v>403</v>
      </c>
      <c r="J931" t="s">
        <v>15</v>
      </c>
      <c r="K931" t="s">
        <v>46</v>
      </c>
      <c r="L931">
        <v>50</v>
      </c>
      <c r="M931" t="s">
        <v>50</v>
      </c>
      <c r="N931" s="3">
        <v>0</v>
      </c>
      <c r="O931" s="3">
        <v>0</v>
      </c>
      <c r="P931" s="3">
        <v>0</v>
      </c>
      <c r="Q931" s="3">
        <v>0</v>
      </c>
      <c r="R931" s="3">
        <v>0</v>
      </c>
      <c r="S931" s="1">
        <v>0</v>
      </c>
      <c r="T931" s="1">
        <v>0</v>
      </c>
      <c r="U931" s="1">
        <v>0</v>
      </c>
    </row>
    <row r="932" spans="1:21" x14ac:dyDescent="0.25">
      <c r="A932" t="s">
        <v>10</v>
      </c>
      <c r="B932">
        <v>7</v>
      </c>
      <c r="C932">
        <v>236</v>
      </c>
      <c r="D932" t="s">
        <v>454</v>
      </c>
      <c r="E932" t="s">
        <v>455</v>
      </c>
      <c r="F932" t="s">
        <v>409</v>
      </c>
      <c r="G932" t="s">
        <v>456</v>
      </c>
      <c r="H932">
        <v>110</v>
      </c>
      <c r="I932" t="s">
        <v>404</v>
      </c>
      <c r="J932" t="s">
        <v>16</v>
      </c>
      <c r="K932" t="s">
        <v>46</v>
      </c>
      <c r="L932">
        <v>10</v>
      </c>
      <c r="M932" t="s">
        <v>47</v>
      </c>
      <c r="N932" s="3">
        <v>15988299</v>
      </c>
      <c r="O932" s="3">
        <v>15746674.68</v>
      </c>
      <c r="P932" s="3">
        <v>17105805.199999999</v>
      </c>
      <c r="Q932" s="3">
        <v>21854971.629999999</v>
      </c>
      <c r="R932" s="3">
        <v>28148284</v>
      </c>
      <c r="S932" s="1">
        <v>26348574.73</v>
      </c>
      <c r="T932" s="1">
        <v>35570983.030000001</v>
      </c>
      <c r="U932" s="1">
        <v>35565394</v>
      </c>
    </row>
    <row r="933" spans="1:21" x14ac:dyDescent="0.25">
      <c r="A933" t="s">
        <v>10</v>
      </c>
      <c r="B933">
        <v>7</v>
      </c>
      <c r="C933">
        <v>236</v>
      </c>
      <c r="D933" t="s">
        <v>454</v>
      </c>
      <c r="E933" t="s">
        <v>455</v>
      </c>
      <c r="F933" t="s">
        <v>409</v>
      </c>
      <c r="G933" t="s">
        <v>456</v>
      </c>
      <c r="H933">
        <v>110</v>
      </c>
      <c r="I933" t="s">
        <v>404</v>
      </c>
      <c r="J933" t="s">
        <v>16</v>
      </c>
      <c r="K933" t="s">
        <v>46</v>
      </c>
      <c r="L933">
        <v>20</v>
      </c>
      <c r="M933" t="s">
        <v>48</v>
      </c>
      <c r="N933" s="3">
        <v>15988299</v>
      </c>
      <c r="O933" s="3">
        <v>15746674.68</v>
      </c>
      <c r="P933" s="3">
        <v>17105805.199999999</v>
      </c>
      <c r="Q933" s="3">
        <v>21854971.629999999</v>
      </c>
      <c r="R933" s="3">
        <v>28148284</v>
      </c>
      <c r="S933" s="1">
        <v>26348574.73</v>
      </c>
      <c r="T933" s="1">
        <v>35570983.030000001</v>
      </c>
      <c r="U933" s="1">
        <v>35565394</v>
      </c>
    </row>
    <row r="934" spans="1:21" x14ac:dyDescent="0.25">
      <c r="A934" t="s">
        <v>10</v>
      </c>
      <c r="B934">
        <v>7</v>
      </c>
      <c r="C934">
        <v>236</v>
      </c>
      <c r="D934" t="s">
        <v>454</v>
      </c>
      <c r="E934" t="s">
        <v>455</v>
      </c>
      <c r="F934" t="s">
        <v>409</v>
      </c>
      <c r="G934" t="s">
        <v>456</v>
      </c>
      <c r="H934">
        <v>110</v>
      </c>
      <c r="I934" t="s">
        <v>404</v>
      </c>
      <c r="J934" t="s">
        <v>16</v>
      </c>
      <c r="K934" t="s">
        <v>46</v>
      </c>
      <c r="L934">
        <v>30</v>
      </c>
      <c r="M934" t="s">
        <v>49</v>
      </c>
      <c r="N934" s="3">
        <v>0</v>
      </c>
      <c r="O934" s="3">
        <v>0</v>
      </c>
      <c r="P934" s="3">
        <v>0</v>
      </c>
      <c r="Q934" s="3">
        <v>0</v>
      </c>
      <c r="R934" s="3">
        <v>0</v>
      </c>
      <c r="S934" s="1">
        <v>0</v>
      </c>
      <c r="T934" s="1">
        <v>0</v>
      </c>
      <c r="U934" s="1">
        <v>0</v>
      </c>
    </row>
    <row r="935" spans="1:21" x14ac:dyDescent="0.25">
      <c r="A935" t="s">
        <v>10</v>
      </c>
      <c r="B935">
        <v>7</v>
      </c>
      <c r="C935">
        <v>236</v>
      </c>
      <c r="D935" t="s">
        <v>454</v>
      </c>
      <c r="E935" t="s">
        <v>455</v>
      </c>
      <c r="F935" t="s">
        <v>409</v>
      </c>
      <c r="G935" t="s">
        <v>456</v>
      </c>
      <c r="H935">
        <v>110</v>
      </c>
      <c r="I935" t="s">
        <v>404</v>
      </c>
      <c r="J935" t="s">
        <v>16</v>
      </c>
      <c r="K935" t="s">
        <v>46</v>
      </c>
      <c r="L935">
        <v>40</v>
      </c>
      <c r="M935" t="s">
        <v>12</v>
      </c>
      <c r="N935" s="3">
        <v>0</v>
      </c>
      <c r="O935" s="3">
        <v>0</v>
      </c>
      <c r="P935" s="3">
        <v>0</v>
      </c>
      <c r="Q935" s="3">
        <v>0</v>
      </c>
      <c r="R935" s="3">
        <v>0</v>
      </c>
      <c r="S935" s="1">
        <v>0</v>
      </c>
      <c r="T935" s="1">
        <v>0</v>
      </c>
      <c r="U935" s="1">
        <v>0</v>
      </c>
    </row>
    <row r="936" spans="1:21" x14ac:dyDescent="0.25">
      <c r="A936" t="s">
        <v>10</v>
      </c>
      <c r="B936">
        <v>7</v>
      </c>
      <c r="C936">
        <v>236</v>
      </c>
      <c r="D936" t="s">
        <v>454</v>
      </c>
      <c r="E936" t="s">
        <v>455</v>
      </c>
      <c r="F936" t="s">
        <v>409</v>
      </c>
      <c r="G936" t="s">
        <v>456</v>
      </c>
      <c r="H936">
        <v>110</v>
      </c>
      <c r="I936" t="s">
        <v>404</v>
      </c>
      <c r="J936" t="s">
        <v>16</v>
      </c>
      <c r="K936" t="s">
        <v>46</v>
      </c>
      <c r="L936">
        <v>50</v>
      </c>
      <c r="M936" t="s">
        <v>50</v>
      </c>
      <c r="N936" s="3">
        <v>0</v>
      </c>
      <c r="O936" s="3">
        <v>0</v>
      </c>
      <c r="P936" s="3">
        <v>0</v>
      </c>
      <c r="Q936" s="3">
        <v>0</v>
      </c>
      <c r="R936" s="3">
        <v>0</v>
      </c>
      <c r="S936" s="1">
        <v>0</v>
      </c>
      <c r="T936" s="1">
        <v>0</v>
      </c>
      <c r="U936" s="1">
        <v>0</v>
      </c>
    </row>
    <row r="937" spans="1:21" x14ac:dyDescent="0.25">
      <c r="A937" t="s">
        <v>10</v>
      </c>
      <c r="B937">
        <v>7</v>
      </c>
      <c r="C937">
        <v>260</v>
      </c>
      <c r="D937" t="s">
        <v>457</v>
      </c>
      <c r="E937" t="s">
        <v>458</v>
      </c>
      <c r="F937" t="s">
        <v>409</v>
      </c>
      <c r="G937" t="s">
        <v>459</v>
      </c>
      <c r="H937">
        <v>100</v>
      </c>
      <c r="I937" t="s">
        <v>411</v>
      </c>
      <c r="J937" t="s">
        <v>14</v>
      </c>
      <c r="K937" t="s">
        <v>46</v>
      </c>
      <c r="L937">
        <v>10</v>
      </c>
      <c r="M937" t="s">
        <v>47</v>
      </c>
      <c r="N937" s="3">
        <v>0</v>
      </c>
      <c r="O937" s="3">
        <v>0</v>
      </c>
      <c r="P937" s="3">
        <v>0</v>
      </c>
      <c r="Q937" s="3">
        <v>0</v>
      </c>
      <c r="R937" s="3">
        <v>0</v>
      </c>
      <c r="S937" s="1">
        <v>0</v>
      </c>
      <c r="T937" s="1">
        <v>0</v>
      </c>
      <c r="U937" s="1"/>
    </row>
    <row r="938" spans="1:21" x14ac:dyDescent="0.25">
      <c r="A938" t="s">
        <v>10</v>
      </c>
      <c r="B938">
        <v>7</v>
      </c>
      <c r="C938">
        <v>260</v>
      </c>
      <c r="D938" t="s">
        <v>457</v>
      </c>
      <c r="E938" t="s">
        <v>458</v>
      </c>
      <c r="F938" t="s">
        <v>409</v>
      </c>
      <c r="G938" t="s">
        <v>459</v>
      </c>
      <c r="H938">
        <v>100</v>
      </c>
      <c r="I938" t="s">
        <v>411</v>
      </c>
      <c r="J938" t="s">
        <v>14</v>
      </c>
      <c r="K938" t="s">
        <v>46</v>
      </c>
      <c r="L938">
        <v>20</v>
      </c>
      <c r="M938" t="s">
        <v>48</v>
      </c>
      <c r="N938" s="3">
        <v>0</v>
      </c>
      <c r="O938" s="3">
        <v>0</v>
      </c>
      <c r="P938" s="3">
        <v>0</v>
      </c>
      <c r="Q938" s="3">
        <v>0</v>
      </c>
      <c r="R938" s="3">
        <v>0</v>
      </c>
      <c r="S938" s="1">
        <v>0</v>
      </c>
      <c r="T938" s="1">
        <v>0</v>
      </c>
      <c r="U938" s="1"/>
    </row>
    <row r="939" spans="1:21" x14ac:dyDescent="0.25">
      <c r="A939" t="s">
        <v>10</v>
      </c>
      <c r="B939">
        <v>7</v>
      </c>
      <c r="C939">
        <v>260</v>
      </c>
      <c r="D939" t="s">
        <v>457</v>
      </c>
      <c r="E939" t="s">
        <v>458</v>
      </c>
      <c r="F939" t="s">
        <v>409</v>
      </c>
      <c r="G939" t="s">
        <v>459</v>
      </c>
      <c r="H939">
        <v>100</v>
      </c>
      <c r="I939" t="s">
        <v>411</v>
      </c>
      <c r="J939" t="s">
        <v>14</v>
      </c>
      <c r="K939" t="s">
        <v>46</v>
      </c>
      <c r="L939">
        <v>30</v>
      </c>
      <c r="M939" t="s">
        <v>49</v>
      </c>
      <c r="N939" s="3">
        <v>0</v>
      </c>
      <c r="O939" s="3">
        <v>0</v>
      </c>
      <c r="P939" s="3">
        <v>0</v>
      </c>
      <c r="Q939" s="3">
        <v>0</v>
      </c>
      <c r="R939" s="3">
        <v>0</v>
      </c>
      <c r="S939" s="1">
        <v>0</v>
      </c>
      <c r="T939" s="1">
        <v>0</v>
      </c>
      <c r="U939" s="1"/>
    </row>
    <row r="940" spans="1:21" x14ac:dyDescent="0.25">
      <c r="A940" t="s">
        <v>10</v>
      </c>
      <c r="B940">
        <v>7</v>
      </c>
      <c r="C940">
        <v>260</v>
      </c>
      <c r="D940" t="s">
        <v>457</v>
      </c>
      <c r="E940" t="s">
        <v>458</v>
      </c>
      <c r="F940" t="s">
        <v>409</v>
      </c>
      <c r="G940" t="s">
        <v>459</v>
      </c>
      <c r="H940">
        <v>100</v>
      </c>
      <c r="I940" t="s">
        <v>411</v>
      </c>
      <c r="J940" t="s">
        <v>14</v>
      </c>
      <c r="K940" t="s">
        <v>46</v>
      </c>
      <c r="L940">
        <v>40</v>
      </c>
      <c r="M940" t="s">
        <v>12</v>
      </c>
      <c r="N940" s="3">
        <v>0</v>
      </c>
      <c r="O940" s="3">
        <v>0</v>
      </c>
      <c r="P940" s="3">
        <v>0</v>
      </c>
      <c r="Q940" s="3">
        <v>0</v>
      </c>
      <c r="R940" s="3">
        <v>0</v>
      </c>
      <c r="S940" s="1">
        <v>0</v>
      </c>
      <c r="T940" s="1">
        <v>0</v>
      </c>
      <c r="U940" s="1"/>
    </row>
    <row r="941" spans="1:21" x14ac:dyDescent="0.25">
      <c r="A941" t="s">
        <v>10</v>
      </c>
      <c r="B941">
        <v>7</v>
      </c>
      <c r="C941">
        <v>260</v>
      </c>
      <c r="D941" t="s">
        <v>457</v>
      </c>
      <c r="E941" t="s">
        <v>458</v>
      </c>
      <c r="F941" t="s">
        <v>409</v>
      </c>
      <c r="G941" t="s">
        <v>459</v>
      </c>
      <c r="H941">
        <v>100</v>
      </c>
      <c r="I941" t="s">
        <v>411</v>
      </c>
      <c r="J941" t="s">
        <v>14</v>
      </c>
      <c r="K941" t="s">
        <v>46</v>
      </c>
      <c r="L941">
        <v>50</v>
      </c>
      <c r="M941" t="s">
        <v>50</v>
      </c>
      <c r="N941" s="3">
        <v>0</v>
      </c>
      <c r="O941" s="3">
        <v>0</v>
      </c>
      <c r="P941" s="3">
        <v>0</v>
      </c>
      <c r="Q941" s="3">
        <v>0</v>
      </c>
      <c r="R941" s="3">
        <v>0</v>
      </c>
      <c r="S941" s="1">
        <v>0</v>
      </c>
      <c r="T941" s="1">
        <v>0</v>
      </c>
      <c r="U941" s="1"/>
    </row>
    <row r="942" spans="1:21" x14ac:dyDescent="0.25">
      <c r="A942" t="s">
        <v>10</v>
      </c>
      <c r="B942">
        <v>7</v>
      </c>
      <c r="C942">
        <v>260</v>
      </c>
      <c r="D942" t="s">
        <v>457</v>
      </c>
      <c r="E942" t="s">
        <v>458</v>
      </c>
      <c r="F942" t="s">
        <v>409</v>
      </c>
      <c r="G942" t="s">
        <v>459</v>
      </c>
      <c r="H942">
        <v>108</v>
      </c>
      <c r="I942" t="s">
        <v>403</v>
      </c>
      <c r="J942" t="s">
        <v>15</v>
      </c>
      <c r="K942" t="s">
        <v>46</v>
      </c>
      <c r="L942">
        <v>10</v>
      </c>
      <c r="M942" t="s">
        <v>47</v>
      </c>
      <c r="N942" s="3">
        <v>54633189</v>
      </c>
      <c r="O942" s="3">
        <v>67146577.280000001</v>
      </c>
      <c r="P942" s="3">
        <v>68429002.150000006</v>
      </c>
      <c r="Q942" s="3">
        <v>113220360.98</v>
      </c>
      <c r="R942" s="3">
        <v>128978091.58</v>
      </c>
      <c r="S942" s="1">
        <v>166400553.69999999</v>
      </c>
      <c r="T942" s="1">
        <v>177234287.69</v>
      </c>
      <c r="U942" s="1">
        <v>187030051.12</v>
      </c>
    </row>
    <row r="943" spans="1:21" x14ac:dyDescent="0.25">
      <c r="A943" t="s">
        <v>10</v>
      </c>
      <c r="B943">
        <v>7</v>
      </c>
      <c r="C943">
        <v>260</v>
      </c>
      <c r="D943" t="s">
        <v>457</v>
      </c>
      <c r="E943" t="s">
        <v>458</v>
      </c>
      <c r="F943" t="s">
        <v>409</v>
      </c>
      <c r="G943" t="s">
        <v>459</v>
      </c>
      <c r="H943">
        <v>108</v>
      </c>
      <c r="I943" t="s">
        <v>403</v>
      </c>
      <c r="J943" t="s">
        <v>15</v>
      </c>
      <c r="K943" t="s">
        <v>46</v>
      </c>
      <c r="L943">
        <v>20</v>
      </c>
      <c r="M943" t="s">
        <v>48</v>
      </c>
      <c r="N943" s="3">
        <v>50147567.720000014</v>
      </c>
      <c r="O943" s="3">
        <v>60443347.130000003</v>
      </c>
      <c r="P943" s="3">
        <v>56919732.170000002</v>
      </c>
      <c r="Q943" s="3">
        <v>87938286.400000006</v>
      </c>
      <c r="R943" s="3">
        <v>89117826.879999995</v>
      </c>
      <c r="S943" s="1">
        <v>106239948.51000001</v>
      </c>
      <c r="T943" s="1">
        <v>121414625.56999999</v>
      </c>
      <c r="U943" s="1">
        <v>130713976.81999999</v>
      </c>
    </row>
    <row r="944" spans="1:21" x14ac:dyDescent="0.25">
      <c r="A944" t="s">
        <v>10</v>
      </c>
      <c r="B944">
        <v>7</v>
      </c>
      <c r="C944">
        <v>260</v>
      </c>
      <c r="D944" t="s">
        <v>457</v>
      </c>
      <c r="E944" t="s">
        <v>458</v>
      </c>
      <c r="F944" t="s">
        <v>409</v>
      </c>
      <c r="G944" t="s">
        <v>459</v>
      </c>
      <c r="H944">
        <v>108</v>
      </c>
      <c r="I944" t="s">
        <v>403</v>
      </c>
      <c r="J944" t="s">
        <v>15</v>
      </c>
      <c r="K944" t="s">
        <v>46</v>
      </c>
      <c r="L944">
        <v>30</v>
      </c>
      <c r="M944" t="s">
        <v>49</v>
      </c>
      <c r="N944" s="3">
        <v>4485621.2799999993</v>
      </c>
      <c r="O944" s="3">
        <v>6703230.1499999994</v>
      </c>
      <c r="P944" s="3">
        <v>11509269.98</v>
      </c>
      <c r="Q944" s="3">
        <v>25282074.580000002</v>
      </c>
      <c r="R944" s="3">
        <v>39860264.700000003</v>
      </c>
      <c r="S944" s="1">
        <v>60160605.189999998</v>
      </c>
      <c r="T944" s="1">
        <v>55819662.119999997</v>
      </c>
      <c r="U944" s="1">
        <v>56316074.300000019</v>
      </c>
    </row>
    <row r="945" spans="1:21" x14ac:dyDescent="0.25">
      <c r="A945" t="s">
        <v>10</v>
      </c>
      <c r="B945">
        <v>7</v>
      </c>
      <c r="C945">
        <v>260</v>
      </c>
      <c r="D945" t="s">
        <v>457</v>
      </c>
      <c r="E945" t="s">
        <v>458</v>
      </c>
      <c r="F945" t="s">
        <v>409</v>
      </c>
      <c r="G945" t="s">
        <v>459</v>
      </c>
      <c r="H945">
        <v>108</v>
      </c>
      <c r="I945" t="s">
        <v>403</v>
      </c>
      <c r="J945" t="s">
        <v>15</v>
      </c>
      <c r="K945" t="s">
        <v>46</v>
      </c>
      <c r="L945">
        <v>40</v>
      </c>
      <c r="M945" t="s">
        <v>12</v>
      </c>
      <c r="N945" s="3">
        <v>4485621.2799999993</v>
      </c>
      <c r="O945" s="3">
        <v>6703230.1499999994</v>
      </c>
      <c r="P945" s="3">
        <v>11509269.98</v>
      </c>
      <c r="Q945" s="3">
        <v>25282074.580000002</v>
      </c>
      <c r="R945" s="3">
        <v>39860264.700000003</v>
      </c>
      <c r="S945" s="1">
        <v>60160605.189999998</v>
      </c>
      <c r="T945" s="1">
        <v>55819662.119999997</v>
      </c>
      <c r="U945" s="1">
        <v>56316074.300000019</v>
      </c>
    </row>
    <row r="946" spans="1:21" x14ac:dyDescent="0.25">
      <c r="A946" t="s">
        <v>10</v>
      </c>
      <c r="B946">
        <v>7</v>
      </c>
      <c r="C946">
        <v>260</v>
      </c>
      <c r="D946" t="s">
        <v>457</v>
      </c>
      <c r="E946" t="s">
        <v>458</v>
      </c>
      <c r="F946" t="s">
        <v>409</v>
      </c>
      <c r="G946" t="s">
        <v>459</v>
      </c>
      <c r="H946">
        <v>108</v>
      </c>
      <c r="I946" t="s">
        <v>403</v>
      </c>
      <c r="J946" t="s">
        <v>15</v>
      </c>
      <c r="K946" t="s">
        <v>46</v>
      </c>
      <c r="L946">
        <v>50</v>
      </c>
      <c r="M946" t="s">
        <v>50</v>
      </c>
      <c r="N946" s="3">
        <v>0</v>
      </c>
      <c r="O946" s="3">
        <v>0</v>
      </c>
      <c r="P946" s="3">
        <v>0</v>
      </c>
      <c r="Q946" s="3">
        <v>0</v>
      </c>
      <c r="R946" s="3">
        <v>0</v>
      </c>
      <c r="S946" s="1">
        <v>0</v>
      </c>
      <c r="T946" s="1">
        <v>0</v>
      </c>
      <c r="U946" s="1">
        <v>0</v>
      </c>
    </row>
    <row r="947" spans="1:21" x14ac:dyDescent="0.25">
      <c r="A947" t="s">
        <v>10</v>
      </c>
      <c r="B947">
        <v>7</v>
      </c>
      <c r="C947">
        <v>260</v>
      </c>
      <c r="D947" t="s">
        <v>457</v>
      </c>
      <c r="E947" t="s">
        <v>458</v>
      </c>
      <c r="F947" t="s">
        <v>409</v>
      </c>
      <c r="G947" t="s">
        <v>459</v>
      </c>
      <c r="H947">
        <v>110</v>
      </c>
      <c r="I947" t="s">
        <v>404</v>
      </c>
      <c r="J947" t="s">
        <v>16</v>
      </c>
      <c r="K947" t="s">
        <v>46</v>
      </c>
      <c r="L947">
        <v>10</v>
      </c>
      <c r="M947" t="s">
        <v>47</v>
      </c>
      <c r="N947" s="3">
        <v>1704386</v>
      </c>
      <c r="O947" s="3">
        <v>1447864.49</v>
      </c>
      <c r="P947" s="3">
        <v>1391494.05</v>
      </c>
      <c r="Q947" s="3">
        <v>1568499.07</v>
      </c>
      <c r="R947" s="3">
        <v>1947124.3</v>
      </c>
      <c r="S947" s="1">
        <v>1372347.2</v>
      </c>
      <c r="T947" s="1">
        <v>4586359.63</v>
      </c>
      <c r="U947" s="1">
        <v>9245026.2699999977</v>
      </c>
    </row>
    <row r="948" spans="1:21" x14ac:dyDescent="0.25">
      <c r="A948" t="s">
        <v>10</v>
      </c>
      <c r="B948">
        <v>7</v>
      </c>
      <c r="C948">
        <v>260</v>
      </c>
      <c r="D948" t="s">
        <v>457</v>
      </c>
      <c r="E948" t="s">
        <v>458</v>
      </c>
      <c r="F948" t="s">
        <v>409</v>
      </c>
      <c r="G948" t="s">
        <v>459</v>
      </c>
      <c r="H948">
        <v>110</v>
      </c>
      <c r="I948" t="s">
        <v>404</v>
      </c>
      <c r="J948" t="s">
        <v>16</v>
      </c>
      <c r="K948" t="s">
        <v>46</v>
      </c>
      <c r="L948">
        <v>20</v>
      </c>
      <c r="M948" t="s">
        <v>48</v>
      </c>
      <c r="N948" s="3">
        <v>1348408.51</v>
      </c>
      <c r="O948" s="3">
        <v>893150.44</v>
      </c>
      <c r="P948" s="3">
        <v>1013210.4699999999</v>
      </c>
      <c r="Q948" s="3">
        <v>1112386.02</v>
      </c>
      <c r="R948" s="3">
        <v>1245773.6499999999</v>
      </c>
      <c r="S948" s="1">
        <v>1038415.18</v>
      </c>
      <c r="T948" s="1">
        <v>1658983.77</v>
      </c>
      <c r="U948" s="1">
        <v>4441305.6599999992</v>
      </c>
    </row>
    <row r="949" spans="1:21" x14ac:dyDescent="0.25">
      <c r="A949" t="s">
        <v>10</v>
      </c>
      <c r="B949">
        <v>7</v>
      </c>
      <c r="C949">
        <v>260</v>
      </c>
      <c r="D949" t="s">
        <v>457</v>
      </c>
      <c r="E949" t="s">
        <v>458</v>
      </c>
      <c r="F949" t="s">
        <v>409</v>
      </c>
      <c r="G949" t="s">
        <v>459</v>
      </c>
      <c r="H949">
        <v>110</v>
      </c>
      <c r="I949" t="s">
        <v>404</v>
      </c>
      <c r="J949" t="s">
        <v>16</v>
      </c>
      <c r="K949" t="s">
        <v>46</v>
      </c>
      <c r="L949">
        <v>30</v>
      </c>
      <c r="M949" t="s">
        <v>49</v>
      </c>
      <c r="N949" s="3">
        <v>355977.49</v>
      </c>
      <c r="O949" s="3">
        <v>554714.05000000005</v>
      </c>
      <c r="P949" s="3">
        <v>378283.57999999996</v>
      </c>
      <c r="Q949" s="3">
        <v>456113.04999999993</v>
      </c>
      <c r="R949" s="3">
        <v>701350.65</v>
      </c>
      <c r="S949" s="1">
        <v>333932.02</v>
      </c>
      <c r="T949" s="1">
        <v>2927375.86</v>
      </c>
      <c r="U949" s="1">
        <v>4803720.6100000003</v>
      </c>
    </row>
    <row r="950" spans="1:21" x14ac:dyDescent="0.25">
      <c r="A950" t="s">
        <v>10</v>
      </c>
      <c r="B950">
        <v>7</v>
      </c>
      <c r="C950">
        <v>260</v>
      </c>
      <c r="D950" t="s">
        <v>457</v>
      </c>
      <c r="E950" t="s">
        <v>458</v>
      </c>
      <c r="F950" t="s">
        <v>409</v>
      </c>
      <c r="G950" t="s">
        <v>459</v>
      </c>
      <c r="H950">
        <v>110</v>
      </c>
      <c r="I950" t="s">
        <v>404</v>
      </c>
      <c r="J950" t="s">
        <v>16</v>
      </c>
      <c r="K950" t="s">
        <v>46</v>
      </c>
      <c r="L950">
        <v>40</v>
      </c>
      <c r="M950" t="s">
        <v>12</v>
      </c>
      <c r="N950" s="3">
        <v>355977.49</v>
      </c>
      <c r="O950" s="3">
        <v>554714.05000000005</v>
      </c>
      <c r="P950" s="3">
        <v>378283.57999999996</v>
      </c>
      <c r="Q950" s="3">
        <v>456113.04999999993</v>
      </c>
      <c r="R950" s="3">
        <v>701350.65</v>
      </c>
      <c r="S950" s="1">
        <v>333932.02</v>
      </c>
      <c r="T950" s="1">
        <v>2927375.86</v>
      </c>
      <c r="U950" s="1">
        <v>4803720.6100000003</v>
      </c>
    </row>
    <row r="951" spans="1:21" x14ac:dyDescent="0.25">
      <c r="A951" t="s">
        <v>10</v>
      </c>
      <c r="B951">
        <v>7</v>
      </c>
      <c r="C951">
        <v>260</v>
      </c>
      <c r="D951" t="s">
        <v>457</v>
      </c>
      <c r="E951" t="s">
        <v>458</v>
      </c>
      <c r="F951" t="s">
        <v>409</v>
      </c>
      <c r="G951" t="s">
        <v>459</v>
      </c>
      <c r="H951">
        <v>110</v>
      </c>
      <c r="I951" t="s">
        <v>404</v>
      </c>
      <c r="J951" t="s">
        <v>16</v>
      </c>
      <c r="K951" t="s">
        <v>46</v>
      </c>
      <c r="L951">
        <v>50</v>
      </c>
      <c r="M951" t="s">
        <v>50</v>
      </c>
      <c r="N951" s="3">
        <v>0</v>
      </c>
      <c r="O951" s="3">
        <v>0</v>
      </c>
      <c r="P951" s="3">
        <v>0</v>
      </c>
      <c r="Q951" s="3">
        <v>0</v>
      </c>
      <c r="R951" s="3">
        <v>0</v>
      </c>
      <c r="S951" s="1">
        <v>0</v>
      </c>
      <c r="T951" s="1">
        <v>0</v>
      </c>
      <c r="U951" s="1">
        <v>0</v>
      </c>
    </row>
    <row r="952" spans="1:21" x14ac:dyDescent="0.25">
      <c r="A952" t="s">
        <v>10</v>
      </c>
      <c r="B952">
        <v>7</v>
      </c>
      <c r="C952">
        <v>260</v>
      </c>
      <c r="D952" t="s">
        <v>457</v>
      </c>
      <c r="E952" t="s">
        <v>458</v>
      </c>
      <c r="F952" t="s">
        <v>409</v>
      </c>
      <c r="G952" t="s">
        <v>459</v>
      </c>
      <c r="H952">
        <v>534</v>
      </c>
      <c r="I952" t="s">
        <v>82</v>
      </c>
      <c r="J952" t="s">
        <v>83</v>
      </c>
      <c r="K952" t="s">
        <v>46</v>
      </c>
      <c r="L952">
        <v>10</v>
      </c>
      <c r="M952" t="s">
        <v>47</v>
      </c>
      <c r="N952" s="3">
        <v>200000</v>
      </c>
      <c r="O952" s="3">
        <v>198320.08</v>
      </c>
      <c r="P952" s="3">
        <v>198320.08</v>
      </c>
      <c r="Q952" s="3">
        <v>1860</v>
      </c>
      <c r="R952" s="3">
        <v>1860</v>
      </c>
      <c r="S952" s="1">
        <v>0</v>
      </c>
      <c r="T952" s="1">
        <v>0</v>
      </c>
      <c r="U952" s="1"/>
    </row>
    <row r="953" spans="1:21" x14ac:dyDescent="0.25">
      <c r="A953" t="s">
        <v>10</v>
      </c>
      <c r="B953">
        <v>7</v>
      </c>
      <c r="C953">
        <v>260</v>
      </c>
      <c r="D953" t="s">
        <v>457</v>
      </c>
      <c r="E953" t="s">
        <v>458</v>
      </c>
      <c r="F953" t="s">
        <v>409</v>
      </c>
      <c r="G953" t="s">
        <v>459</v>
      </c>
      <c r="H953">
        <v>534</v>
      </c>
      <c r="I953" t="s">
        <v>82</v>
      </c>
      <c r="J953" t="s">
        <v>83</v>
      </c>
      <c r="K953" t="s">
        <v>46</v>
      </c>
      <c r="L953">
        <v>20</v>
      </c>
      <c r="M953" t="s">
        <v>48</v>
      </c>
      <c r="N953" s="3">
        <v>1679.92</v>
      </c>
      <c r="O953" s="3">
        <v>0</v>
      </c>
      <c r="P953" s="3">
        <v>196460.08</v>
      </c>
      <c r="Q953" s="3">
        <v>0</v>
      </c>
      <c r="R953" s="3">
        <v>0</v>
      </c>
      <c r="S953" s="1">
        <v>0</v>
      </c>
      <c r="T953" s="1">
        <v>0</v>
      </c>
      <c r="U953" s="1"/>
    </row>
    <row r="954" spans="1:21" x14ac:dyDescent="0.25">
      <c r="A954" t="s">
        <v>10</v>
      </c>
      <c r="B954">
        <v>7</v>
      </c>
      <c r="C954">
        <v>260</v>
      </c>
      <c r="D954" t="s">
        <v>457</v>
      </c>
      <c r="E954" t="s">
        <v>458</v>
      </c>
      <c r="F954" t="s">
        <v>409</v>
      </c>
      <c r="G954" t="s">
        <v>459</v>
      </c>
      <c r="H954">
        <v>534</v>
      </c>
      <c r="I954" t="s">
        <v>82</v>
      </c>
      <c r="J954" t="s">
        <v>83</v>
      </c>
      <c r="K954" t="s">
        <v>46</v>
      </c>
      <c r="L954">
        <v>30</v>
      </c>
      <c r="M954" t="s">
        <v>49</v>
      </c>
      <c r="N954" s="3">
        <v>198320.08</v>
      </c>
      <c r="O954" s="3">
        <v>198320.08</v>
      </c>
      <c r="P954" s="3">
        <v>1860</v>
      </c>
      <c r="Q954" s="3">
        <v>1860</v>
      </c>
      <c r="R954" s="3">
        <v>1860</v>
      </c>
      <c r="S954" s="1">
        <v>0</v>
      </c>
      <c r="T954" s="1">
        <v>0</v>
      </c>
      <c r="U954" s="1"/>
    </row>
    <row r="955" spans="1:21" x14ac:dyDescent="0.25">
      <c r="A955" t="s">
        <v>10</v>
      </c>
      <c r="B955">
        <v>7</v>
      </c>
      <c r="C955">
        <v>260</v>
      </c>
      <c r="D955" t="s">
        <v>457</v>
      </c>
      <c r="E955" t="s">
        <v>458</v>
      </c>
      <c r="F955" t="s">
        <v>409</v>
      </c>
      <c r="G955" t="s">
        <v>459</v>
      </c>
      <c r="H955">
        <v>534</v>
      </c>
      <c r="I955" t="s">
        <v>82</v>
      </c>
      <c r="J955" t="s">
        <v>83</v>
      </c>
      <c r="K955" t="s">
        <v>46</v>
      </c>
      <c r="L955">
        <v>40</v>
      </c>
      <c r="M955" t="s">
        <v>12</v>
      </c>
      <c r="N955" s="3">
        <v>198320.08</v>
      </c>
      <c r="O955" s="3">
        <v>198320.08</v>
      </c>
      <c r="P955" s="3">
        <v>1860</v>
      </c>
      <c r="Q955" s="3">
        <v>1860</v>
      </c>
      <c r="R955" s="3">
        <v>1860</v>
      </c>
      <c r="S955" s="1">
        <v>0</v>
      </c>
      <c r="T955" s="1">
        <v>0</v>
      </c>
      <c r="U955" s="1"/>
    </row>
    <row r="956" spans="1:21" x14ac:dyDescent="0.25">
      <c r="A956" t="s">
        <v>10</v>
      </c>
      <c r="B956">
        <v>7</v>
      </c>
      <c r="C956">
        <v>260</v>
      </c>
      <c r="D956" t="s">
        <v>457</v>
      </c>
      <c r="E956" t="s">
        <v>458</v>
      </c>
      <c r="F956" t="s">
        <v>409</v>
      </c>
      <c r="G956" t="s">
        <v>459</v>
      </c>
      <c r="H956">
        <v>534</v>
      </c>
      <c r="I956" t="s">
        <v>82</v>
      </c>
      <c r="J956" t="s">
        <v>83</v>
      </c>
      <c r="K956" t="s">
        <v>46</v>
      </c>
      <c r="L956">
        <v>50</v>
      </c>
      <c r="M956" t="s">
        <v>50</v>
      </c>
      <c r="N956" s="3">
        <v>0</v>
      </c>
      <c r="O956" s="3">
        <v>0</v>
      </c>
      <c r="P956" s="3">
        <v>0</v>
      </c>
      <c r="Q956" s="3">
        <v>0</v>
      </c>
      <c r="R956" s="3">
        <v>0</v>
      </c>
      <c r="S956" s="1">
        <v>0</v>
      </c>
      <c r="T956" s="1">
        <v>0</v>
      </c>
      <c r="U956" s="1"/>
    </row>
    <row r="957" spans="1:21" x14ac:dyDescent="0.25">
      <c r="A957" t="s">
        <v>10</v>
      </c>
      <c r="B957">
        <v>7</v>
      </c>
      <c r="C957">
        <v>211</v>
      </c>
      <c r="D957" t="s">
        <v>460</v>
      </c>
      <c r="E957" t="s">
        <v>461</v>
      </c>
      <c r="F957" t="s">
        <v>409</v>
      </c>
      <c r="G957" t="s">
        <v>462</v>
      </c>
      <c r="H957">
        <v>100</v>
      </c>
      <c r="I957" t="s">
        <v>411</v>
      </c>
      <c r="J957" t="s">
        <v>14</v>
      </c>
      <c r="K957" t="s">
        <v>46</v>
      </c>
      <c r="L957">
        <v>10</v>
      </c>
      <c r="M957" t="s">
        <v>47</v>
      </c>
      <c r="N957" s="3">
        <v>5</v>
      </c>
      <c r="O957" s="3">
        <v>0</v>
      </c>
      <c r="P957" s="3">
        <v>0</v>
      </c>
      <c r="Q957" s="3">
        <v>0</v>
      </c>
      <c r="R957" s="3">
        <v>0</v>
      </c>
      <c r="S957" s="1">
        <v>0</v>
      </c>
      <c r="T957" s="1">
        <v>0</v>
      </c>
      <c r="U957" s="1"/>
    </row>
    <row r="958" spans="1:21" x14ac:dyDescent="0.25">
      <c r="A958" t="s">
        <v>10</v>
      </c>
      <c r="B958">
        <v>7</v>
      </c>
      <c r="C958">
        <v>211</v>
      </c>
      <c r="D958" t="s">
        <v>460</v>
      </c>
      <c r="E958" t="s">
        <v>461</v>
      </c>
      <c r="F958" t="s">
        <v>409</v>
      </c>
      <c r="G958" t="s">
        <v>462</v>
      </c>
      <c r="H958">
        <v>100</v>
      </c>
      <c r="I958" t="s">
        <v>411</v>
      </c>
      <c r="J958" t="s">
        <v>14</v>
      </c>
      <c r="K958" t="s">
        <v>46</v>
      </c>
      <c r="L958">
        <v>20</v>
      </c>
      <c r="M958" t="s">
        <v>48</v>
      </c>
      <c r="N958" s="3">
        <v>0</v>
      </c>
      <c r="O958" s="3">
        <v>0</v>
      </c>
      <c r="P958" s="3">
        <v>0</v>
      </c>
      <c r="Q958" s="3">
        <v>0</v>
      </c>
      <c r="R958" s="3">
        <v>0</v>
      </c>
      <c r="S958" s="1">
        <v>0</v>
      </c>
      <c r="T958" s="1">
        <v>0</v>
      </c>
      <c r="U958" s="1"/>
    </row>
    <row r="959" spans="1:21" x14ac:dyDescent="0.25">
      <c r="A959" t="s">
        <v>10</v>
      </c>
      <c r="B959">
        <v>7</v>
      </c>
      <c r="C959">
        <v>211</v>
      </c>
      <c r="D959" t="s">
        <v>460</v>
      </c>
      <c r="E959" t="s">
        <v>461</v>
      </c>
      <c r="F959" t="s">
        <v>409</v>
      </c>
      <c r="G959" t="s">
        <v>462</v>
      </c>
      <c r="H959">
        <v>100</v>
      </c>
      <c r="I959" t="s">
        <v>411</v>
      </c>
      <c r="J959" t="s">
        <v>14</v>
      </c>
      <c r="K959" t="s">
        <v>46</v>
      </c>
      <c r="L959">
        <v>30</v>
      </c>
      <c r="M959" t="s">
        <v>49</v>
      </c>
      <c r="N959" s="3">
        <v>5</v>
      </c>
      <c r="O959" s="3">
        <v>0</v>
      </c>
      <c r="P959" s="3">
        <v>0</v>
      </c>
      <c r="Q959" s="3">
        <v>0</v>
      </c>
      <c r="R959" s="3">
        <v>0</v>
      </c>
      <c r="S959" s="1">
        <v>0</v>
      </c>
      <c r="T959" s="1">
        <v>0</v>
      </c>
      <c r="U959" s="1"/>
    </row>
    <row r="960" spans="1:21" x14ac:dyDescent="0.25">
      <c r="A960" t="s">
        <v>10</v>
      </c>
      <c r="B960">
        <v>7</v>
      </c>
      <c r="C960">
        <v>211</v>
      </c>
      <c r="D960" t="s">
        <v>460</v>
      </c>
      <c r="E960" t="s">
        <v>461</v>
      </c>
      <c r="F960" t="s">
        <v>409</v>
      </c>
      <c r="G960" t="s">
        <v>462</v>
      </c>
      <c r="H960">
        <v>100</v>
      </c>
      <c r="I960" t="s">
        <v>411</v>
      </c>
      <c r="J960" t="s">
        <v>14</v>
      </c>
      <c r="K960" t="s">
        <v>46</v>
      </c>
      <c r="L960">
        <v>40</v>
      </c>
      <c r="M960" t="s">
        <v>12</v>
      </c>
      <c r="N960" s="3">
        <v>5</v>
      </c>
      <c r="O960" s="3">
        <v>0</v>
      </c>
      <c r="P960" s="3">
        <v>0</v>
      </c>
      <c r="Q960" s="3">
        <v>0</v>
      </c>
      <c r="R960" s="3">
        <v>0</v>
      </c>
      <c r="S960" s="1">
        <v>0</v>
      </c>
      <c r="T960" s="1">
        <v>0</v>
      </c>
      <c r="U960" s="1"/>
    </row>
    <row r="961" spans="1:21" x14ac:dyDescent="0.25">
      <c r="A961" t="s">
        <v>10</v>
      </c>
      <c r="B961">
        <v>7</v>
      </c>
      <c r="C961">
        <v>211</v>
      </c>
      <c r="D961" t="s">
        <v>460</v>
      </c>
      <c r="E961" t="s">
        <v>461</v>
      </c>
      <c r="F961" t="s">
        <v>409</v>
      </c>
      <c r="G961" t="s">
        <v>462</v>
      </c>
      <c r="H961">
        <v>100</v>
      </c>
      <c r="I961" t="s">
        <v>411</v>
      </c>
      <c r="J961" t="s">
        <v>14</v>
      </c>
      <c r="K961" t="s">
        <v>46</v>
      </c>
      <c r="L961">
        <v>50</v>
      </c>
      <c r="M961" t="s">
        <v>50</v>
      </c>
      <c r="N961" s="3">
        <v>0</v>
      </c>
      <c r="O961" s="3">
        <v>0</v>
      </c>
      <c r="P961" s="3">
        <v>0</v>
      </c>
      <c r="Q961" s="3">
        <v>0</v>
      </c>
      <c r="R961" s="3">
        <v>0</v>
      </c>
      <c r="S961" s="1">
        <v>0</v>
      </c>
      <c r="T961" s="1">
        <v>0</v>
      </c>
      <c r="U961" s="1"/>
    </row>
    <row r="962" spans="1:21" x14ac:dyDescent="0.25">
      <c r="A962" t="s">
        <v>10</v>
      </c>
      <c r="B962">
        <v>7</v>
      </c>
      <c r="C962">
        <v>211</v>
      </c>
      <c r="D962" t="s">
        <v>460</v>
      </c>
      <c r="E962" t="s">
        <v>461</v>
      </c>
      <c r="F962" t="s">
        <v>409</v>
      </c>
      <c r="G962" t="s">
        <v>462</v>
      </c>
      <c r="H962">
        <v>108</v>
      </c>
      <c r="I962" t="s">
        <v>403</v>
      </c>
      <c r="J962" t="s">
        <v>15</v>
      </c>
      <c r="K962" t="s">
        <v>46</v>
      </c>
      <c r="L962">
        <v>10</v>
      </c>
      <c r="M962" t="s">
        <v>47</v>
      </c>
      <c r="N962" s="3">
        <v>1059480</v>
      </c>
      <c r="O962" s="3">
        <v>1139118</v>
      </c>
      <c r="P962" s="3">
        <v>1147668</v>
      </c>
      <c r="Q962" s="3">
        <v>1179018</v>
      </c>
      <c r="R962" s="3">
        <v>1240318</v>
      </c>
      <c r="S962" s="1">
        <v>1607417</v>
      </c>
      <c r="T962" s="1">
        <v>1799563.73</v>
      </c>
      <c r="U962" s="1">
        <v>1878075.73</v>
      </c>
    </row>
    <row r="963" spans="1:21" x14ac:dyDescent="0.25">
      <c r="A963" t="s">
        <v>10</v>
      </c>
      <c r="B963">
        <v>7</v>
      </c>
      <c r="C963">
        <v>211</v>
      </c>
      <c r="D963" t="s">
        <v>460</v>
      </c>
      <c r="E963" t="s">
        <v>461</v>
      </c>
      <c r="F963" t="s">
        <v>409</v>
      </c>
      <c r="G963" t="s">
        <v>462</v>
      </c>
      <c r="H963">
        <v>108</v>
      </c>
      <c r="I963" t="s">
        <v>403</v>
      </c>
      <c r="J963" t="s">
        <v>15</v>
      </c>
      <c r="K963" t="s">
        <v>46</v>
      </c>
      <c r="L963">
        <v>20</v>
      </c>
      <c r="M963" t="s">
        <v>48</v>
      </c>
      <c r="N963" s="3">
        <v>1059480</v>
      </c>
      <c r="O963" s="3">
        <v>1139118</v>
      </c>
      <c r="P963" s="3">
        <v>1147668</v>
      </c>
      <c r="Q963" s="3">
        <v>1179018</v>
      </c>
      <c r="R963" s="3">
        <v>1233319</v>
      </c>
      <c r="S963" s="1">
        <v>1587871.27</v>
      </c>
      <c r="T963" s="1">
        <v>1674526</v>
      </c>
      <c r="U963" s="1">
        <v>1818202.81</v>
      </c>
    </row>
    <row r="964" spans="1:21" x14ac:dyDescent="0.25">
      <c r="A964" t="s">
        <v>10</v>
      </c>
      <c r="B964">
        <v>7</v>
      </c>
      <c r="C964">
        <v>211</v>
      </c>
      <c r="D964" t="s">
        <v>460</v>
      </c>
      <c r="E964" t="s">
        <v>461</v>
      </c>
      <c r="F964" t="s">
        <v>409</v>
      </c>
      <c r="G964" t="s">
        <v>462</v>
      </c>
      <c r="H964">
        <v>108</v>
      </c>
      <c r="I964" t="s">
        <v>403</v>
      </c>
      <c r="J964" t="s">
        <v>15</v>
      </c>
      <c r="K964" t="s">
        <v>46</v>
      </c>
      <c r="L964">
        <v>30</v>
      </c>
      <c r="M964" t="s">
        <v>49</v>
      </c>
      <c r="N964" s="3">
        <v>0</v>
      </c>
      <c r="O964" s="3">
        <v>0</v>
      </c>
      <c r="P964" s="3">
        <v>0</v>
      </c>
      <c r="Q964" s="3">
        <v>0</v>
      </c>
      <c r="R964" s="3">
        <v>6999</v>
      </c>
      <c r="S964" s="1">
        <v>19545.73</v>
      </c>
      <c r="T964" s="1">
        <v>125037.73</v>
      </c>
      <c r="U964" s="1">
        <v>59872.92</v>
      </c>
    </row>
    <row r="965" spans="1:21" x14ac:dyDescent="0.25">
      <c r="A965" t="s">
        <v>10</v>
      </c>
      <c r="B965">
        <v>7</v>
      </c>
      <c r="C965">
        <v>211</v>
      </c>
      <c r="D965" t="s">
        <v>460</v>
      </c>
      <c r="E965" t="s">
        <v>461</v>
      </c>
      <c r="F965" t="s">
        <v>409</v>
      </c>
      <c r="G965" t="s">
        <v>462</v>
      </c>
      <c r="H965">
        <v>108</v>
      </c>
      <c r="I965" t="s">
        <v>403</v>
      </c>
      <c r="J965" t="s">
        <v>15</v>
      </c>
      <c r="K965" t="s">
        <v>46</v>
      </c>
      <c r="L965">
        <v>40</v>
      </c>
      <c r="M965" t="s">
        <v>12</v>
      </c>
      <c r="N965" s="3">
        <v>0</v>
      </c>
      <c r="O965" s="3">
        <v>0</v>
      </c>
      <c r="P965" s="3">
        <v>0</v>
      </c>
      <c r="Q965" s="3">
        <v>0</v>
      </c>
      <c r="R965" s="3">
        <v>6999</v>
      </c>
      <c r="S965" s="1">
        <v>19545.73</v>
      </c>
      <c r="T965" s="1">
        <v>125037.73</v>
      </c>
      <c r="U965" s="1">
        <v>59872.92</v>
      </c>
    </row>
    <row r="966" spans="1:21" x14ac:dyDescent="0.25">
      <c r="A966" t="s">
        <v>10</v>
      </c>
      <c r="B966">
        <v>7</v>
      </c>
      <c r="C966">
        <v>211</v>
      </c>
      <c r="D966" t="s">
        <v>460</v>
      </c>
      <c r="E966" t="s">
        <v>461</v>
      </c>
      <c r="F966" t="s">
        <v>409</v>
      </c>
      <c r="G966" t="s">
        <v>462</v>
      </c>
      <c r="H966">
        <v>108</v>
      </c>
      <c r="I966" t="s">
        <v>403</v>
      </c>
      <c r="J966" t="s">
        <v>15</v>
      </c>
      <c r="K966" t="s">
        <v>46</v>
      </c>
      <c r="L966">
        <v>50</v>
      </c>
      <c r="M966" t="s">
        <v>50</v>
      </c>
      <c r="N966" s="3">
        <v>0</v>
      </c>
      <c r="O966" s="3">
        <v>0</v>
      </c>
      <c r="P966" s="3">
        <v>0</v>
      </c>
      <c r="Q966" s="3">
        <v>0</v>
      </c>
      <c r="R966" s="3">
        <v>0</v>
      </c>
      <c r="S966" s="1">
        <v>0</v>
      </c>
      <c r="T966" s="1">
        <v>0</v>
      </c>
      <c r="U966" s="1">
        <v>0</v>
      </c>
    </row>
    <row r="967" spans="1:21" x14ac:dyDescent="0.25">
      <c r="A967" t="s">
        <v>10</v>
      </c>
      <c r="B967">
        <v>7</v>
      </c>
      <c r="C967">
        <v>211</v>
      </c>
      <c r="D967" t="s">
        <v>460</v>
      </c>
      <c r="E967" t="s">
        <v>461</v>
      </c>
      <c r="F967" t="s">
        <v>409</v>
      </c>
      <c r="G967" t="s">
        <v>462</v>
      </c>
      <c r="H967">
        <v>113</v>
      </c>
      <c r="I967" t="s">
        <v>463</v>
      </c>
      <c r="J967" t="s">
        <v>464</v>
      </c>
      <c r="K967" t="s">
        <v>46</v>
      </c>
      <c r="L967">
        <v>10</v>
      </c>
      <c r="M967" t="s">
        <v>47</v>
      </c>
      <c r="N967" s="3">
        <v>0</v>
      </c>
      <c r="O967" s="3">
        <v>0</v>
      </c>
      <c r="P967" s="3">
        <v>0</v>
      </c>
      <c r="Q967" s="3">
        <v>0</v>
      </c>
      <c r="R967" s="3">
        <v>0</v>
      </c>
      <c r="S967" s="1">
        <v>0</v>
      </c>
      <c r="T967" s="1">
        <v>0</v>
      </c>
      <c r="U967" s="1"/>
    </row>
    <row r="968" spans="1:21" x14ac:dyDescent="0.25">
      <c r="A968" t="s">
        <v>10</v>
      </c>
      <c r="B968">
        <v>7</v>
      </c>
      <c r="C968">
        <v>211</v>
      </c>
      <c r="D968" t="s">
        <v>460</v>
      </c>
      <c r="E968" t="s">
        <v>461</v>
      </c>
      <c r="F968" t="s">
        <v>409</v>
      </c>
      <c r="G968" t="s">
        <v>462</v>
      </c>
      <c r="H968">
        <v>113</v>
      </c>
      <c r="I968" t="s">
        <v>463</v>
      </c>
      <c r="J968" t="s">
        <v>464</v>
      </c>
      <c r="K968" t="s">
        <v>46</v>
      </c>
      <c r="L968">
        <v>20</v>
      </c>
      <c r="M968" t="s">
        <v>48</v>
      </c>
      <c r="N968" s="3">
        <v>0</v>
      </c>
      <c r="O968" s="3">
        <v>0</v>
      </c>
      <c r="P968" s="3">
        <v>0</v>
      </c>
      <c r="Q968" s="3">
        <v>0</v>
      </c>
      <c r="R968" s="3">
        <v>0</v>
      </c>
      <c r="S968" s="1">
        <v>0</v>
      </c>
      <c r="T968" s="1">
        <v>0</v>
      </c>
      <c r="U968" s="1"/>
    </row>
    <row r="969" spans="1:21" x14ac:dyDescent="0.25">
      <c r="A969" t="s">
        <v>10</v>
      </c>
      <c r="B969">
        <v>7</v>
      </c>
      <c r="C969">
        <v>211</v>
      </c>
      <c r="D969" t="s">
        <v>460</v>
      </c>
      <c r="E969" t="s">
        <v>461</v>
      </c>
      <c r="F969" t="s">
        <v>409</v>
      </c>
      <c r="G969" t="s">
        <v>462</v>
      </c>
      <c r="H969">
        <v>113</v>
      </c>
      <c r="I969" t="s">
        <v>463</v>
      </c>
      <c r="J969" t="s">
        <v>464</v>
      </c>
      <c r="K969" t="s">
        <v>46</v>
      </c>
      <c r="L969">
        <v>30</v>
      </c>
      <c r="M969" t="s">
        <v>49</v>
      </c>
      <c r="N969" s="3">
        <v>0</v>
      </c>
      <c r="O969" s="3">
        <v>0</v>
      </c>
      <c r="P969" s="3">
        <v>0</v>
      </c>
      <c r="Q969" s="3">
        <v>0</v>
      </c>
      <c r="R969" s="3">
        <v>0</v>
      </c>
      <c r="S969" s="1">
        <v>0</v>
      </c>
      <c r="T969" s="1">
        <v>0</v>
      </c>
      <c r="U969" s="1"/>
    </row>
    <row r="970" spans="1:21" x14ac:dyDescent="0.25">
      <c r="A970" t="s">
        <v>10</v>
      </c>
      <c r="B970">
        <v>7</v>
      </c>
      <c r="C970">
        <v>211</v>
      </c>
      <c r="D970" t="s">
        <v>460</v>
      </c>
      <c r="E970" t="s">
        <v>461</v>
      </c>
      <c r="F970" t="s">
        <v>409</v>
      </c>
      <c r="G970" t="s">
        <v>462</v>
      </c>
      <c r="H970">
        <v>113</v>
      </c>
      <c r="I970" t="s">
        <v>463</v>
      </c>
      <c r="J970" t="s">
        <v>464</v>
      </c>
      <c r="K970" t="s">
        <v>46</v>
      </c>
      <c r="L970">
        <v>40</v>
      </c>
      <c r="M970" t="s">
        <v>12</v>
      </c>
      <c r="N970" s="3">
        <v>0</v>
      </c>
      <c r="O970" s="3">
        <v>0</v>
      </c>
      <c r="P970" s="3">
        <v>0</v>
      </c>
      <c r="Q970" s="3">
        <v>0</v>
      </c>
      <c r="R970" s="3">
        <v>0</v>
      </c>
      <c r="S970" s="1">
        <v>0</v>
      </c>
      <c r="T970" s="1">
        <v>0</v>
      </c>
      <c r="U970" s="1"/>
    </row>
    <row r="971" spans="1:21" x14ac:dyDescent="0.25">
      <c r="A971" t="s">
        <v>10</v>
      </c>
      <c r="B971">
        <v>7</v>
      </c>
      <c r="C971">
        <v>211</v>
      </c>
      <c r="D971" t="s">
        <v>460</v>
      </c>
      <c r="E971" t="s">
        <v>461</v>
      </c>
      <c r="F971" t="s">
        <v>409</v>
      </c>
      <c r="G971" t="s">
        <v>462</v>
      </c>
      <c r="H971">
        <v>113</v>
      </c>
      <c r="I971" t="s">
        <v>463</v>
      </c>
      <c r="J971" t="s">
        <v>464</v>
      </c>
      <c r="K971" t="s">
        <v>46</v>
      </c>
      <c r="L971">
        <v>50</v>
      </c>
      <c r="M971" t="s">
        <v>50</v>
      </c>
      <c r="N971" s="3">
        <v>0</v>
      </c>
      <c r="O971" s="3">
        <v>0</v>
      </c>
      <c r="P971" s="3">
        <v>0</v>
      </c>
      <c r="Q971" s="3">
        <v>0</v>
      </c>
      <c r="R971" s="3">
        <v>0</v>
      </c>
      <c r="S971" s="1">
        <v>0</v>
      </c>
      <c r="T971" s="1">
        <v>0</v>
      </c>
      <c r="U971" s="1"/>
    </row>
    <row r="972" spans="1:21" x14ac:dyDescent="0.25">
      <c r="A972" t="s">
        <v>10</v>
      </c>
      <c r="B972">
        <v>7</v>
      </c>
      <c r="C972">
        <v>208</v>
      </c>
      <c r="D972" t="s">
        <v>465</v>
      </c>
      <c r="E972" t="s">
        <v>466</v>
      </c>
      <c r="F972" t="s">
        <v>409</v>
      </c>
      <c r="G972" t="s">
        <v>467</v>
      </c>
      <c r="H972">
        <v>100</v>
      </c>
      <c r="I972" t="s">
        <v>411</v>
      </c>
      <c r="J972" t="s">
        <v>14</v>
      </c>
      <c r="K972" t="s">
        <v>46</v>
      </c>
      <c r="L972">
        <v>10</v>
      </c>
      <c r="M972" t="s">
        <v>47</v>
      </c>
      <c r="N972" s="3">
        <v>0</v>
      </c>
      <c r="O972" s="3">
        <v>0</v>
      </c>
      <c r="P972" s="3">
        <v>0</v>
      </c>
      <c r="Q972" s="3">
        <v>0</v>
      </c>
      <c r="R972" s="3">
        <v>0</v>
      </c>
      <c r="S972" s="1">
        <v>0</v>
      </c>
      <c r="T972" s="1">
        <v>0</v>
      </c>
      <c r="U972" s="1"/>
    </row>
    <row r="973" spans="1:21" x14ac:dyDescent="0.25">
      <c r="A973" t="s">
        <v>10</v>
      </c>
      <c r="B973">
        <v>7</v>
      </c>
      <c r="C973">
        <v>208</v>
      </c>
      <c r="D973" t="s">
        <v>465</v>
      </c>
      <c r="E973" t="s">
        <v>466</v>
      </c>
      <c r="F973" t="s">
        <v>409</v>
      </c>
      <c r="G973" t="s">
        <v>467</v>
      </c>
      <c r="H973">
        <v>100</v>
      </c>
      <c r="I973" t="s">
        <v>411</v>
      </c>
      <c r="J973" t="s">
        <v>14</v>
      </c>
      <c r="K973" t="s">
        <v>46</v>
      </c>
      <c r="L973">
        <v>20</v>
      </c>
      <c r="M973" t="s">
        <v>48</v>
      </c>
      <c r="N973" s="3">
        <v>0</v>
      </c>
      <c r="O973" s="3">
        <v>0</v>
      </c>
      <c r="P973" s="3">
        <v>0</v>
      </c>
      <c r="Q973" s="3">
        <v>0</v>
      </c>
      <c r="R973" s="3">
        <v>0</v>
      </c>
      <c r="S973" s="1">
        <v>0</v>
      </c>
      <c r="T973" s="1">
        <v>0</v>
      </c>
      <c r="U973" s="1"/>
    </row>
    <row r="974" spans="1:21" x14ac:dyDescent="0.25">
      <c r="A974" t="s">
        <v>10</v>
      </c>
      <c r="B974">
        <v>7</v>
      </c>
      <c r="C974">
        <v>208</v>
      </c>
      <c r="D974" t="s">
        <v>465</v>
      </c>
      <c r="E974" t="s">
        <v>466</v>
      </c>
      <c r="F974" t="s">
        <v>409</v>
      </c>
      <c r="G974" t="s">
        <v>467</v>
      </c>
      <c r="H974">
        <v>100</v>
      </c>
      <c r="I974" t="s">
        <v>411</v>
      </c>
      <c r="J974" t="s">
        <v>14</v>
      </c>
      <c r="K974" t="s">
        <v>46</v>
      </c>
      <c r="L974">
        <v>30</v>
      </c>
      <c r="M974" t="s">
        <v>49</v>
      </c>
      <c r="N974" s="3">
        <v>0</v>
      </c>
      <c r="O974" s="3">
        <v>0</v>
      </c>
      <c r="P974" s="3">
        <v>0</v>
      </c>
      <c r="Q974" s="3">
        <v>0</v>
      </c>
      <c r="R974" s="3">
        <v>0</v>
      </c>
      <c r="S974" s="1">
        <v>0</v>
      </c>
      <c r="T974" s="1">
        <v>0</v>
      </c>
      <c r="U974" s="1"/>
    </row>
    <row r="975" spans="1:21" x14ac:dyDescent="0.25">
      <c r="A975" t="s">
        <v>10</v>
      </c>
      <c r="B975">
        <v>7</v>
      </c>
      <c r="C975">
        <v>208</v>
      </c>
      <c r="D975" t="s">
        <v>465</v>
      </c>
      <c r="E975" t="s">
        <v>466</v>
      </c>
      <c r="F975" t="s">
        <v>409</v>
      </c>
      <c r="G975" t="s">
        <v>467</v>
      </c>
      <c r="H975">
        <v>100</v>
      </c>
      <c r="I975" t="s">
        <v>411</v>
      </c>
      <c r="J975" t="s">
        <v>14</v>
      </c>
      <c r="K975" t="s">
        <v>46</v>
      </c>
      <c r="L975">
        <v>40</v>
      </c>
      <c r="M975" t="s">
        <v>12</v>
      </c>
      <c r="N975" s="3">
        <v>0</v>
      </c>
      <c r="O975" s="3">
        <v>0</v>
      </c>
      <c r="P975" s="3">
        <v>0</v>
      </c>
      <c r="Q975" s="3">
        <v>0</v>
      </c>
      <c r="R975" s="3">
        <v>0</v>
      </c>
      <c r="S975" s="1">
        <v>0</v>
      </c>
      <c r="T975" s="1">
        <v>0</v>
      </c>
      <c r="U975" s="1"/>
    </row>
    <row r="976" spans="1:21" x14ac:dyDescent="0.25">
      <c r="A976" t="s">
        <v>10</v>
      </c>
      <c r="B976">
        <v>7</v>
      </c>
      <c r="C976">
        <v>208</v>
      </c>
      <c r="D976" t="s">
        <v>465</v>
      </c>
      <c r="E976" t="s">
        <v>466</v>
      </c>
      <c r="F976" t="s">
        <v>409</v>
      </c>
      <c r="G976" t="s">
        <v>467</v>
      </c>
      <c r="H976">
        <v>100</v>
      </c>
      <c r="I976" t="s">
        <v>411</v>
      </c>
      <c r="J976" t="s">
        <v>14</v>
      </c>
      <c r="K976" t="s">
        <v>46</v>
      </c>
      <c r="L976">
        <v>50</v>
      </c>
      <c r="M976" t="s">
        <v>50</v>
      </c>
      <c r="N976" s="3">
        <v>0</v>
      </c>
      <c r="O976" s="3">
        <v>0</v>
      </c>
      <c r="P976" s="3">
        <v>0</v>
      </c>
      <c r="Q976" s="3">
        <v>0</v>
      </c>
      <c r="R976" s="3">
        <v>0</v>
      </c>
      <c r="S976" s="1">
        <v>0</v>
      </c>
      <c r="T976" s="1">
        <v>0</v>
      </c>
      <c r="U976" s="1"/>
    </row>
    <row r="977" spans="1:21" x14ac:dyDescent="0.25">
      <c r="A977" t="s">
        <v>10</v>
      </c>
      <c r="B977">
        <v>7</v>
      </c>
      <c r="C977">
        <v>208</v>
      </c>
      <c r="D977" t="s">
        <v>465</v>
      </c>
      <c r="E977" t="s">
        <v>466</v>
      </c>
      <c r="F977" t="s">
        <v>409</v>
      </c>
      <c r="G977" t="s">
        <v>467</v>
      </c>
      <c r="H977">
        <v>108</v>
      </c>
      <c r="I977" t="s">
        <v>403</v>
      </c>
      <c r="J977" t="s">
        <v>15</v>
      </c>
      <c r="K977" t="s">
        <v>46</v>
      </c>
      <c r="L977">
        <v>10</v>
      </c>
      <c r="M977" t="s">
        <v>47</v>
      </c>
      <c r="N977" s="3">
        <v>21674821</v>
      </c>
      <c r="O977" s="3">
        <v>23162642</v>
      </c>
      <c r="P977" s="3">
        <v>23241399</v>
      </c>
      <c r="Q977" s="3">
        <v>24910289</v>
      </c>
      <c r="R977" s="3">
        <v>27359404</v>
      </c>
      <c r="S977" s="1">
        <v>37209914</v>
      </c>
      <c r="T977" s="1">
        <v>41184871</v>
      </c>
      <c r="U977" s="1">
        <v>43912852</v>
      </c>
    </row>
    <row r="978" spans="1:21" x14ac:dyDescent="0.25">
      <c r="A978" t="s">
        <v>10</v>
      </c>
      <c r="B978">
        <v>7</v>
      </c>
      <c r="C978">
        <v>208</v>
      </c>
      <c r="D978" t="s">
        <v>465</v>
      </c>
      <c r="E978" t="s">
        <v>466</v>
      </c>
      <c r="F978" t="s">
        <v>409</v>
      </c>
      <c r="G978" t="s">
        <v>467</v>
      </c>
      <c r="H978">
        <v>108</v>
      </c>
      <c r="I978" t="s">
        <v>403</v>
      </c>
      <c r="J978" t="s">
        <v>15</v>
      </c>
      <c r="K978" t="s">
        <v>46</v>
      </c>
      <c r="L978">
        <v>20</v>
      </c>
      <c r="M978" t="s">
        <v>48</v>
      </c>
      <c r="N978" s="3">
        <v>21674821</v>
      </c>
      <c r="O978" s="3">
        <v>23162642</v>
      </c>
      <c r="P978" s="3">
        <v>23241399</v>
      </c>
      <c r="Q978" s="3">
        <v>24910289</v>
      </c>
      <c r="R978" s="3">
        <v>27359404</v>
      </c>
      <c r="S978" s="1">
        <v>37159471</v>
      </c>
      <c r="T978" s="1">
        <v>41184871</v>
      </c>
      <c r="U978" s="1">
        <v>43912852</v>
      </c>
    </row>
    <row r="979" spans="1:21" x14ac:dyDescent="0.25">
      <c r="A979" t="s">
        <v>10</v>
      </c>
      <c r="B979">
        <v>7</v>
      </c>
      <c r="C979">
        <v>208</v>
      </c>
      <c r="D979" t="s">
        <v>465</v>
      </c>
      <c r="E979" t="s">
        <v>466</v>
      </c>
      <c r="F979" t="s">
        <v>409</v>
      </c>
      <c r="G979" t="s">
        <v>467</v>
      </c>
      <c r="H979">
        <v>108</v>
      </c>
      <c r="I979" t="s">
        <v>403</v>
      </c>
      <c r="J979" t="s">
        <v>15</v>
      </c>
      <c r="K979" t="s">
        <v>46</v>
      </c>
      <c r="L979">
        <v>30</v>
      </c>
      <c r="M979" t="s">
        <v>49</v>
      </c>
      <c r="N979" s="3">
        <v>0</v>
      </c>
      <c r="O979" s="3">
        <v>0</v>
      </c>
      <c r="P979" s="3">
        <v>0</v>
      </c>
      <c r="Q979" s="3">
        <v>0</v>
      </c>
      <c r="R979" s="3">
        <v>0</v>
      </c>
      <c r="S979" s="1">
        <v>50443</v>
      </c>
      <c r="T979" s="1">
        <v>0</v>
      </c>
      <c r="U979" s="1">
        <v>0</v>
      </c>
    </row>
    <row r="980" spans="1:21" x14ac:dyDescent="0.25">
      <c r="A980" t="s">
        <v>10</v>
      </c>
      <c r="B980">
        <v>7</v>
      </c>
      <c r="C980">
        <v>208</v>
      </c>
      <c r="D980" t="s">
        <v>465</v>
      </c>
      <c r="E980" t="s">
        <v>466</v>
      </c>
      <c r="F980" t="s">
        <v>409</v>
      </c>
      <c r="G980" t="s">
        <v>467</v>
      </c>
      <c r="H980">
        <v>108</v>
      </c>
      <c r="I980" t="s">
        <v>403</v>
      </c>
      <c r="J980" t="s">
        <v>15</v>
      </c>
      <c r="K980" t="s">
        <v>46</v>
      </c>
      <c r="L980">
        <v>40</v>
      </c>
      <c r="M980" t="s">
        <v>12</v>
      </c>
      <c r="N980" s="3">
        <v>0</v>
      </c>
      <c r="O980" s="3">
        <v>0</v>
      </c>
      <c r="P980" s="3">
        <v>0</v>
      </c>
      <c r="Q980" s="3">
        <v>0</v>
      </c>
      <c r="R980" s="3">
        <v>0</v>
      </c>
      <c r="S980" s="1">
        <v>50443</v>
      </c>
      <c r="T980" s="1">
        <v>0</v>
      </c>
      <c r="U980" s="1">
        <v>0</v>
      </c>
    </row>
    <row r="981" spans="1:21" x14ac:dyDescent="0.25">
      <c r="A981" t="s">
        <v>10</v>
      </c>
      <c r="B981">
        <v>7</v>
      </c>
      <c r="C981">
        <v>208</v>
      </c>
      <c r="D981" t="s">
        <v>465</v>
      </c>
      <c r="E981" t="s">
        <v>466</v>
      </c>
      <c r="F981" t="s">
        <v>409</v>
      </c>
      <c r="G981" t="s">
        <v>467</v>
      </c>
      <c r="H981">
        <v>108</v>
      </c>
      <c r="I981" t="s">
        <v>403</v>
      </c>
      <c r="J981" t="s">
        <v>15</v>
      </c>
      <c r="K981" t="s">
        <v>46</v>
      </c>
      <c r="L981">
        <v>50</v>
      </c>
      <c r="M981" t="s">
        <v>50</v>
      </c>
      <c r="N981" s="3">
        <v>0</v>
      </c>
      <c r="O981" s="3">
        <v>0</v>
      </c>
      <c r="P981" s="3">
        <v>0</v>
      </c>
      <c r="Q981" s="3">
        <v>0</v>
      </c>
      <c r="R981" s="3">
        <v>0</v>
      </c>
      <c r="S981" s="1">
        <v>0</v>
      </c>
      <c r="T981" s="1">
        <v>0</v>
      </c>
      <c r="U981" s="1">
        <v>0</v>
      </c>
    </row>
    <row r="982" spans="1:21" x14ac:dyDescent="0.25">
      <c r="A982" t="s">
        <v>10</v>
      </c>
      <c r="B982">
        <v>7</v>
      </c>
      <c r="C982">
        <v>208</v>
      </c>
      <c r="D982" t="s">
        <v>465</v>
      </c>
      <c r="E982" t="s">
        <v>466</v>
      </c>
      <c r="F982" t="s">
        <v>409</v>
      </c>
      <c r="G982" t="s">
        <v>467</v>
      </c>
      <c r="H982">
        <v>110</v>
      </c>
      <c r="I982" t="s">
        <v>404</v>
      </c>
      <c r="J982" t="s">
        <v>16</v>
      </c>
      <c r="K982" t="s">
        <v>46</v>
      </c>
      <c r="L982">
        <v>10</v>
      </c>
      <c r="M982" t="s">
        <v>47</v>
      </c>
      <c r="N982" s="3">
        <v>5927521</v>
      </c>
      <c r="O982" s="3">
        <v>5724647.1299999999</v>
      </c>
      <c r="P982" s="3">
        <v>6004900</v>
      </c>
      <c r="Q982" s="3">
        <v>5948341.8300000001</v>
      </c>
      <c r="R982" s="3">
        <v>10840879.949999999</v>
      </c>
      <c r="S982" s="1">
        <v>11724428</v>
      </c>
      <c r="T982" s="1">
        <v>18393227.399999999</v>
      </c>
      <c r="U982" s="1">
        <v>42207087.979999997</v>
      </c>
    </row>
    <row r="983" spans="1:21" x14ac:dyDescent="0.25">
      <c r="A983" t="s">
        <v>10</v>
      </c>
      <c r="B983">
        <v>7</v>
      </c>
      <c r="C983">
        <v>208</v>
      </c>
      <c r="D983" t="s">
        <v>465</v>
      </c>
      <c r="E983" t="s">
        <v>466</v>
      </c>
      <c r="F983" t="s">
        <v>409</v>
      </c>
      <c r="G983" t="s">
        <v>467</v>
      </c>
      <c r="H983">
        <v>110</v>
      </c>
      <c r="I983" t="s">
        <v>404</v>
      </c>
      <c r="J983" t="s">
        <v>16</v>
      </c>
      <c r="K983" t="s">
        <v>46</v>
      </c>
      <c r="L983">
        <v>20</v>
      </c>
      <c r="M983" t="s">
        <v>48</v>
      </c>
      <c r="N983" s="3">
        <v>5927521</v>
      </c>
      <c r="O983" s="3">
        <v>5724647.1299999999</v>
      </c>
      <c r="P983" s="3">
        <v>6004900</v>
      </c>
      <c r="Q983" s="3">
        <v>5948341.8300000001</v>
      </c>
      <c r="R983" s="3">
        <v>10840879.949999999</v>
      </c>
      <c r="S983" s="1">
        <v>11724428</v>
      </c>
      <c r="T983" s="1">
        <v>10661803.4</v>
      </c>
      <c r="U983" s="1">
        <v>17413303.77</v>
      </c>
    </row>
    <row r="984" spans="1:21" x14ac:dyDescent="0.25">
      <c r="A984" t="s">
        <v>10</v>
      </c>
      <c r="B984">
        <v>7</v>
      </c>
      <c r="C984">
        <v>208</v>
      </c>
      <c r="D984" t="s">
        <v>465</v>
      </c>
      <c r="E984" t="s">
        <v>466</v>
      </c>
      <c r="F984" t="s">
        <v>409</v>
      </c>
      <c r="G984" t="s">
        <v>467</v>
      </c>
      <c r="H984">
        <v>110</v>
      </c>
      <c r="I984" t="s">
        <v>404</v>
      </c>
      <c r="J984" t="s">
        <v>16</v>
      </c>
      <c r="K984" t="s">
        <v>46</v>
      </c>
      <c r="L984">
        <v>30</v>
      </c>
      <c r="M984" t="s">
        <v>49</v>
      </c>
      <c r="N984" s="3">
        <v>0</v>
      </c>
      <c r="O984" s="3">
        <v>0</v>
      </c>
      <c r="P984" s="3">
        <v>0</v>
      </c>
      <c r="Q984" s="3">
        <v>0</v>
      </c>
      <c r="R984" s="3">
        <v>0</v>
      </c>
      <c r="S984" s="1">
        <v>0</v>
      </c>
      <c r="T984" s="1">
        <v>7731424</v>
      </c>
      <c r="U984" s="1">
        <v>24793784.210000001</v>
      </c>
    </row>
    <row r="985" spans="1:21" x14ac:dyDescent="0.25">
      <c r="A985" t="s">
        <v>10</v>
      </c>
      <c r="B985">
        <v>7</v>
      </c>
      <c r="C985">
        <v>208</v>
      </c>
      <c r="D985" t="s">
        <v>465</v>
      </c>
      <c r="E985" t="s">
        <v>466</v>
      </c>
      <c r="F985" t="s">
        <v>409</v>
      </c>
      <c r="G985" t="s">
        <v>467</v>
      </c>
      <c r="H985">
        <v>110</v>
      </c>
      <c r="I985" t="s">
        <v>404</v>
      </c>
      <c r="J985" t="s">
        <v>16</v>
      </c>
      <c r="K985" t="s">
        <v>46</v>
      </c>
      <c r="L985">
        <v>40</v>
      </c>
      <c r="M985" t="s">
        <v>12</v>
      </c>
      <c r="N985" s="3">
        <v>0</v>
      </c>
      <c r="O985" s="3">
        <v>0</v>
      </c>
      <c r="P985" s="3">
        <v>0</v>
      </c>
      <c r="Q985" s="3">
        <v>0</v>
      </c>
      <c r="R985" s="3">
        <v>0</v>
      </c>
      <c r="S985" s="1">
        <v>0</v>
      </c>
      <c r="T985" s="1">
        <v>7731424</v>
      </c>
      <c r="U985" s="1">
        <v>24793784.210000001</v>
      </c>
    </row>
    <row r="986" spans="1:21" x14ac:dyDescent="0.25">
      <c r="A986" t="s">
        <v>10</v>
      </c>
      <c r="B986">
        <v>7</v>
      </c>
      <c r="C986">
        <v>208</v>
      </c>
      <c r="D986" t="s">
        <v>465</v>
      </c>
      <c r="E986" t="s">
        <v>466</v>
      </c>
      <c r="F986" t="s">
        <v>409</v>
      </c>
      <c r="G986" t="s">
        <v>467</v>
      </c>
      <c r="H986">
        <v>110</v>
      </c>
      <c r="I986" t="s">
        <v>404</v>
      </c>
      <c r="J986" t="s">
        <v>16</v>
      </c>
      <c r="K986" t="s">
        <v>46</v>
      </c>
      <c r="L986">
        <v>50</v>
      </c>
      <c r="M986" t="s">
        <v>50</v>
      </c>
      <c r="N986" s="3">
        <v>0</v>
      </c>
      <c r="O986" s="3">
        <v>0</v>
      </c>
      <c r="P986" s="3">
        <v>0</v>
      </c>
      <c r="Q986" s="3">
        <v>0</v>
      </c>
      <c r="R986" s="3">
        <v>0</v>
      </c>
      <c r="S986" s="1">
        <v>0</v>
      </c>
      <c r="T986" s="1">
        <v>0</v>
      </c>
      <c r="U986" s="1">
        <v>0</v>
      </c>
    </row>
    <row r="987" spans="1:21" x14ac:dyDescent="0.25">
      <c r="A987" t="s">
        <v>10</v>
      </c>
      <c r="B987">
        <v>7</v>
      </c>
      <c r="C987">
        <v>208</v>
      </c>
      <c r="D987" t="s">
        <v>465</v>
      </c>
      <c r="E987" t="s">
        <v>466</v>
      </c>
      <c r="F987" t="s">
        <v>409</v>
      </c>
      <c r="G987" t="s">
        <v>467</v>
      </c>
      <c r="H987">
        <v>113</v>
      </c>
      <c r="I987" t="s">
        <v>463</v>
      </c>
      <c r="J987" t="s">
        <v>464</v>
      </c>
      <c r="K987" t="s">
        <v>46</v>
      </c>
      <c r="L987">
        <v>10</v>
      </c>
      <c r="M987" t="s">
        <v>47</v>
      </c>
      <c r="N987" s="3">
        <v>0</v>
      </c>
      <c r="O987" s="3">
        <v>0</v>
      </c>
      <c r="P987" s="3">
        <v>0</v>
      </c>
      <c r="Q987" s="3">
        <v>0</v>
      </c>
      <c r="R987" s="3">
        <v>0</v>
      </c>
      <c r="S987" s="1">
        <v>0</v>
      </c>
      <c r="T987" s="1">
        <v>0</v>
      </c>
      <c r="U987" s="1"/>
    </row>
    <row r="988" spans="1:21" x14ac:dyDescent="0.25">
      <c r="A988" t="s">
        <v>10</v>
      </c>
      <c r="B988">
        <v>7</v>
      </c>
      <c r="C988">
        <v>208</v>
      </c>
      <c r="D988" t="s">
        <v>465</v>
      </c>
      <c r="E988" t="s">
        <v>466</v>
      </c>
      <c r="F988" t="s">
        <v>409</v>
      </c>
      <c r="G988" t="s">
        <v>467</v>
      </c>
      <c r="H988">
        <v>113</v>
      </c>
      <c r="I988" t="s">
        <v>463</v>
      </c>
      <c r="J988" t="s">
        <v>464</v>
      </c>
      <c r="K988" t="s">
        <v>46</v>
      </c>
      <c r="L988">
        <v>20</v>
      </c>
      <c r="M988" t="s">
        <v>48</v>
      </c>
      <c r="N988" s="3">
        <v>0</v>
      </c>
      <c r="O988" s="3">
        <v>0</v>
      </c>
      <c r="P988" s="3">
        <v>0</v>
      </c>
      <c r="Q988" s="3">
        <v>0</v>
      </c>
      <c r="R988" s="3">
        <v>0</v>
      </c>
      <c r="S988" s="1">
        <v>0</v>
      </c>
      <c r="T988" s="1">
        <v>0</v>
      </c>
      <c r="U988" s="1"/>
    </row>
    <row r="989" spans="1:21" x14ac:dyDescent="0.25">
      <c r="A989" t="s">
        <v>10</v>
      </c>
      <c r="B989">
        <v>7</v>
      </c>
      <c r="C989">
        <v>208</v>
      </c>
      <c r="D989" t="s">
        <v>465</v>
      </c>
      <c r="E989" t="s">
        <v>466</v>
      </c>
      <c r="F989" t="s">
        <v>409</v>
      </c>
      <c r="G989" t="s">
        <v>467</v>
      </c>
      <c r="H989">
        <v>113</v>
      </c>
      <c r="I989" t="s">
        <v>463</v>
      </c>
      <c r="J989" t="s">
        <v>464</v>
      </c>
      <c r="K989" t="s">
        <v>46</v>
      </c>
      <c r="L989">
        <v>30</v>
      </c>
      <c r="M989" t="s">
        <v>49</v>
      </c>
      <c r="N989" s="3">
        <v>0</v>
      </c>
      <c r="O989" s="3">
        <v>0</v>
      </c>
      <c r="P989" s="3">
        <v>0</v>
      </c>
      <c r="Q989" s="3">
        <v>0</v>
      </c>
      <c r="R989" s="3">
        <v>0</v>
      </c>
      <c r="S989" s="1">
        <v>0</v>
      </c>
      <c r="T989" s="1">
        <v>0</v>
      </c>
      <c r="U989" s="1"/>
    </row>
    <row r="990" spans="1:21" x14ac:dyDescent="0.25">
      <c r="A990" t="s">
        <v>10</v>
      </c>
      <c r="B990">
        <v>7</v>
      </c>
      <c r="C990">
        <v>208</v>
      </c>
      <c r="D990" t="s">
        <v>465</v>
      </c>
      <c r="E990" t="s">
        <v>466</v>
      </c>
      <c r="F990" t="s">
        <v>409</v>
      </c>
      <c r="G990" t="s">
        <v>467</v>
      </c>
      <c r="H990">
        <v>113</v>
      </c>
      <c r="I990" t="s">
        <v>463</v>
      </c>
      <c r="J990" t="s">
        <v>464</v>
      </c>
      <c r="K990" t="s">
        <v>46</v>
      </c>
      <c r="L990">
        <v>40</v>
      </c>
      <c r="M990" t="s">
        <v>12</v>
      </c>
      <c r="N990" s="3">
        <v>0</v>
      </c>
      <c r="O990" s="3">
        <v>0</v>
      </c>
      <c r="P990" s="3">
        <v>0</v>
      </c>
      <c r="Q990" s="3">
        <v>0</v>
      </c>
      <c r="R990" s="3">
        <v>0</v>
      </c>
      <c r="S990" s="1">
        <v>0</v>
      </c>
      <c r="T990" s="1">
        <v>0</v>
      </c>
      <c r="U990" s="1"/>
    </row>
    <row r="991" spans="1:21" x14ac:dyDescent="0.25">
      <c r="A991" t="s">
        <v>10</v>
      </c>
      <c r="B991">
        <v>7</v>
      </c>
      <c r="C991">
        <v>208</v>
      </c>
      <c r="D991" t="s">
        <v>465</v>
      </c>
      <c r="E991" t="s">
        <v>466</v>
      </c>
      <c r="F991" t="s">
        <v>409</v>
      </c>
      <c r="G991" t="s">
        <v>467</v>
      </c>
      <c r="H991">
        <v>113</v>
      </c>
      <c r="I991" t="s">
        <v>463</v>
      </c>
      <c r="J991" t="s">
        <v>464</v>
      </c>
      <c r="K991" t="s">
        <v>46</v>
      </c>
      <c r="L991">
        <v>50</v>
      </c>
      <c r="M991" t="s">
        <v>50</v>
      </c>
      <c r="N991" s="3">
        <v>0</v>
      </c>
      <c r="O991" s="3">
        <v>0</v>
      </c>
      <c r="P991" s="3">
        <v>0</v>
      </c>
      <c r="Q991" s="3">
        <v>0</v>
      </c>
      <c r="R991" s="3">
        <v>0</v>
      </c>
      <c r="S991" s="1">
        <v>0</v>
      </c>
      <c r="T991" s="1">
        <v>0</v>
      </c>
      <c r="U991" s="1"/>
    </row>
    <row r="992" spans="1:21" x14ac:dyDescent="0.25">
      <c r="A992" t="s">
        <v>10</v>
      </c>
      <c r="B992">
        <v>7</v>
      </c>
      <c r="C992">
        <v>229</v>
      </c>
      <c r="D992" t="s">
        <v>468</v>
      </c>
      <c r="E992" t="s">
        <v>469</v>
      </c>
      <c r="F992" t="s">
        <v>409</v>
      </c>
      <c r="G992" t="s">
        <v>470</v>
      </c>
      <c r="H992">
        <v>100</v>
      </c>
      <c r="I992" t="s">
        <v>411</v>
      </c>
      <c r="J992" t="s">
        <v>14</v>
      </c>
      <c r="K992" t="s">
        <v>46</v>
      </c>
      <c r="L992">
        <v>10</v>
      </c>
      <c r="M992" t="s">
        <v>47</v>
      </c>
      <c r="N992" s="3">
        <v>0</v>
      </c>
      <c r="O992" s="3">
        <v>0</v>
      </c>
      <c r="P992" s="3">
        <v>0</v>
      </c>
      <c r="Q992" s="3">
        <v>0</v>
      </c>
      <c r="R992" s="3">
        <v>0</v>
      </c>
      <c r="S992" s="1">
        <v>0</v>
      </c>
      <c r="T992" s="1">
        <v>0</v>
      </c>
      <c r="U992" s="1"/>
    </row>
    <row r="993" spans="1:21" x14ac:dyDescent="0.25">
      <c r="A993" t="s">
        <v>10</v>
      </c>
      <c r="B993">
        <v>7</v>
      </c>
      <c r="C993">
        <v>229</v>
      </c>
      <c r="D993" t="s">
        <v>468</v>
      </c>
      <c r="E993" t="s">
        <v>469</v>
      </c>
      <c r="F993" t="s">
        <v>409</v>
      </c>
      <c r="G993" t="s">
        <v>470</v>
      </c>
      <c r="H993">
        <v>100</v>
      </c>
      <c r="I993" t="s">
        <v>411</v>
      </c>
      <c r="J993" t="s">
        <v>14</v>
      </c>
      <c r="K993" t="s">
        <v>46</v>
      </c>
      <c r="L993">
        <v>20</v>
      </c>
      <c r="M993" t="s">
        <v>48</v>
      </c>
      <c r="N993" s="3">
        <v>0</v>
      </c>
      <c r="O993" s="3">
        <v>0</v>
      </c>
      <c r="P993" s="3">
        <v>0</v>
      </c>
      <c r="Q993" s="3">
        <v>0</v>
      </c>
      <c r="R993" s="3">
        <v>0</v>
      </c>
      <c r="S993" s="1">
        <v>0</v>
      </c>
      <c r="T993" s="1">
        <v>0</v>
      </c>
      <c r="U993" s="1"/>
    </row>
    <row r="994" spans="1:21" x14ac:dyDescent="0.25">
      <c r="A994" t="s">
        <v>10</v>
      </c>
      <c r="B994">
        <v>7</v>
      </c>
      <c r="C994">
        <v>229</v>
      </c>
      <c r="D994" t="s">
        <v>468</v>
      </c>
      <c r="E994" t="s">
        <v>469</v>
      </c>
      <c r="F994" t="s">
        <v>409</v>
      </c>
      <c r="G994" t="s">
        <v>470</v>
      </c>
      <c r="H994">
        <v>100</v>
      </c>
      <c r="I994" t="s">
        <v>411</v>
      </c>
      <c r="J994" t="s">
        <v>14</v>
      </c>
      <c r="K994" t="s">
        <v>46</v>
      </c>
      <c r="L994">
        <v>30</v>
      </c>
      <c r="M994" t="s">
        <v>49</v>
      </c>
      <c r="N994" s="3">
        <v>0</v>
      </c>
      <c r="O994" s="3">
        <v>0</v>
      </c>
      <c r="P994" s="3">
        <v>0</v>
      </c>
      <c r="Q994" s="3">
        <v>0</v>
      </c>
      <c r="R994" s="3">
        <v>0</v>
      </c>
      <c r="S994" s="1">
        <v>0</v>
      </c>
      <c r="T994" s="1">
        <v>0</v>
      </c>
      <c r="U994" s="1"/>
    </row>
    <row r="995" spans="1:21" x14ac:dyDescent="0.25">
      <c r="A995" t="s">
        <v>10</v>
      </c>
      <c r="B995">
        <v>7</v>
      </c>
      <c r="C995">
        <v>229</v>
      </c>
      <c r="D995" t="s">
        <v>468</v>
      </c>
      <c r="E995" t="s">
        <v>469</v>
      </c>
      <c r="F995" t="s">
        <v>409</v>
      </c>
      <c r="G995" t="s">
        <v>470</v>
      </c>
      <c r="H995">
        <v>100</v>
      </c>
      <c r="I995" t="s">
        <v>411</v>
      </c>
      <c r="J995" t="s">
        <v>14</v>
      </c>
      <c r="K995" t="s">
        <v>46</v>
      </c>
      <c r="L995">
        <v>40</v>
      </c>
      <c r="M995" t="s">
        <v>12</v>
      </c>
      <c r="N995" s="3">
        <v>0</v>
      </c>
      <c r="O995" s="3">
        <v>0</v>
      </c>
      <c r="P995" s="3">
        <v>0</v>
      </c>
      <c r="Q995" s="3">
        <v>0</v>
      </c>
      <c r="R995" s="3">
        <v>0</v>
      </c>
      <c r="S995" s="1">
        <v>0</v>
      </c>
      <c r="T995" s="1">
        <v>0</v>
      </c>
      <c r="U995" s="1"/>
    </row>
    <row r="996" spans="1:21" x14ac:dyDescent="0.25">
      <c r="A996" t="s">
        <v>10</v>
      </c>
      <c r="B996">
        <v>7</v>
      </c>
      <c r="C996">
        <v>229</v>
      </c>
      <c r="D996" t="s">
        <v>468</v>
      </c>
      <c r="E996" t="s">
        <v>469</v>
      </c>
      <c r="F996" t="s">
        <v>409</v>
      </c>
      <c r="G996" t="s">
        <v>470</v>
      </c>
      <c r="H996">
        <v>100</v>
      </c>
      <c r="I996" t="s">
        <v>411</v>
      </c>
      <c r="J996" t="s">
        <v>14</v>
      </c>
      <c r="K996" t="s">
        <v>46</v>
      </c>
      <c r="L996">
        <v>50</v>
      </c>
      <c r="M996" t="s">
        <v>50</v>
      </c>
      <c r="N996" s="3">
        <v>0</v>
      </c>
      <c r="O996" s="3">
        <v>0</v>
      </c>
      <c r="P996" s="3">
        <v>0</v>
      </c>
      <c r="Q996" s="3">
        <v>0</v>
      </c>
      <c r="R996" s="3">
        <v>0</v>
      </c>
      <c r="S996" s="1">
        <v>0</v>
      </c>
      <c r="T996" s="1">
        <v>0</v>
      </c>
      <c r="U996" s="1"/>
    </row>
    <row r="997" spans="1:21" x14ac:dyDescent="0.25">
      <c r="A997" t="s">
        <v>10</v>
      </c>
      <c r="B997">
        <v>7</v>
      </c>
      <c r="C997">
        <v>212</v>
      </c>
      <c r="D997" t="s">
        <v>471</v>
      </c>
      <c r="E997" t="s">
        <v>472</v>
      </c>
      <c r="F997" t="s">
        <v>409</v>
      </c>
      <c r="G997" t="s">
        <v>473</v>
      </c>
      <c r="H997">
        <v>100</v>
      </c>
      <c r="I997" t="s">
        <v>411</v>
      </c>
      <c r="J997" t="s">
        <v>14</v>
      </c>
      <c r="K997" t="s">
        <v>46</v>
      </c>
      <c r="L997">
        <v>10</v>
      </c>
      <c r="M997" t="s">
        <v>47</v>
      </c>
      <c r="N997" s="3">
        <v>0</v>
      </c>
      <c r="O997" s="3">
        <v>0</v>
      </c>
      <c r="P997" s="3">
        <v>0</v>
      </c>
      <c r="Q997" s="3">
        <v>0</v>
      </c>
      <c r="R997" s="3">
        <v>0</v>
      </c>
      <c r="S997" s="1">
        <v>0</v>
      </c>
      <c r="T997" s="1">
        <v>0</v>
      </c>
      <c r="U997" s="1"/>
    </row>
    <row r="998" spans="1:21" x14ac:dyDescent="0.25">
      <c r="A998" t="s">
        <v>10</v>
      </c>
      <c r="B998">
        <v>7</v>
      </c>
      <c r="C998">
        <v>212</v>
      </c>
      <c r="D998" t="s">
        <v>471</v>
      </c>
      <c r="E998" t="s">
        <v>472</v>
      </c>
      <c r="F998" t="s">
        <v>409</v>
      </c>
      <c r="G998" t="s">
        <v>473</v>
      </c>
      <c r="H998">
        <v>100</v>
      </c>
      <c r="I998" t="s">
        <v>411</v>
      </c>
      <c r="J998" t="s">
        <v>14</v>
      </c>
      <c r="K998" t="s">
        <v>46</v>
      </c>
      <c r="L998">
        <v>20</v>
      </c>
      <c r="M998" t="s">
        <v>48</v>
      </c>
      <c r="N998" s="3">
        <v>0</v>
      </c>
      <c r="O998" s="3">
        <v>0</v>
      </c>
      <c r="P998" s="3">
        <v>0</v>
      </c>
      <c r="Q998" s="3">
        <v>0</v>
      </c>
      <c r="R998" s="3">
        <v>0</v>
      </c>
      <c r="S998" s="1">
        <v>0</v>
      </c>
      <c r="T998" s="1">
        <v>0</v>
      </c>
      <c r="U998" s="1"/>
    </row>
    <row r="999" spans="1:21" x14ac:dyDescent="0.25">
      <c r="A999" t="s">
        <v>10</v>
      </c>
      <c r="B999">
        <v>7</v>
      </c>
      <c r="C999">
        <v>212</v>
      </c>
      <c r="D999" t="s">
        <v>471</v>
      </c>
      <c r="E999" t="s">
        <v>472</v>
      </c>
      <c r="F999" t="s">
        <v>409</v>
      </c>
      <c r="G999" t="s">
        <v>473</v>
      </c>
      <c r="H999">
        <v>100</v>
      </c>
      <c r="I999" t="s">
        <v>411</v>
      </c>
      <c r="J999" t="s">
        <v>14</v>
      </c>
      <c r="K999" t="s">
        <v>46</v>
      </c>
      <c r="L999">
        <v>30</v>
      </c>
      <c r="M999" t="s">
        <v>49</v>
      </c>
      <c r="N999" s="3">
        <v>0</v>
      </c>
      <c r="O999" s="3">
        <v>0</v>
      </c>
      <c r="P999" s="3">
        <v>0</v>
      </c>
      <c r="Q999" s="3">
        <v>0</v>
      </c>
      <c r="R999" s="3">
        <v>0</v>
      </c>
      <c r="S999" s="1">
        <v>0</v>
      </c>
      <c r="T999" s="1">
        <v>0</v>
      </c>
      <c r="U999" s="1"/>
    </row>
    <row r="1000" spans="1:21" x14ac:dyDescent="0.25">
      <c r="A1000" t="s">
        <v>10</v>
      </c>
      <c r="B1000">
        <v>7</v>
      </c>
      <c r="C1000">
        <v>212</v>
      </c>
      <c r="D1000" t="s">
        <v>471</v>
      </c>
      <c r="E1000" t="s">
        <v>472</v>
      </c>
      <c r="F1000" t="s">
        <v>409</v>
      </c>
      <c r="G1000" t="s">
        <v>473</v>
      </c>
      <c r="H1000">
        <v>100</v>
      </c>
      <c r="I1000" t="s">
        <v>411</v>
      </c>
      <c r="J1000" t="s">
        <v>14</v>
      </c>
      <c r="K1000" t="s">
        <v>46</v>
      </c>
      <c r="L1000">
        <v>40</v>
      </c>
      <c r="M1000" t="s">
        <v>12</v>
      </c>
      <c r="N1000" s="3">
        <v>0</v>
      </c>
      <c r="O1000" s="3">
        <v>0</v>
      </c>
      <c r="P1000" s="3">
        <v>0</v>
      </c>
      <c r="Q1000" s="3">
        <v>0</v>
      </c>
      <c r="R1000" s="3">
        <v>0</v>
      </c>
      <c r="S1000" s="1">
        <v>0</v>
      </c>
      <c r="T1000" s="1">
        <v>0</v>
      </c>
      <c r="U1000" s="1"/>
    </row>
    <row r="1001" spans="1:21" x14ac:dyDescent="0.25">
      <c r="A1001" t="s">
        <v>10</v>
      </c>
      <c r="B1001">
        <v>7</v>
      </c>
      <c r="C1001">
        <v>212</v>
      </c>
      <c r="D1001" t="s">
        <v>471</v>
      </c>
      <c r="E1001" t="s">
        <v>472</v>
      </c>
      <c r="F1001" t="s">
        <v>409</v>
      </c>
      <c r="G1001" t="s">
        <v>473</v>
      </c>
      <c r="H1001">
        <v>100</v>
      </c>
      <c r="I1001" t="s">
        <v>411</v>
      </c>
      <c r="J1001" t="s">
        <v>14</v>
      </c>
      <c r="K1001" t="s">
        <v>46</v>
      </c>
      <c r="L1001">
        <v>50</v>
      </c>
      <c r="M1001" t="s">
        <v>50</v>
      </c>
      <c r="N1001" s="3">
        <v>0</v>
      </c>
      <c r="O1001" s="3">
        <v>0</v>
      </c>
      <c r="P1001" s="3">
        <v>0</v>
      </c>
      <c r="Q1001" s="3">
        <v>0</v>
      </c>
      <c r="R1001" s="3">
        <v>0</v>
      </c>
      <c r="S1001" s="1">
        <v>0</v>
      </c>
      <c r="T1001" s="1">
        <v>0</v>
      </c>
      <c r="U1001" s="1"/>
    </row>
    <row r="1002" spans="1:21" x14ac:dyDescent="0.25">
      <c r="A1002" t="s">
        <v>10</v>
      </c>
      <c r="B1002">
        <v>7</v>
      </c>
      <c r="C1002">
        <v>212</v>
      </c>
      <c r="D1002" t="s">
        <v>471</v>
      </c>
      <c r="E1002" t="s">
        <v>472</v>
      </c>
      <c r="F1002" t="s">
        <v>409</v>
      </c>
      <c r="G1002" t="s">
        <v>473</v>
      </c>
      <c r="H1002">
        <v>108</v>
      </c>
      <c r="I1002" t="s">
        <v>403</v>
      </c>
      <c r="J1002" t="s">
        <v>15</v>
      </c>
      <c r="K1002" t="s">
        <v>46</v>
      </c>
      <c r="L1002">
        <v>10</v>
      </c>
      <c r="M1002" t="s">
        <v>47</v>
      </c>
      <c r="N1002" s="3">
        <v>8902139</v>
      </c>
      <c r="O1002" s="3">
        <v>9625830</v>
      </c>
      <c r="P1002" s="3">
        <v>13141169</v>
      </c>
      <c r="Q1002" s="3">
        <v>19082607</v>
      </c>
      <c r="R1002" s="3">
        <v>25050234.960000001</v>
      </c>
      <c r="S1002" s="1">
        <v>31343308.539999999</v>
      </c>
      <c r="T1002" s="1">
        <v>33963690.119999997</v>
      </c>
      <c r="U1002" s="1">
        <v>29702836.350000001</v>
      </c>
    </row>
    <row r="1003" spans="1:21" x14ac:dyDescent="0.25">
      <c r="A1003" t="s">
        <v>10</v>
      </c>
      <c r="B1003">
        <v>7</v>
      </c>
      <c r="C1003">
        <v>212</v>
      </c>
      <c r="D1003" t="s">
        <v>471</v>
      </c>
      <c r="E1003" t="s">
        <v>472</v>
      </c>
      <c r="F1003" t="s">
        <v>409</v>
      </c>
      <c r="G1003" t="s">
        <v>473</v>
      </c>
      <c r="H1003">
        <v>108</v>
      </c>
      <c r="I1003" t="s">
        <v>403</v>
      </c>
      <c r="J1003" t="s">
        <v>15</v>
      </c>
      <c r="K1003" t="s">
        <v>46</v>
      </c>
      <c r="L1003">
        <v>20</v>
      </c>
      <c r="M1003" t="s">
        <v>48</v>
      </c>
      <c r="N1003" s="3">
        <v>8860298</v>
      </c>
      <c r="O1003" s="3">
        <v>9606790</v>
      </c>
      <c r="P1003" s="3">
        <v>9804513</v>
      </c>
      <c r="Q1003" s="3">
        <v>14177493.039999999</v>
      </c>
      <c r="R1003" s="3">
        <v>20001527.420000002</v>
      </c>
      <c r="S1003" s="1">
        <v>25029873.420000002</v>
      </c>
      <c r="T1003" s="1">
        <v>31443628.77</v>
      </c>
      <c r="U1003" s="1">
        <v>29630169.629999999</v>
      </c>
    </row>
    <row r="1004" spans="1:21" x14ac:dyDescent="0.25">
      <c r="A1004" t="s">
        <v>10</v>
      </c>
      <c r="B1004">
        <v>7</v>
      </c>
      <c r="C1004">
        <v>212</v>
      </c>
      <c r="D1004" t="s">
        <v>471</v>
      </c>
      <c r="E1004" t="s">
        <v>472</v>
      </c>
      <c r="F1004" t="s">
        <v>409</v>
      </c>
      <c r="G1004" t="s">
        <v>473</v>
      </c>
      <c r="H1004">
        <v>108</v>
      </c>
      <c r="I1004" t="s">
        <v>403</v>
      </c>
      <c r="J1004" t="s">
        <v>15</v>
      </c>
      <c r="K1004" t="s">
        <v>46</v>
      </c>
      <c r="L1004">
        <v>30</v>
      </c>
      <c r="M1004" t="s">
        <v>49</v>
      </c>
      <c r="N1004" s="3">
        <v>41841</v>
      </c>
      <c r="O1004" s="3">
        <v>19040</v>
      </c>
      <c r="P1004" s="3">
        <v>3336656</v>
      </c>
      <c r="Q1004" s="3">
        <v>4905113.96</v>
      </c>
      <c r="R1004" s="3">
        <v>5048707.54</v>
      </c>
      <c r="S1004" s="1">
        <v>6313435.1200000001</v>
      </c>
      <c r="T1004" s="1">
        <v>2520061.35</v>
      </c>
      <c r="U1004" s="1">
        <v>72666.720000000001</v>
      </c>
    </row>
    <row r="1005" spans="1:21" x14ac:dyDescent="0.25">
      <c r="A1005" t="s">
        <v>10</v>
      </c>
      <c r="B1005">
        <v>7</v>
      </c>
      <c r="C1005">
        <v>212</v>
      </c>
      <c r="D1005" t="s">
        <v>471</v>
      </c>
      <c r="E1005" t="s">
        <v>472</v>
      </c>
      <c r="F1005" t="s">
        <v>409</v>
      </c>
      <c r="G1005" t="s">
        <v>473</v>
      </c>
      <c r="H1005">
        <v>108</v>
      </c>
      <c r="I1005" t="s">
        <v>403</v>
      </c>
      <c r="J1005" t="s">
        <v>15</v>
      </c>
      <c r="K1005" t="s">
        <v>46</v>
      </c>
      <c r="L1005">
        <v>40</v>
      </c>
      <c r="M1005" t="s">
        <v>12</v>
      </c>
      <c r="N1005" s="3">
        <v>41841</v>
      </c>
      <c r="O1005" s="3">
        <v>19040</v>
      </c>
      <c r="P1005" s="3">
        <v>3336656</v>
      </c>
      <c r="Q1005" s="3">
        <v>4905113.96</v>
      </c>
      <c r="R1005" s="3">
        <v>5048707.54</v>
      </c>
      <c r="S1005" s="1">
        <v>6313435.1200000001</v>
      </c>
      <c r="T1005" s="1">
        <v>2520061.35</v>
      </c>
      <c r="U1005" s="1">
        <v>72666.720000000001</v>
      </c>
    </row>
    <row r="1006" spans="1:21" x14ac:dyDescent="0.25">
      <c r="A1006" t="s">
        <v>10</v>
      </c>
      <c r="B1006">
        <v>7</v>
      </c>
      <c r="C1006">
        <v>212</v>
      </c>
      <c r="D1006" t="s">
        <v>471</v>
      </c>
      <c r="E1006" t="s">
        <v>472</v>
      </c>
      <c r="F1006" t="s">
        <v>409</v>
      </c>
      <c r="G1006" t="s">
        <v>473</v>
      </c>
      <c r="H1006">
        <v>108</v>
      </c>
      <c r="I1006" t="s">
        <v>403</v>
      </c>
      <c r="J1006" t="s">
        <v>15</v>
      </c>
      <c r="K1006" t="s">
        <v>46</v>
      </c>
      <c r="L1006">
        <v>50</v>
      </c>
      <c r="M1006" t="s">
        <v>50</v>
      </c>
      <c r="N1006" s="3">
        <v>0</v>
      </c>
      <c r="O1006" s="3">
        <v>0</v>
      </c>
      <c r="P1006" s="3">
        <v>0</v>
      </c>
      <c r="Q1006" s="3">
        <v>0</v>
      </c>
      <c r="R1006" s="3">
        <v>0</v>
      </c>
      <c r="S1006" s="1">
        <v>0</v>
      </c>
      <c r="T1006" s="1">
        <v>0</v>
      </c>
      <c r="U1006" s="1">
        <v>0</v>
      </c>
    </row>
    <row r="1007" spans="1:21" x14ac:dyDescent="0.25">
      <c r="A1007" t="s">
        <v>10</v>
      </c>
      <c r="B1007">
        <v>7</v>
      </c>
      <c r="C1007">
        <v>212</v>
      </c>
      <c r="D1007" t="s">
        <v>471</v>
      </c>
      <c r="E1007" t="s">
        <v>472</v>
      </c>
      <c r="F1007" t="s">
        <v>409</v>
      </c>
      <c r="G1007" t="s">
        <v>473</v>
      </c>
      <c r="H1007">
        <v>110</v>
      </c>
      <c r="I1007" t="s">
        <v>404</v>
      </c>
      <c r="J1007" t="s">
        <v>16</v>
      </c>
      <c r="K1007" t="s">
        <v>46</v>
      </c>
      <c r="L1007">
        <v>10</v>
      </c>
      <c r="M1007" t="s">
        <v>47</v>
      </c>
      <c r="N1007" s="3">
        <v>40102</v>
      </c>
      <c r="O1007" s="3">
        <v>40472.879999999997</v>
      </c>
      <c r="P1007" s="3">
        <v>128675.93</v>
      </c>
      <c r="Q1007" s="3">
        <v>271350.93</v>
      </c>
      <c r="R1007" s="3">
        <v>769255.61</v>
      </c>
      <c r="S1007" s="1">
        <v>1260700.3500000001</v>
      </c>
      <c r="T1007" s="1">
        <v>3178945.96</v>
      </c>
      <c r="U1007" s="1">
        <v>4551059.32</v>
      </c>
    </row>
    <row r="1008" spans="1:21" x14ac:dyDescent="0.25">
      <c r="A1008" t="s">
        <v>10</v>
      </c>
      <c r="B1008">
        <v>7</v>
      </c>
      <c r="C1008">
        <v>212</v>
      </c>
      <c r="D1008" t="s">
        <v>471</v>
      </c>
      <c r="E1008" t="s">
        <v>472</v>
      </c>
      <c r="F1008" t="s">
        <v>409</v>
      </c>
      <c r="G1008" t="s">
        <v>473</v>
      </c>
      <c r="H1008">
        <v>110</v>
      </c>
      <c r="I1008" t="s">
        <v>404</v>
      </c>
      <c r="J1008" t="s">
        <v>16</v>
      </c>
      <c r="K1008" t="s">
        <v>46</v>
      </c>
      <c r="L1008">
        <v>20</v>
      </c>
      <c r="M1008" t="s">
        <v>48</v>
      </c>
      <c r="N1008" s="3">
        <v>9629.1200000000008</v>
      </c>
      <c r="O1008" s="3">
        <v>4140.95</v>
      </c>
      <c r="P1008" s="3">
        <v>12095</v>
      </c>
      <c r="Q1008" s="3">
        <v>18408.169999999998</v>
      </c>
      <c r="R1008" s="3">
        <v>195041.26</v>
      </c>
      <c r="S1008" s="1">
        <v>226966.99</v>
      </c>
      <c r="T1008" s="1">
        <v>1679242.91</v>
      </c>
      <c r="U1008" s="1">
        <v>3513069.31</v>
      </c>
    </row>
    <row r="1009" spans="1:21" x14ac:dyDescent="0.25">
      <c r="A1009" t="s">
        <v>10</v>
      </c>
      <c r="B1009">
        <v>7</v>
      </c>
      <c r="C1009">
        <v>212</v>
      </c>
      <c r="D1009" t="s">
        <v>471</v>
      </c>
      <c r="E1009" t="s">
        <v>472</v>
      </c>
      <c r="F1009" t="s">
        <v>409</v>
      </c>
      <c r="G1009" t="s">
        <v>473</v>
      </c>
      <c r="H1009">
        <v>110</v>
      </c>
      <c r="I1009" t="s">
        <v>404</v>
      </c>
      <c r="J1009" t="s">
        <v>16</v>
      </c>
      <c r="K1009" t="s">
        <v>46</v>
      </c>
      <c r="L1009">
        <v>30</v>
      </c>
      <c r="M1009" t="s">
        <v>49</v>
      </c>
      <c r="N1009" s="3">
        <v>30472.880000000001</v>
      </c>
      <c r="O1009" s="3">
        <v>36331.93</v>
      </c>
      <c r="P1009" s="3">
        <v>116580.93</v>
      </c>
      <c r="Q1009" s="3">
        <v>252942.76</v>
      </c>
      <c r="R1009" s="3">
        <v>574214.35</v>
      </c>
      <c r="S1009" s="1">
        <v>1033733.36</v>
      </c>
      <c r="T1009" s="1">
        <v>1499703.05</v>
      </c>
      <c r="U1009" s="1">
        <v>1037990.01</v>
      </c>
    </row>
    <row r="1010" spans="1:21" x14ac:dyDescent="0.25">
      <c r="A1010" t="s">
        <v>10</v>
      </c>
      <c r="B1010">
        <v>7</v>
      </c>
      <c r="C1010">
        <v>212</v>
      </c>
      <c r="D1010" t="s">
        <v>471</v>
      </c>
      <c r="E1010" t="s">
        <v>472</v>
      </c>
      <c r="F1010" t="s">
        <v>409</v>
      </c>
      <c r="G1010" t="s">
        <v>473</v>
      </c>
      <c r="H1010">
        <v>110</v>
      </c>
      <c r="I1010" t="s">
        <v>404</v>
      </c>
      <c r="J1010" t="s">
        <v>16</v>
      </c>
      <c r="K1010" t="s">
        <v>46</v>
      </c>
      <c r="L1010">
        <v>40</v>
      </c>
      <c r="M1010" t="s">
        <v>12</v>
      </c>
      <c r="N1010" s="3">
        <v>30472.880000000001</v>
      </c>
      <c r="O1010" s="3">
        <v>36331.93</v>
      </c>
      <c r="P1010" s="3">
        <v>116580.93</v>
      </c>
      <c r="Q1010" s="3">
        <v>252942.76</v>
      </c>
      <c r="R1010" s="3">
        <v>574214.35</v>
      </c>
      <c r="S1010" s="1">
        <v>1033733.36</v>
      </c>
      <c r="T1010" s="1">
        <v>1499703.05</v>
      </c>
      <c r="U1010" s="1">
        <v>1037990.01</v>
      </c>
    </row>
    <row r="1011" spans="1:21" x14ac:dyDescent="0.25">
      <c r="A1011" t="s">
        <v>10</v>
      </c>
      <c r="B1011">
        <v>7</v>
      </c>
      <c r="C1011">
        <v>212</v>
      </c>
      <c r="D1011" t="s">
        <v>471</v>
      </c>
      <c r="E1011" t="s">
        <v>472</v>
      </c>
      <c r="F1011" t="s">
        <v>409</v>
      </c>
      <c r="G1011" t="s">
        <v>473</v>
      </c>
      <c r="H1011">
        <v>110</v>
      </c>
      <c r="I1011" t="s">
        <v>404</v>
      </c>
      <c r="J1011" t="s">
        <v>16</v>
      </c>
      <c r="K1011" t="s">
        <v>46</v>
      </c>
      <c r="L1011">
        <v>50</v>
      </c>
      <c r="M1011" t="s">
        <v>50</v>
      </c>
      <c r="N1011" s="3">
        <v>0</v>
      </c>
      <c r="O1011" s="3">
        <v>0</v>
      </c>
      <c r="P1011" s="3">
        <v>0</v>
      </c>
      <c r="Q1011" s="3">
        <v>0</v>
      </c>
      <c r="R1011" s="3">
        <v>0</v>
      </c>
      <c r="S1011" s="1">
        <v>0</v>
      </c>
      <c r="T1011" s="1">
        <v>0</v>
      </c>
      <c r="U1011" s="1">
        <v>0</v>
      </c>
    </row>
    <row r="1012" spans="1:21" x14ac:dyDescent="0.25">
      <c r="A1012" t="s">
        <v>10</v>
      </c>
      <c r="B1012">
        <v>7</v>
      </c>
      <c r="C1012">
        <v>234</v>
      </c>
      <c r="D1012" t="s">
        <v>474</v>
      </c>
      <c r="E1012" t="s">
        <v>475</v>
      </c>
      <c r="F1012" t="s">
        <v>409</v>
      </c>
      <c r="G1012" t="s">
        <v>476</v>
      </c>
      <c r="H1012">
        <v>100</v>
      </c>
      <c r="I1012" t="s">
        <v>411</v>
      </c>
      <c r="J1012" t="s">
        <v>14</v>
      </c>
      <c r="K1012" t="s">
        <v>46</v>
      </c>
      <c r="L1012">
        <v>10</v>
      </c>
      <c r="M1012" t="s">
        <v>47</v>
      </c>
      <c r="N1012" s="3">
        <v>17603</v>
      </c>
      <c r="O1012" s="3">
        <v>0</v>
      </c>
      <c r="P1012" s="3">
        <v>0</v>
      </c>
      <c r="Q1012" s="3">
        <v>0</v>
      </c>
      <c r="R1012" s="3">
        <v>0</v>
      </c>
      <c r="S1012" s="1">
        <v>0</v>
      </c>
      <c r="T1012" s="1">
        <v>0</v>
      </c>
      <c r="U1012" s="1"/>
    </row>
    <row r="1013" spans="1:21" x14ac:dyDescent="0.25">
      <c r="A1013" t="s">
        <v>10</v>
      </c>
      <c r="B1013">
        <v>7</v>
      </c>
      <c r="C1013">
        <v>234</v>
      </c>
      <c r="D1013" t="s">
        <v>474</v>
      </c>
      <c r="E1013" t="s">
        <v>475</v>
      </c>
      <c r="F1013" t="s">
        <v>409</v>
      </c>
      <c r="G1013" t="s">
        <v>476</v>
      </c>
      <c r="H1013">
        <v>100</v>
      </c>
      <c r="I1013" t="s">
        <v>411</v>
      </c>
      <c r="J1013" t="s">
        <v>14</v>
      </c>
      <c r="K1013" t="s">
        <v>46</v>
      </c>
      <c r="L1013">
        <v>20</v>
      </c>
      <c r="M1013" t="s">
        <v>48</v>
      </c>
      <c r="N1013" s="3">
        <v>17603</v>
      </c>
      <c r="O1013" s="3">
        <v>0</v>
      </c>
      <c r="P1013" s="3">
        <v>0</v>
      </c>
      <c r="Q1013" s="3">
        <v>0</v>
      </c>
      <c r="R1013" s="3">
        <v>0</v>
      </c>
      <c r="S1013" s="1">
        <v>0</v>
      </c>
      <c r="T1013" s="1">
        <v>0</v>
      </c>
      <c r="U1013" s="1"/>
    </row>
    <row r="1014" spans="1:21" x14ac:dyDescent="0.25">
      <c r="A1014" t="s">
        <v>10</v>
      </c>
      <c r="B1014">
        <v>7</v>
      </c>
      <c r="C1014">
        <v>234</v>
      </c>
      <c r="D1014" t="s">
        <v>474</v>
      </c>
      <c r="E1014" t="s">
        <v>475</v>
      </c>
      <c r="F1014" t="s">
        <v>409</v>
      </c>
      <c r="G1014" t="s">
        <v>476</v>
      </c>
      <c r="H1014">
        <v>100</v>
      </c>
      <c r="I1014" t="s">
        <v>411</v>
      </c>
      <c r="J1014" t="s">
        <v>14</v>
      </c>
      <c r="K1014" t="s">
        <v>46</v>
      </c>
      <c r="L1014">
        <v>30</v>
      </c>
      <c r="M1014" t="s">
        <v>49</v>
      </c>
      <c r="N1014" s="3">
        <v>0</v>
      </c>
      <c r="O1014" s="3">
        <v>0</v>
      </c>
      <c r="P1014" s="3">
        <v>0</v>
      </c>
      <c r="Q1014" s="3">
        <v>0</v>
      </c>
      <c r="R1014" s="3">
        <v>0</v>
      </c>
      <c r="S1014" s="1">
        <v>0</v>
      </c>
      <c r="T1014" s="1">
        <v>0</v>
      </c>
      <c r="U1014" s="1"/>
    </row>
    <row r="1015" spans="1:21" x14ac:dyDescent="0.25">
      <c r="A1015" t="s">
        <v>10</v>
      </c>
      <c r="B1015">
        <v>7</v>
      </c>
      <c r="C1015">
        <v>234</v>
      </c>
      <c r="D1015" t="s">
        <v>474</v>
      </c>
      <c r="E1015" t="s">
        <v>475</v>
      </c>
      <c r="F1015" t="s">
        <v>409</v>
      </c>
      <c r="G1015" t="s">
        <v>476</v>
      </c>
      <c r="H1015">
        <v>100</v>
      </c>
      <c r="I1015" t="s">
        <v>411</v>
      </c>
      <c r="J1015" t="s">
        <v>14</v>
      </c>
      <c r="K1015" t="s">
        <v>46</v>
      </c>
      <c r="L1015">
        <v>40</v>
      </c>
      <c r="M1015" t="s">
        <v>12</v>
      </c>
      <c r="N1015" s="3">
        <v>0</v>
      </c>
      <c r="O1015" s="3">
        <v>0</v>
      </c>
      <c r="P1015" s="3">
        <v>0</v>
      </c>
      <c r="Q1015" s="3">
        <v>0</v>
      </c>
      <c r="R1015" s="3">
        <v>0</v>
      </c>
      <c r="S1015" s="1">
        <v>0</v>
      </c>
      <c r="T1015" s="1">
        <v>0</v>
      </c>
      <c r="U1015" s="1"/>
    </row>
    <row r="1016" spans="1:21" x14ac:dyDescent="0.25">
      <c r="A1016" t="s">
        <v>10</v>
      </c>
      <c r="B1016">
        <v>7</v>
      </c>
      <c r="C1016">
        <v>234</v>
      </c>
      <c r="D1016" t="s">
        <v>474</v>
      </c>
      <c r="E1016" t="s">
        <v>475</v>
      </c>
      <c r="F1016" t="s">
        <v>409</v>
      </c>
      <c r="G1016" t="s">
        <v>476</v>
      </c>
      <c r="H1016">
        <v>100</v>
      </c>
      <c r="I1016" t="s">
        <v>411</v>
      </c>
      <c r="J1016" t="s">
        <v>14</v>
      </c>
      <c r="K1016" t="s">
        <v>46</v>
      </c>
      <c r="L1016">
        <v>50</v>
      </c>
      <c r="M1016" t="s">
        <v>50</v>
      </c>
      <c r="N1016" s="3">
        <v>0</v>
      </c>
      <c r="O1016" s="3">
        <v>0</v>
      </c>
      <c r="P1016" s="3">
        <v>0</v>
      </c>
      <c r="Q1016" s="3">
        <v>0</v>
      </c>
      <c r="R1016" s="3">
        <v>0</v>
      </c>
      <c r="S1016" s="1">
        <v>0</v>
      </c>
      <c r="T1016" s="1">
        <v>0</v>
      </c>
      <c r="U1016" s="1"/>
    </row>
    <row r="1017" spans="1:21" x14ac:dyDescent="0.25">
      <c r="A1017" t="s">
        <v>10</v>
      </c>
      <c r="B1017">
        <v>7</v>
      </c>
      <c r="C1017">
        <v>239</v>
      </c>
      <c r="D1017" t="s">
        <v>477</v>
      </c>
      <c r="E1017" t="s">
        <v>478</v>
      </c>
      <c r="F1017" t="s">
        <v>42</v>
      </c>
      <c r="G1017" t="s">
        <v>479</v>
      </c>
      <c r="H1017">
        <v>145</v>
      </c>
      <c r="I1017" t="s">
        <v>441</v>
      </c>
      <c r="J1017" t="s">
        <v>442</v>
      </c>
      <c r="K1017" t="s">
        <v>46</v>
      </c>
      <c r="L1017">
        <v>10</v>
      </c>
      <c r="M1017" t="s">
        <v>47</v>
      </c>
      <c r="N1017" s="3">
        <v>1926824</v>
      </c>
      <c r="O1017" s="3">
        <v>2354332</v>
      </c>
      <c r="P1017" s="3">
        <v>2363170</v>
      </c>
      <c r="Q1017" s="3">
        <v>2512735</v>
      </c>
      <c r="R1017" s="3">
        <v>2840342</v>
      </c>
      <c r="S1017" s="1">
        <v>2898732</v>
      </c>
      <c r="T1017" s="1">
        <v>3000455</v>
      </c>
      <c r="U1017" s="1">
        <v>3113974</v>
      </c>
    </row>
    <row r="1018" spans="1:21" x14ac:dyDescent="0.25">
      <c r="A1018" t="s">
        <v>10</v>
      </c>
      <c r="B1018">
        <v>7</v>
      </c>
      <c r="C1018">
        <v>239</v>
      </c>
      <c r="D1018" t="s">
        <v>477</v>
      </c>
      <c r="E1018" t="s">
        <v>478</v>
      </c>
      <c r="F1018" t="s">
        <v>42</v>
      </c>
      <c r="G1018" t="s">
        <v>479</v>
      </c>
      <c r="H1018">
        <v>145</v>
      </c>
      <c r="I1018" t="s">
        <v>441</v>
      </c>
      <c r="J1018" t="s">
        <v>442</v>
      </c>
      <c r="K1018" t="s">
        <v>46</v>
      </c>
      <c r="L1018">
        <v>20</v>
      </c>
      <c r="M1018" t="s">
        <v>48</v>
      </c>
      <c r="N1018" s="3">
        <v>1888426.05</v>
      </c>
      <c r="O1018" s="3">
        <v>2091998.34</v>
      </c>
      <c r="P1018" s="3">
        <v>2363168.3199999998</v>
      </c>
      <c r="Q1018" s="3">
        <v>2512691.9500000002</v>
      </c>
      <c r="R1018" s="3">
        <v>2840328.46</v>
      </c>
      <c r="S1018" s="1">
        <v>2898732</v>
      </c>
      <c r="T1018" s="1">
        <v>3000455</v>
      </c>
      <c r="U1018" s="1">
        <v>3113958.43</v>
      </c>
    </row>
    <row r="1019" spans="1:21" x14ac:dyDescent="0.25">
      <c r="A1019" t="s">
        <v>10</v>
      </c>
      <c r="B1019">
        <v>7</v>
      </c>
      <c r="C1019">
        <v>239</v>
      </c>
      <c r="D1019" t="s">
        <v>477</v>
      </c>
      <c r="E1019" t="s">
        <v>478</v>
      </c>
      <c r="F1019" t="s">
        <v>42</v>
      </c>
      <c r="G1019" t="s">
        <v>479</v>
      </c>
      <c r="H1019">
        <v>145</v>
      </c>
      <c r="I1019" t="s">
        <v>441</v>
      </c>
      <c r="J1019" t="s">
        <v>442</v>
      </c>
      <c r="K1019" t="s">
        <v>46</v>
      </c>
      <c r="L1019">
        <v>30</v>
      </c>
      <c r="M1019" t="s">
        <v>49</v>
      </c>
      <c r="N1019" s="3">
        <v>38397.949999999997</v>
      </c>
      <c r="O1019" s="3">
        <v>262333.65999999997</v>
      </c>
      <c r="P1019" s="3">
        <v>1.68</v>
      </c>
      <c r="Q1019" s="3">
        <v>43.05</v>
      </c>
      <c r="R1019" s="3">
        <v>13.54</v>
      </c>
      <c r="S1019" s="1">
        <v>0</v>
      </c>
      <c r="T1019" s="1">
        <v>0</v>
      </c>
      <c r="U1019" s="1">
        <v>15.57</v>
      </c>
    </row>
    <row r="1020" spans="1:21" x14ac:dyDescent="0.25">
      <c r="A1020" t="s">
        <v>10</v>
      </c>
      <c r="B1020">
        <v>7</v>
      </c>
      <c r="C1020">
        <v>239</v>
      </c>
      <c r="D1020" t="s">
        <v>477</v>
      </c>
      <c r="E1020" t="s">
        <v>478</v>
      </c>
      <c r="F1020" t="s">
        <v>42</v>
      </c>
      <c r="G1020" t="s">
        <v>479</v>
      </c>
      <c r="H1020">
        <v>145</v>
      </c>
      <c r="I1020" t="s">
        <v>441</v>
      </c>
      <c r="J1020" t="s">
        <v>442</v>
      </c>
      <c r="K1020" t="s">
        <v>46</v>
      </c>
      <c r="L1020">
        <v>40</v>
      </c>
      <c r="M1020" t="s">
        <v>12</v>
      </c>
      <c r="N1020" s="3">
        <v>0</v>
      </c>
      <c r="O1020" s="3">
        <v>0</v>
      </c>
      <c r="P1020" s="3">
        <v>0</v>
      </c>
      <c r="Q1020" s="3">
        <v>0</v>
      </c>
      <c r="R1020" s="3">
        <v>0</v>
      </c>
      <c r="S1020" s="1">
        <v>0</v>
      </c>
      <c r="T1020" s="1">
        <v>0</v>
      </c>
      <c r="U1020" s="1">
        <v>0</v>
      </c>
    </row>
    <row r="1021" spans="1:21" x14ac:dyDescent="0.25">
      <c r="A1021" t="s">
        <v>10</v>
      </c>
      <c r="B1021">
        <v>7</v>
      </c>
      <c r="C1021">
        <v>239</v>
      </c>
      <c r="D1021" t="s">
        <v>477</v>
      </c>
      <c r="E1021" t="s">
        <v>478</v>
      </c>
      <c r="F1021" t="s">
        <v>42</v>
      </c>
      <c r="G1021" t="s">
        <v>479</v>
      </c>
      <c r="H1021">
        <v>145</v>
      </c>
      <c r="I1021" t="s">
        <v>441</v>
      </c>
      <c r="J1021" t="s">
        <v>442</v>
      </c>
      <c r="K1021" t="s">
        <v>46</v>
      </c>
      <c r="L1021">
        <v>50</v>
      </c>
      <c r="M1021" t="s">
        <v>50</v>
      </c>
      <c r="N1021" s="3">
        <v>38397.949999999997</v>
      </c>
      <c r="O1021" s="3">
        <v>262333.65999999997</v>
      </c>
      <c r="P1021" s="3">
        <v>1.68</v>
      </c>
      <c r="Q1021" s="3">
        <v>43.05</v>
      </c>
      <c r="R1021" s="3">
        <v>13.54</v>
      </c>
      <c r="S1021" s="1">
        <v>0</v>
      </c>
      <c r="T1021" s="1">
        <v>0</v>
      </c>
      <c r="U1021" s="1">
        <v>15.57</v>
      </c>
    </row>
    <row r="1022" spans="1:21" x14ac:dyDescent="0.25">
      <c r="A1022" t="s">
        <v>10</v>
      </c>
      <c r="B1022">
        <v>7</v>
      </c>
      <c r="C1022">
        <v>417</v>
      </c>
      <c r="D1022" t="s">
        <v>480</v>
      </c>
      <c r="E1022" t="s">
        <v>481</v>
      </c>
      <c r="F1022" t="s">
        <v>42</v>
      </c>
      <c r="G1022" t="s">
        <v>482</v>
      </c>
      <c r="H1022">
        <v>145</v>
      </c>
      <c r="I1022" t="s">
        <v>441</v>
      </c>
      <c r="J1022" t="s">
        <v>442</v>
      </c>
      <c r="K1022" t="s">
        <v>46</v>
      </c>
      <c r="L1022">
        <v>10</v>
      </c>
      <c r="M1022" t="s">
        <v>47</v>
      </c>
      <c r="N1022" s="3">
        <v>688583</v>
      </c>
      <c r="O1022" s="3">
        <v>1006306</v>
      </c>
      <c r="P1022" s="3">
        <v>861944</v>
      </c>
      <c r="Q1022" s="3">
        <v>830343</v>
      </c>
      <c r="R1022" s="3">
        <v>986748</v>
      </c>
      <c r="S1022" s="1">
        <v>1071662</v>
      </c>
      <c r="T1022" s="1">
        <v>1384312</v>
      </c>
      <c r="U1022" s="1">
        <v>1827289</v>
      </c>
    </row>
    <row r="1023" spans="1:21" x14ac:dyDescent="0.25">
      <c r="A1023" t="s">
        <v>10</v>
      </c>
      <c r="B1023">
        <v>7</v>
      </c>
      <c r="C1023">
        <v>417</v>
      </c>
      <c r="D1023" t="s">
        <v>480</v>
      </c>
      <c r="E1023" t="s">
        <v>481</v>
      </c>
      <c r="F1023" t="s">
        <v>42</v>
      </c>
      <c r="G1023" t="s">
        <v>482</v>
      </c>
      <c r="H1023">
        <v>145</v>
      </c>
      <c r="I1023" t="s">
        <v>441</v>
      </c>
      <c r="J1023" t="s">
        <v>442</v>
      </c>
      <c r="K1023" t="s">
        <v>46</v>
      </c>
      <c r="L1023">
        <v>20</v>
      </c>
      <c r="M1023" t="s">
        <v>48</v>
      </c>
      <c r="N1023" s="3">
        <v>536802.31000000006</v>
      </c>
      <c r="O1023" s="3">
        <v>799820.66</v>
      </c>
      <c r="P1023" s="3">
        <v>734520.6</v>
      </c>
      <c r="Q1023" s="3">
        <v>674425.85</v>
      </c>
      <c r="R1023" s="3">
        <v>745633.59</v>
      </c>
      <c r="S1023" s="1">
        <v>810822.16</v>
      </c>
      <c r="T1023" s="1">
        <v>951408.11</v>
      </c>
      <c r="U1023" s="1">
        <v>1356718.26</v>
      </c>
    </row>
    <row r="1024" spans="1:21" x14ac:dyDescent="0.25">
      <c r="A1024" t="s">
        <v>10</v>
      </c>
      <c r="B1024">
        <v>7</v>
      </c>
      <c r="C1024">
        <v>417</v>
      </c>
      <c r="D1024" t="s">
        <v>480</v>
      </c>
      <c r="E1024" t="s">
        <v>481</v>
      </c>
      <c r="F1024" t="s">
        <v>42</v>
      </c>
      <c r="G1024" t="s">
        <v>482</v>
      </c>
      <c r="H1024">
        <v>145</v>
      </c>
      <c r="I1024" t="s">
        <v>441</v>
      </c>
      <c r="J1024" t="s">
        <v>442</v>
      </c>
      <c r="K1024" t="s">
        <v>46</v>
      </c>
      <c r="L1024">
        <v>30</v>
      </c>
      <c r="M1024" t="s">
        <v>49</v>
      </c>
      <c r="N1024" s="3">
        <v>151780.69</v>
      </c>
      <c r="O1024" s="3">
        <v>206485.34</v>
      </c>
      <c r="P1024" s="3">
        <v>127423.4</v>
      </c>
      <c r="Q1024" s="3">
        <v>155917.15</v>
      </c>
      <c r="R1024" s="3">
        <v>241114.41</v>
      </c>
      <c r="S1024" s="1">
        <v>260839.84</v>
      </c>
      <c r="T1024" s="1">
        <v>432903.89</v>
      </c>
      <c r="U1024" s="1">
        <v>470570.74</v>
      </c>
    </row>
    <row r="1025" spans="1:21" x14ac:dyDescent="0.25">
      <c r="A1025" t="s">
        <v>10</v>
      </c>
      <c r="B1025">
        <v>7</v>
      </c>
      <c r="C1025">
        <v>417</v>
      </c>
      <c r="D1025" t="s">
        <v>480</v>
      </c>
      <c r="E1025" t="s">
        <v>481</v>
      </c>
      <c r="F1025" t="s">
        <v>42</v>
      </c>
      <c r="G1025" t="s">
        <v>482</v>
      </c>
      <c r="H1025">
        <v>145</v>
      </c>
      <c r="I1025" t="s">
        <v>441</v>
      </c>
      <c r="J1025" t="s">
        <v>442</v>
      </c>
      <c r="K1025" t="s">
        <v>46</v>
      </c>
      <c r="L1025">
        <v>40</v>
      </c>
      <c r="M1025" t="s">
        <v>12</v>
      </c>
      <c r="N1025" s="3">
        <v>0</v>
      </c>
      <c r="O1025" s="3">
        <v>0</v>
      </c>
      <c r="P1025" s="3">
        <v>0</v>
      </c>
      <c r="Q1025" s="3">
        <v>0</v>
      </c>
      <c r="R1025" s="3">
        <v>0</v>
      </c>
      <c r="S1025" s="1">
        <v>0</v>
      </c>
      <c r="T1025" s="1">
        <v>0</v>
      </c>
      <c r="U1025" s="1">
        <v>0</v>
      </c>
    </row>
    <row r="1026" spans="1:21" x14ac:dyDescent="0.25">
      <c r="A1026" t="s">
        <v>10</v>
      </c>
      <c r="B1026">
        <v>7</v>
      </c>
      <c r="C1026">
        <v>417</v>
      </c>
      <c r="D1026" t="s">
        <v>480</v>
      </c>
      <c r="E1026" t="s">
        <v>481</v>
      </c>
      <c r="F1026" t="s">
        <v>42</v>
      </c>
      <c r="G1026" t="s">
        <v>482</v>
      </c>
      <c r="H1026">
        <v>145</v>
      </c>
      <c r="I1026" t="s">
        <v>441</v>
      </c>
      <c r="J1026" t="s">
        <v>442</v>
      </c>
      <c r="K1026" t="s">
        <v>46</v>
      </c>
      <c r="L1026">
        <v>50</v>
      </c>
      <c r="M1026" t="s">
        <v>50</v>
      </c>
      <c r="N1026" s="3">
        <v>151780.69</v>
      </c>
      <c r="O1026" s="3">
        <v>206485.34</v>
      </c>
      <c r="P1026" s="3">
        <v>127423.4</v>
      </c>
      <c r="Q1026" s="3">
        <v>155917.15</v>
      </c>
      <c r="R1026" s="3">
        <v>241114.41</v>
      </c>
      <c r="S1026" s="1">
        <v>260839.84</v>
      </c>
      <c r="T1026" s="1">
        <v>432903.89</v>
      </c>
      <c r="U1026" s="1">
        <v>470570.74</v>
      </c>
    </row>
    <row r="1027" spans="1:21" x14ac:dyDescent="0.25">
      <c r="A1027" t="s">
        <v>10</v>
      </c>
      <c r="B1027">
        <v>7</v>
      </c>
      <c r="C1027">
        <v>425</v>
      </c>
      <c r="D1027" t="s">
        <v>483</v>
      </c>
      <c r="E1027" t="s">
        <v>484</v>
      </c>
      <c r="F1027" t="s">
        <v>42</v>
      </c>
      <c r="G1027" t="s">
        <v>485</v>
      </c>
      <c r="H1027">
        <v>145</v>
      </c>
      <c r="I1027" t="s">
        <v>441</v>
      </c>
      <c r="J1027" t="s">
        <v>442</v>
      </c>
      <c r="K1027" t="s">
        <v>46</v>
      </c>
      <c r="L1027">
        <v>10</v>
      </c>
      <c r="M1027" t="s">
        <v>47</v>
      </c>
      <c r="N1027" s="3">
        <v>10630772</v>
      </c>
      <c r="O1027" s="3">
        <v>10999123</v>
      </c>
      <c r="P1027" s="3">
        <v>10303501</v>
      </c>
      <c r="Q1027" s="3">
        <v>11734654</v>
      </c>
      <c r="R1027" s="3">
        <v>12791504</v>
      </c>
      <c r="S1027" s="1">
        <v>13479270</v>
      </c>
      <c r="T1027" s="1">
        <v>13262856</v>
      </c>
      <c r="U1027" s="1">
        <v>13658699</v>
      </c>
    </row>
    <row r="1028" spans="1:21" x14ac:dyDescent="0.25">
      <c r="A1028" t="s">
        <v>10</v>
      </c>
      <c r="B1028">
        <v>7</v>
      </c>
      <c r="C1028">
        <v>425</v>
      </c>
      <c r="D1028" t="s">
        <v>483</v>
      </c>
      <c r="E1028" t="s">
        <v>484</v>
      </c>
      <c r="F1028" t="s">
        <v>42</v>
      </c>
      <c r="G1028" t="s">
        <v>485</v>
      </c>
      <c r="H1028">
        <v>145</v>
      </c>
      <c r="I1028" t="s">
        <v>441</v>
      </c>
      <c r="J1028" t="s">
        <v>442</v>
      </c>
      <c r="K1028" t="s">
        <v>46</v>
      </c>
      <c r="L1028">
        <v>20</v>
      </c>
      <c r="M1028" t="s">
        <v>48</v>
      </c>
      <c r="N1028" s="3">
        <v>10630772</v>
      </c>
      <c r="O1028" s="3">
        <v>10979386.699999999</v>
      </c>
      <c r="P1028" s="3">
        <v>10303501</v>
      </c>
      <c r="Q1028" s="3">
        <v>11734654</v>
      </c>
      <c r="R1028" s="3">
        <v>12791504</v>
      </c>
      <c r="S1028" s="1">
        <v>13479270</v>
      </c>
      <c r="T1028" s="1">
        <v>13260045.48</v>
      </c>
      <c r="U1028" s="1">
        <v>13658699</v>
      </c>
    </row>
    <row r="1029" spans="1:21" x14ac:dyDescent="0.25">
      <c r="A1029" t="s">
        <v>10</v>
      </c>
      <c r="B1029">
        <v>7</v>
      </c>
      <c r="C1029">
        <v>425</v>
      </c>
      <c r="D1029" t="s">
        <v>483</v>
      </c>
      <c r="E1029" t="s">
        <v>484</v>
      </c>
      <c r="F1029" t="s">
        <v>42</v>
      </c>
      <c r="G1029" t="s">
        <v>485</v>
      </c>
      <c r="H1029">
        <v>145</v>
      </c>
      <c r="I1029" t="s">
        <v>441</v>
      </c>
      <c r="J1029" t="s">
        <v>442</v>
      </c>
      <c r="K1029" t="s">
        <v>46</v>
      </c>
      <c r="L1029">
        <v>30</v>
      </c>
      <c r="M1029" t="s">
        <v>49</v>
      </c>
      <c r="N1029" s="3">
        <v>0</v>
      </c>
      <c r="O1029" s="3">
        <v>19736.3</v>
      </c>
      <c r="P1029" s="3">
        <v>0</v>
      </c>
      <c r="Q1029" s="3">
        <v>0</v>
      </c>
      <c r="R1029" s="3">
        <v>0</v>
      </c>
      <c r="S1029" s="1">
        <v>0</v>
      </c>
      <c r="T1029" s="1">
        <v>2810.52</v>
      </c>
      <c r="U1029" s="1">
        <v>0</v>
      </c>
    </row>
    <row r="1030" spans="1:21" x14ac:dyDescent="0.25">
      <c r="A1030" t="s">
        <v>10</v>
      </c>
      <c r="B1030">
        <v>7</v>
      </c>
      <c r="C1030">
        <v>425</v>
      </c>
      <c r="D1030" t="s">
        <v>483</v>
      </c>
      <c r="E1030" t="s">
        <v>484</v>
      </c>
      <c r="F1030" t="s">
        <v>42</v>
      </c>
      <c r="G1030" t="s">
        <v>485</v>
      </c>
      <c r="H1030">
        <v>145</v>
      </c>
      <c r="I1030" t="s">
        <v>441</v>
      </c>
      <c r="J1030" t="s">
        <v>442</v>
      </c>
      <c r="K1030" t="s">
        <v>46</v>
      </c>
      <c r="L1030">
        <v>40</v>
      </c>
      <c r="M1030" t="s">
        <v>12</v>
      </c>
      <c r="N1030" s="3">
        <v>0</v>
      </c>
      <c r="O1030" s="3">
        <v>0</v>
      </c>
      <c r="P1030" s="3">
        <v>0</v>
      </c>
      <c r="Q1030" s="3">
        <v>0</v>
      </c>
      <c r="R1030" s="3">
        <v>0</v>
      </c>
      <c r="S1030" s="1">
        <v>0</v>
      </c>
      <c r="T1030" s="1">
        <v>0</v>
      </c>
      <c r="U1030" s="1">
        <v>0</v>
      </c>
    </row>
    <row r="1031" spans="1:21" x14ac:dyDescent="0.25">
      <c r="A1031" t="s">
        <v>10</v>
      </c>
      <c r="B1031">
        <v>7</v>
      </c>
      <c r="C1031">
        <v>425</v>
      </c>
      <c r="D1031" t="s">
        <v>483</v>
      </c>
      <c r="E1031" t="s">
        <v>484</v>
      </c>
      <c r="F1031" t="s">
        <v>42</v>
      </c>
      <c r="G1031" t="s">
        <v>485</v>
      </c>
      <c r="H1031">
        <v>145</v>
      </c>
      <c r="I1031" t="s">
        <v>441</v>
      </c>
      <c r="J1031" t="s">
        <v>442</v>
      </c>
      <c r="K1031" t="s">
        <v>46</v>
      </c>
      <c r="L1031">
        <v>50</v>
      </c>
      <c r="M1031" t="s">
        <v>50</v>
      </c>
      <c r="N1031" s="3">
        <v>0</v>
      </c>
      <c r="O1031" s="3">
        <v>19736.3</v>
      </c>
      <c r="P1031" s="3">
        <v>0</v>
      </c>
      <c r="Q1031" s="3">
        <v>0</v>
      </c>
      <c r="R1031" s="3">
        <v>0</v>
      </c>
      <c r="S1031" s="1">
        <v>0</v>
      </c>
      <c r="T1031" s="1">
        <v>2810.52</v>
      </c>
      <c r="U1031" s="1">
        <v>0</v>
      </c>
    </row>
    <row r="1032" spans="1:21" x14ac:dyDescent="0.25">
      <c r="A1032" t="s">
        <v>10</v>
      </c>
      <c r="B1032">
        <v>7</v>
      </c>
      <c r="C1032">
        <v>425</v>
      </c>
      <c r="D1032" t="s">
        <v>483</v>
      </c>
      <c r="E1032" t="s">
        <v>484</v>
      </c>
      <c r="F1032" t="s">
        <v>42</v>
      </c>
      <c r="G1032" t="s">
        <v>485</v>
      </c>
      <c r="H1032">
        <v>502</v>
      </c>
      <c r="I1032" t="s">
        <v>214</v>
      </c>
      <c r="J1032" t="s">
        <v>215</v>
      </c>
      <c r="K1032" t="s">
        <v>46</v>
      </c>
      <c r="L1032">
        <v>10</v>
      </c>
      <c r="M1032" t="s">
        <v>47</v>
      </c>
      <c r="N1032" s="3">
        <v>6505044</v>
      </c>
      <c r="O1032" s="3">
        <v>6524429</v>
      </c>
      <c r="P1032" s="3">
        <v>0</v>
      </c>
      <c r="Q1032" s="3">
        <v>254311</v>
      </c>
      <c r="R1032" s="3">
        <v>7168756.4500000002</v>
      </c>
      <c r="S1032" s="1">
        <v>30808.560000000001</v>
      </c>
      <c r="T1032" s="1">
        <v>0</v>
      </c>
      <c r="U1032" s="1"/>
    </row>
    <row r="1033" spans="1:21" x14ac:dyDescent="0.25">
      <c r="A1033" t="s">
        <v>10</v>
      </c>
      <c r="B1033">
        <v>7</v>
      </c>
      <c r="C1033">
        <v>425</v>
      </c>
      <c r="D1033" t="s">
        <v>483</v>
      </c>
      <c r="E1033" t="s">
        <v>484</v>
      </c>
      <c r="F1033" t="s">
        <v>42</v>
      </c>
      <c r="G1033" t="s">
        <v>485</v>
      </c>
      <c r="H1033">
        <v>502</v>
      </c>
      <c r="I1033" t="s">
        <v>214</v>
      </c>
      <c r="J1033" t="s">
        <v>215</v>
      </c>
      <c r="K1033" t="s">
        <v>46</v>
      </c>
      <c r="L1033">
        <v>20</v>
      </c>
      <c r="M1033" t="s">
        <v>48</v>
      </c>
      <c r="N1033" s="3">
        <v>6505044</v>
      </c>
      <c r="O1033" s="3">
        <v>6524220.5999999996</v>
      </c>
      <c r="P1033" s="3">
        <v>0</v>
      </c>
      <c r="Q1033" s="3">
        <v>85554.55</v>
      </c>
      <c r="R1033" s="3">
        <v>1437833.61</v>
      </c>
      <c r="S1033" s="1">
        <v>30808.560000000001</v>
      </c>
      <c r="T1033" s="1">
        <v>0</v>
      </c>
      <c r="U1033" s="1"/>
    </row>
    <row r="1034" spans="1:21" x14ac:dyDescent="0.25">
      <c r="A1034" t="s">
        <v>10</v>
      </c>
      <c r="B1034">
        <v>7</v>
      </c>
      <c r="C1034">
        <v>425</v>
      </c>
      <c r="D1034" t="s">
        <v>483</v>
      </c>
      <c r="E1034" t="s">
        <v>484</v>
      </c>
      <c r="F1034" t="s">
        <v>42</v>
      </c>
      <c r="G1034" t="s">
        <v>485</v>
      </c>
      <c r="H1034">
        <v>502</v>
      </c>
      <c r="I1034" t="s">
        <v>214</v>
      </c>
      <c r="J1034" t="s">
        <v>215</v>
      </c>
      <c r="K1034" t="s">
        <v>46</v>
      </c>
      <c r="L1034">
        <v>30</v>
      </c>
      <c r="M1034" t="s">
        <v>49</v>
      </c>
      <c r="N1034" s="3">
        <v>0</v>
      </c>
      <c r="O1034" s="3">
        <v>208.4</v>
      </c>
      <c r="P1034" s="3">
        <v>0</v>
      </c>
      <c r="Q1034" s="3">
        <v>168756.45</v>
      </c>
      <c r="R1034" s="3">
        <v>5730922.8399999999</v>
      </c>
      <c r="S1034" s="1">
        <v>0</v>
      </c>
      <c r="T1034" s="1">
        <v>0</v>
      </c>
      <c r="U1034" s="1"/>
    </row>
    <row r="1035" spans="1:21" x14ac:dyDescent="0.25">
      <c r="A1035" t="s">
        <v>10</v>
      </c>
      <c r="B1035">
        <v>7</v>
      </c>
      <c r="C1035">
        <v>425</v>
      </c>
      <c r="D1035" t="s">
        <v>483</v>
      </c>
      <c r="E1035" t="s">
        <v>484</v>
      </c>
      <c r="F1035" t="s">
        <v>42</v>
      </c>
      <c r="G1035" t="s">
        <v>485</v>
      </c>
      <c r="H1035">
        <v>502</v>
      </c>
      <c r="I1035" t="s">
        <v>214</v>
      </c>
      <c r="J1035" t="s">
        <v>215</v>
      </c>
      <c r="K1035" t="s">
        <v>46</v>
      </c>
      <c r="L1035">
        <v>40</v>
      </c>
      <c r="M1035" t="s">
        <v>12</v>
      </c>
      <c r="N1035" s="3">
        <v>0</v>
      </c>
      <c r="O1035" s="3">
        <v>0</v>
      </c>
      <c r="P1035" s="3">
        <v>0</v>
      </c>
      <c r="Q1035" s="3">
        <v>168756.45</v>
      </c>
      <c r="R1035" s="3">
        <v>5730922.8399999999</v>
      </c>
      <c r="S1035" s="1">
        <v>0</v>
      </c>
      <c r="T1035" s="1">
        <v>0</v>
      </c>
      <c r="U1035" s="1"/>
    </row>
    <row r="1036" spans="1:21" x14ac:dyDescent="0.25">
      <c r="A1036" t="s">
        <v>10</v>
      </c>
      <c r="B1036">
        <v>7</v>
      </c>
      <c r="C1036">
        <v>425</v>
      </c>
      <c r="D1036" t="s">
        <v>483</v>
      </c>
      <c r="E1036" t="s">
        <v>484</v>
      </c>
      <c r="F1036" t="s">
        <v>42</v>
      </c>
      <c r="G1036" t="s">
        <v>485</v>
      </c>
      <c r="H1036">
        <v>502</v>
      </c>
      <c r="I1036" t="s">
        <v>214</v>
      </c>
      <c r="J1036" t="s">
        <v>215</v>
      </c>
      <c r="K1036" t="s">
        <v>46</v>
      </c>
      <c r="L1036">
        <v>50</v>
      </c>
      <c r="M1036" t="s">
        <v>50</v>
      </c>
      <c r="N1036" s="3">
        <v>0</v>
      </c>
      <c r="O1036" s="3">
        <v>208.4</v>
      </c>
      <c r="P1036" s="3">
        <v>0</v>
      </c>
      <c r="Q1036" s="3">
        <v>0</v>
      </c>
      <c r="R1036" s="3">
        <v>0</v>
      </c>
      <c r="S1036" s="1">
        <v>0</v>
      </c>
      <c r="T1036" s="1">
        <v>0</v>
      </c>
      <c r="U1036" s="1"/>
    </row>
    <row r="1037" spans="1:21" x14ac:dyDescent="0.25">
      <c r="A1037" t="s">
        <v>10</v>
      </c>
      <c r="B1037">
        <v>7</v>
      </c>
      <c r="C1037">
        <v>202</v>
      </c>
      <c r="D1037" t="s">
        <v>486</v>
      </c>
      <c r="E1037" t="s">
        <v>487</v>
      </c>
      <c r="F1037" t="s">
        <v>42</v>
      </c>
      <c r="G1037" t="s">
        <v>488</v>
      </c>
      <c r="H1037">
        <v>137</v>
      </c>
      <c r="I1037" t="s">
        <v>489</v>
      </c>
      <c r="J1037" t="s">
        <v>490</v>
      </c>
      <c r="K1037" t="s">
        <v>46</v>
      </c>
      <c r="L1037">
        <v>10</v>
      </c>
      <c r="M1037" t="s">
        <v>47</v>
      </c>
      <c r="N1037" s="3">
        <v>2250046</v>
      </c>
      <c r="O1037" s="3">
        <v>2550046</v>
      </c>
      <c r="P1037" s="3">
        <v>2745363</v>
      </c>
      <c r="Q1037" s="3">
        <v>3207428</v>
      </c>
      <c r="R1037" s="3">
        <v>3855955</v>
      </c>
      <c r="S1037" s="1">
        <v>4006290</v>
      </c>
      <c r="T1037" s="1">
        <v>4293985</v>
      </c>
      <c r="U1037" s="1">
        <v>4653642.93</v>
      </c>
    </row>
    <row r="1038" spans="1:21" x14ac:dyDescent="0.25">
      <c r="A1038" t="s">
        <v>10</v>
      </c>
      <c r="B1038">
        <v>7</v>
      </c>
      <c r="C1038">
        <v>202</v>
      </c>
      <c r="D1038" t="s">
        <v>486</v>
      </c>
      <c r="E1038" t="s">
        <v>487</v>
      </c>
      <c r="F1038" t="s">
        <v>42</v>
      </c>
      <c r="G1038" t="s">
        <v>488</v>
      </c>
      <c r="H1038">
        <v>137</v>
      </c>
      <c r="I1038" t="s">
        <v>489</v>
      </c>
      <c r="J1038" t="s">
        <v>490</v>
      </c>
      <c r="K1038" t="s">
        <v>46</v>
      </c>
      <c r="L1038">
        <v>20</v>
      </c>
      <c r="M1038" t="s">
        <v>48</v>
      </c>
      <c r="N1038" s="3">
        <v>2250046</v>
      </c>
      <c r="O1038" s="3">
        <v>2458507.83</v>
      </c>
      <c r="P1038" s="3">
        <v>2745347.52</v>
      </c>
      <c r="Q1038" s="3">
        <v>3207362.22</v>
      </c>
      <c r="R1038" s="3">
        <v>3855784.51</v>
      </c>
      <c r="S1038" s="1">
        <v>3544526.86</v>
      </c>
      <c r="T1038" s="1">
        <v>4293500.68</v>
      </c>
      <c r="U1038" s="1">
        <v>4639848.96</v>
      </c>
    </row>
    <row r="1039" spans="1:21" x14ac:dyDescent="0.25">
      <c r="A1039" t="s">
        <v>10</v>
      </c>
      <c r="B1039">
        <v>7</v>
      </c>
      <c r="C1039">
        <v>202</v>
      </c>
      <c r="D1039" t="s">
        <v>486</v>
      </c>
      <c r="E1039" t="s">
        <v>487</v>
      </c>
      <c r="F1039" t="s">
        <v>42</v>
      </c>
      <c r="G1039" t="s">
        <v>488</v>
      </c>
      <c r="H1039">
        <v>137</v>
      </c>
      <c r="I1039" t="s">
        <v>489</v>
      </c>
      <c r="J1039" t="s">
        <v>490</v>
      </c>
      <c r="K1039" t="s">
        <v>46</v>
      </c>
      <c r="L1039">
        <v>30</v>
      </c>
      <c r="M1039" t="s">
        <v>49</v>
      </c>
      <c r="N1039" s="3">
        <v>0</v>
      </c>
      <c r="O1039" s="3">
        <v>91538.17</v>
      </c>
      <c r="P1039" s="3">
        <v>15.48</v>
      </c>
      <c r="Q1039" s="3">
        <v>65.78</v>
      </c>
      <c r="R1039" s="3">
        <v>170.49</v>
      </c>
      <c r="S1039" s="1">
        <v>461763.14</v>
      </c>
      <c r="T1039" s="1">
        <v>484.32</v>
      </c>
      <c r="U1039" s="1">
        <v>13793.97</v>
      </c>
    </row>
    <row r="1040" spans="1:21" x14ac:dyDescent="0.25">
      <c r="A1040" t="s">
        <v>10</v>
      </c>
      <c r="B1040">
        <v>7</v>
      </c>
      <c r="C1040">
        <v>202</v>
      </c>
      <c r="D1040" t="s">
        <v>486</v>
      </c>
      <c r="E1040" t="s">
        <v>487</v>
      </c>
      <c r="F1040" t="s">
        <v>42</v>
      </c>
      <c r="G1040" t="s">
        <v>488</v>
      </c>
      <c r="H1040">
        <v>137</v>
      </c>
      <c r="I1040" t="s">
        <v>489</v>
      </c>
      <c r="J1040" t="s">
        <v>490</v>
      </c>
      <c r="K1040" t="s">
        <v>46</v>
      </c>
      <c r="L1040">
        <v>40</v>
      </c>
      <c r="M1040" t="s">
        <v>12</v>
      </c>
      <c r="N1040" s="3">
        <v>0</v>
      </c>
      <c r="O1040" s="3">
        <v>0</v>
      </c>
      <c r="P1040" s="3">
        <v>0</v>
      </c>
      <c r="Q1040" s="3">
        <v>0</v>
      </c>
      <c r="R1040" s="3">
        <v>0</v>
      </c>
      <c r="S1040" s="1">
        <v>0</v>
      </c>
      <c r="T1040" s="1">
        <v>0</v>
      </c>
      <c r="U1040" s="1">
        <v>0</v>
      </c>
    </row>
    <row r="1041" spans="1:21" x14ac:dyDescent="0.25">
      <c r="A1041" t="s">
        <v>10</v>
      </c>
      <c r="B1041">
        <v>7</v>
      </c>
      <c r="C1041">
        <v>202</v>
      </c>
      <c r="D1041" t="s">
        <v>486</v>
      </c>
      <c r="E1041" t="s">
        <v>487</v>
      </c>
      <c r="F1041" t="s">
        <v>42</v>
      </c>
      <c r="G1041" t="s">
        <v>488</v>
      </c>
      <c r="H1041">
        <v>137</v>
      </c>
      <c r="I1041" t="s">
        <v>489</v>
      </c>
      <c r="J1041" t="s">
        <v>490</v>
      </c>
      <c r="K1041" t="s">
        <v>46</v>
      </c>
      <c r="L1041">
        <v>50</v>
      </c>
      <c r="M1041" t="s">
        <v>50</v>
      </c>
      <c r="N1041" s="3">
        <v>0</v>
      </c>
      <c r="O1041" s="3">
        <v>91538.17</v>
      </c>
      <c r="P1041" s="3">
        <v>15.48</v>
      </c>
      <c r="Q1041" s="3">
        <v>65.78</v>
      </c>
      <c r="R1041" s="3">
        <v>170.49</v>
      </c>
      <c r="S1041" s="1">
        <v>461763.14</v>
      </c>
      <c r="T1041" s="1">
        <v>484.32</v>
      </c>
      <c r="U1041" s="1">
        <v>13793.97</v>
      </c>
    </row>
    <row r="1042" spans="1:21" x14ac:dyDescent="0.25">
      <c r="A1042" t="s">
        <v>10</v>
      </c>
      <c r="B1042">
        <v>7</v>
      </c>
      <c r="C1042">
        <v>202</v>
      </c>
      <c r="D1042" t="s">
        <v>486</v>
      </c>
      <c r="E1042" t="s">
        <v>487</v>
      </c>
      <c r="F1042" t="s">
        <v>42</v>
      </c>
      <c r="G1042" t="s">
        <v>488</v>
      </c>
      <c r="H1042">
        <v>142</v>
      </c>
      <c r="I1042" t="s">
        <v>491</v>
      </c>
      <c r="J1042" t="s">
        <v>492</v>
      </c>
      <c r="K1042" t="s">
        <v>46</v>
      </c>
      <c r="L1042">
        <v>10</v>
      </c>
      <c r="M1042" t="s">
        <v>47</v>
      </c>
      <c r="N1042" s="3">
        <v>2986105</v>
      </c>
      <c r="O1042" s="3">
        <v>3021105</v>
      </c>
      <c r="P1042" s="3">
        <v>3092325</v>
      </c>
      <c r="Q1042" s="3">
        <v>3292325</v>
      </c>
      <c r="R1042" s="3">
        <v>3804863</v>
      </c>
      <c r="S1042" s="1">
        <v>3530025</v>
      </c>
      <c r="T1042" s="1">
        <v>9143082</v>
      </c>
      <c r="U1042" s="1">
        <v>8834078.0700000003</v>
      </c>
    </row>
    <row r="1043" spans="1:21" x14ac:dyDescent="0.25">
      <c r="A1043" t="s">
        <v>10</v>
      </c>
      <c r="B1043">
        <v>7</v>
      </c>
      <c r="C1043">
        <v>202</v>
      </c>
      <c r="D1043" t="s">
        <v>486</v>
      </c>
      <c r="E1043" t="s">
        <v>487</v>
      </c>
      <c r="F1043" t="s">
        <v>42</v>
      </c>
      <c r="G1043" t="s">
        <v>488</v>
      </c>
      <c r="H1043">
        <v>142</v>
      </c>
      <c r="I1043" t="s">
        <v>491</v>
      </c>
      <c r="J1043" t="s">
        <v>492</v>
      </c>
      <c r="K1043" t="s">
        <v>46</v>
      </c>
      <c r="L1043">
        <v>20</v>
      </c>
      <c r="M1043" t="s">
        <v>48</v>
      </c>
      <c r="N1043" s="3">
        <v>2986105</v>
      </c>
      <c r="O1043" s="3">
        <v>2960229.76</v>
      </c>
      <c r="P1043" s="3">
        <v>3092324.29</v>
      </c>
      <c r="Q1043" s="3">
        <v>3292270.54</v>
      </c>
      <c r="R1043" s="3">
        <v>3801768.04</v>
      </c>
      <c r="S1043" s="1">
        <v>3493875.12</v>
      </c>
      <c r="T1043" s="1">
        <v>3611147.76</v>
      </c>
      <c r="U1043" s="1">
        <v>4617424.84</v>
      </c>
    </row>
    <row r="1044" spans="1:21" x14ac:dyDescent="0.25">
      <c r="A1044" t="s">
        <v>10</v>
      </c>
      <c r="B1044">
        <v>7</v>
      </c>
      <c r="C1044">
        <v>202</v>
      </c>
      <c r="D1044" t="s">
        <v>486</v>
      </c>
      <c r="E1044" t="s">
        <v>487</v>
      </c>
      <c r="F1044" t="s">
        <v>42</v>
      </c>
      <c r="G1044" t="s">
        <v>488</v>
      </c>
      <c r="H1044">
        <v>142</v>
      </c>
      <c r="I1044" t="s">
        <v>491</v>
      </c>
      <c r="J1044" t="s">
        <v>492</v>
      </c>
      <c r="K1044" t="s">
        <v>46</v>
      </c>
      <c r="L1044">
        <v>30</v>
      </c>
      <c r="M1044" t="s">
        <v>49</v>
      </c>
      <c r="N1044" s="3">
        <v>0</v>
      </c>
      <c r="O1044" s="3">
        <v>60875.24</v>
      </c>
      <c r="P1044" s="3">
        <v>0.71</v>
      </c>
      <c r="Q1044" s="3">
        <v>54.46</v>
      </c>
      <c r="R1044" s="3">
        <v>3094.96</v>
      </c>
      <c r="S1044" s="1">
        <v>36149.879999999997</v>
      </c>
      <c r="T1044" s="1">
        <v>5531934.2400000002</v>
      </c>
      <c r="U1044" s="1">
        <v>4216653.2300000004</v>
      </c>
    </row>
    <row r="1045" spans="1:21" x14ac:dyDescent="0.25">
      <c r="A1045" t="s">
        <v>10</v>
      </c>
      <c r="B1045">
        <v>7</v>
      </c>
      <c r="C1045">
        <v>202</v>
      </c>
      <c r="D1045" t="s">
        <v>486</v>
      </c>
      <c r="E1045" t="s">
        <v>487</v>
      </c>
      <c r="F1045" t="s">
        <v>42</v>
      </c>
      <c r="G1045" t="s">
        <v>488</v>
      </c>
      <c r="H1045">
        <v>142</v>
      </c>
      <c r="I1045" t="s">
        <v>491</v>
      </c>
      <c r="J1045" t="s">
        <v>492</v>
      </c>
      <c r="K1045" t="s">
        <v>46</v>
      </c>
      <c r="L1045">
        <v>40</v>
      </c>
      <c r="M1045" t="s">
        <v>12</v>
      </c>
      <c r="N1045" s="3">
        <v>0</v>
      </c>
      <c r="O1045" s="3">
        <v>0</v>
      </c>
      <c r="P1045" s="3">
        <v>0</v>
      </c>
      <c r="Q1045" s="3">
        <v>0</v>
      </c>
      <c r="R1045" s="3">
        <v>0</v>
      </c>
      <c r="S1045" s="1">
        <v>0</v>
      </c>
      <c r="T1045" s="1">
        <v>5154313</v>
      </c>
      <c r="U1045" s="1">
        <v>4206311.93</v>
      </c>
    </row>
    <row r="1046" spans="1:21" x14ac:dyDescent="0.25">
      <c r="A1046" t="s">
        <v>10</v>
      </c>
      <c r="B1046">
        <v>7</v>
      </c>
      <c r="C1046">
        <v>202</v>
      </c>
      <c r="D1046" t="s">
        <v>486</v>
      </c>
      <c r="E1046" t="s">
        <v>487</v>
      </c>
      <c r="F1046" t="s">
        <v>42</v>
      </c>
      <c r="G1046" t="s">
        <v>488</v>
      </c>
      <c r="H1046">
        <v>142</v>
      </c>
      <c r="I1046" t="s">
        <v>491</v>
      </c>
      <c r="J1046" t="s">
        <v>492</v>
      </c>
      <c r="K1046" t="s">
        <v>46</v>
      </c>
      <c r="L1046">
        <v>50</v>
      </c>
      <c r="M1046" t="s">
        <v>50</v>
      </c>
      <c r="N1046" s="3">
        <v>0</v>
      </c>
      <c r="O1046" s="3">
        <v>60875.24</v>
      </c>
      <c r="P1046" s="3">
        <v>0.71</v>
      </c>
      <c r="Q1046" s="3">
        <v>54.46</v>
      </c>
      <c r="R1046" s="3">
        <v>3094.96</v>
      </c>
      <c r="S1046" s="1">
        <v>36149.879999999997</v>
      </c>
      <c r="T1046" s="1">
        <v>377621.24</v>
      </c>
      <c r="U1046" s="1">
        <v>10341.300000000745</v>
      </c>
    </row>
    <row r="1047" spans="1:21" x14ac:dyDescent="0.25">
      <c r="A1047" t="s">
        <v>10</v>
      </c>
      <c r="B1047">
        <v>7</v>
      </c>
      <c r="C1047">
        <v>202</v>
      </c>
      <c r="D1047" t="s">
        <v>486</v>
      </c>
      <c r="E1047" t="s">
        <v>487</v>
      </c>
      <c r="F1047" t="s">
        <v>42</v>
      </c>
      <c r="G1047" t="s">
        <v>488</v>
      </c>
      <c r="H1047">
        <v>143</v>
      </c>
      <c r="I1047" t="s">
        <v>389</v>
      </c>
      <c r="J1047" t="s">
        <v>390</v>
      </c>
      <c r="K1047" t="s">
        <v>46</v>
      </c>
      <c r="L1047">
        <v>10</v>
      </c>
      <c r="M1047" t="s">
        <v>47</v>
      </c>
      <c r="N1047" s="3">
        <v>16483584</v>
      </c>
      <c r="O1047" s="3">
        <v>17233584</v>
      </c>
      <c r="P1047" s="3">
        <v>18233584</v>
      </c>
      <c r="Q1047" s="3">
        <v>18233584</v>
      </c>
      <c r="R1047" s="3">
        <v>21083584</v>
      </c>
      <c r="S1047" s="1">
        <v>24297584</v>
      </c>
      <c r="T1047" s="1">
        <v>26797584</v>
      </c>
      <c r="U1047" s="1">
        <v>27429726</v>
      </c>
    </row>
    <row r="1048" spans="1:21" x14ac:dyDescent="0.25">
      <c r="A1048" t="s">
        <v>10</v>
      </c>
      <c r="B1048">
        <v>7</v>
      </c>
      <c r="C1048">
        <v>202</v>
      </c>
      <c r="D1048" t="s">
        <v>486</v>
      </c>
      <c r="E1048" t="s">
        <v>487</v>
      </c>
      <c r="F1048" t="s">
        <v>42</v>
      </c>
      <c r="G1048" t="s">
        <v>488</v>
      </c>
      <c r="H1048">
        <v>143</v>
      </c>
      <c r="I1048" t="s">
        <v>389</v>
      </c>
      <c r="J1048" t="s">
        <v>390</v>
      </c>
      <c r="K1048" t="s">
        <v>46</v>
      </c>
      <c r="L1048">
        <v>20</v>
      </c>
      <c r="M1048" t="s">
        <v>48</v>
      </c>
      <c r="N1048" s="3">
        <v>16483584</v>
      </c>
      <c r="O1048" s="3">
        <v>17233584</v>
      </c>
      <c r="P1048" s="3">
        <v>18233584</v>
      </c>
      <c r="Q1048" s="3">
        <v>18233584</v>
      </c>
      <c r="R1048" s="3">
        <v>21083584</v>
      </c>
      <c r="S1048" s="1">
        <v>24297584</v>
      </c>
      <c r="T1048" s="1">
        <v>26797584</v>
      </c>
      <c r="U1048" s="1">
        <v>27429726</v>
      </c>
    </row>
    <row r="1049" spans="1:21" x14ac:dyDescent="0.25">
      <c r="A1049" t="s">
        <v>10</v>
      </c>
      <c r="B1049">
        <v>7</v>
      </c>
      <c r="C1049">
        <v>202</v>
      </c>
      <c r="D1049" t="s">
        <v>486</v>
      </c>
      <c r="E1049" t="s">
        <v>487</v>
      </c>
      <c r="F1049" t="s">
        <v>42</v>
      </c>
      <c r="G1049" t="s">
        <v>488</v>
      </c>
      <c r="H1049">
        <v>143</v>
      </c>
      <c r="I1049" t="s">
        <v>389</v>
      </c>
      <c r="J1049" t="s">
        <v>390</v>
      </c>
      <c r="K1049" t="s">
        <v>46</v>
      </c>
      <c r="L1049">
        <v>30</v>
      </c>
      <c r="M1049" t="s">
        <v>49</v>
      </c>
      <c r="N1049" s="3">
        <v>0</v>
      </c>
      <c r="O1049" s="3">
        <v>0</v>
      </c>
      <c r="P1049" s="3">
        <v>0</v>
      </c>
      <c r="Q1049" s="3">
        <v>0</v>
      </c>
      <c r="R1049" s="3">
        <v>0</v>
      </c>
      <c r="S1049" s="1">
        <v>0</v>
      </c>
      <c r="T1049" s="1">
        <v>0</v>
      </c>
      <c r="U1049" s="1">
        <v>0</v>
      </c>
    </row>
    <row r="1050" spans="1:21" x14ac:dyDescent="0.25">
      <c r="A1050" t="s">
        <v>10</v>
      </c>
      <c r="B1050">
        <v>7</v>
      </c>
      <c r="C1050">
        <v>202</v>
      </c>
      <c r="D1050" t="s">
        <v>486</v>
      </c>
      <c r="E1050" t="s">
        <v>487</v>
      </c>
      <c r="F1050" t="s">
        <v>42</v>
      </c>
      <c r="G1050" t="s">
        <v>488</v>
      </c>
      <c r="H1050">
        <v>143</v>
      </c>
      <c r="I1050" t="s">
        <v>389</v>
      </c>
      <c r="J1050" t="s">
        <v>390</v>
      </c>
      <c r="K1050" t="s">
        <v>46</v>
      </c>
      <c r="L1050">
        <v>40</v>
      </c>
      <c r="M1050" t="s">
        <v>12</v>
      </c>
      <c r="N1050" s="3">
        <v>0</v>
      </c>
      <c r="O1050" s="3">
        <v>0</v>
      </c>
      <c r="P1050" s="3">
        <v>0</v>
      </c>
      <c r="Q1050" s="3">
        <v>0</v>
      </c>
      <c r="R1050" s="3">
        <v>0</v>
      </c>
      <c r="S1050" s="1">
        <v>0</v>
      </c>
      <c r="T1050" s="1">
        <v>0</v>
      </c>
      <c r="U1050" s="1">
        <v>0</v>
      </c>
    </row>
    <row r="1051" spans="1:21" x14ac:dyDescent="0.25">
      <c r="A1051" t="s">
        <v>10</v>
      </c>
      <c r="B1051">
        <v>7</v>
      </c>
      <c r="C1051">
        <v>202</v>
      </c>
      <c r="D1051" t="s">
        <v>486</v>
      </c>
      <c r="E1051" t="s">
        <v>487</v>
      </c>
      <c r="F1051" t="s">
        <v>42</v>
      </c>
      <c r="G1051" t="s">
        <v>488</v>
      </c>
      <c r="H1051">
        <v>143</v>
      </c>
      <c r="I1051" t="s">
        <v>389</v>
      </c>
      <c r="J1051" t="s">
        <v>390</v>
      </c>
      <c r="K1051" t="s">
        <v>46</v>
      </c>
      <c r="L1051">
        <v>50</v>
      </c>
      <c r="M1051" t="s">
        <v>50</v>
      </c>
      <c r="N1051" s="3">
        <v>0</v>
      </c>
      <c r="O1051" s="3">
        <v>0</v>
      </c>
      <c r="P1051" s="3">
        <v>0</v>
      </c>
      <c r="Q1051" s="3">
        <v>0</v>
      </c>
      <c r="R1051" s="3">
        <v>0</v>
      </c>
      <c r="S1051" s="1">
        <v>0</v>
      </c>
      <c r="T1051" s="1">
        <v>0</v>
      </c>
      <c r="U1051" s="1">
        <v>0</v>
      </c>
    </row>
    <row r="1052" spans="1:21" x14ac:dyDescent="0.25">
      <c r="A1052" t="s">
        <v>10</v>
      </c>
      <c r="B1052">
        <v>7</v>
      </c>
      <c r="C1052">
        <v>202</v>
      </c>
      <c r="D1052" t="s">
        <v>486</v>
      </c>
      <c r="E1052" t="s">
        <v>487</v>
      </c>
      <c r="F1052" t="s">
        <v>42</v>
      </c>
      <c r="G1052" t="s">
        <v>488</v>
      </c>
      <c r="H1052">
        <v>199</v>
      </c>
      <c r="I1052" t="s">
        <v>62</v>
      </c>
      <c r="J1052" t="s">
        <v>383</v>
      </c>
      <c r="K1052" t="s">
        <v>46</v>
      </c>
      <c r="L1052">
        <v>10</v>
      </c>
      <c r="M1052" t="s">
        <v>47</v>
      </c>
      <c r="N1052" s="3">
        <v>8465714</v>
      </c>
      <c r="O1052" s="3">
        <v>8239961</v>
      </c>
      <c r="P1052" s="3">
        <v>8409229</v>
      </c>
      <c r="Q1052" s="3">
        <v>8186178</v>
      </c>
      <c r="R1052" s="3">
        <v>8858388</v>
      </c>
      <c r="S1052" s="1">
        <v>10915213</v>
      </c>
      <c r="T1052" s="1">
        <v>10583353</v>
      </c>
      <c r="U1052" s="1">
        <v>13518184</v>
      </c>
    </row>
    <row r="1053" spans="1:21" x14ac:dyDescent="0.25">
      <c r="A1053" t="s">
        <v>10</v>
      </c>
      <c r="B1053">
        <v>7</v>
      </c>
      <c r="C1053">
        <v>202</v>
      </c>
      <c r="D1053" t="s">
        <v>486</v>
      </c>
      <c r="E1053" t="s">
        <v>487</v>
      </c>
      <c r="F1053" t="s">
        <v>42</v>
      </c>
      <c r="G1053" t="s">
        <v>488</v>
      </c>
      <c r="H1053">
        <v>199</v>
      </c>
      <c r="I1053" t="s">
        <v>62</v>
      </c>
      <c r="J1053" t="s">
        <v>383</v>
      </c>
      <c r="K1053" t="s">
        <v>46</v>
      </c>
      <c r="L1053">
        <v>20</v>
      </c>
      <c r="M1053" t="s">
        <v>48</v>
      </c>
      <c r="N1053" s="3">
        <v>8465714</v>
      </c>
      <c r="O1053" s="3">
        <v>7841104.4800000004</v>
      </c>
      <c r="P1053" s="3">
        <v>8409228.8399999999</v>
      </c>
      <c r="Q1053" s="3">
        <v>8184557.7800000003</v>
      </c>
      <c r="R1053" s="3">
        <v>8856183.8800000008</v>
      </c>
      <c r="S1053" s="1">
        <v>10848733.51</v>
      </c>
      <c r="T1053" s="1">
        <v>9261019.1099999994</v>
      </c>
      <c r="U1053" s="1">
        <v>13431654.33</v>
      </c>
    </row>
    <row r="1054" spans="1:21" x14ac:dyDescent="0.25">
      <c r="A1054" t="s">
        <v>10</v>
      </c>
      <c r="B1054">
        <v>7</v>
      </c>
      <c r="C1054">
        <v>202</v>
      </c>
      <c r="D1054" t="s">
        <v>486</v>
      </c>
      <c r="E1054" t="s">
        <v>487</v>
      </c>
      <c r="F1054" t="s">
        <v>42</v>
      </c>
      <c r="G1054" t="s">
        <v>488</v>
      </c>
      <c r="H1054">
        <v>199</v>
      </c>
      <c r="I1054" t="s">
        <v>62</v>
      </c>
      <c r="J1054" t="s">
        <v>383</v>
      </c>
      <c r="K1054" t="s">
        <v>46</v>
      </c>
      <c r="L1054">
        <v>30</v>
      </c>
      <c r="M1054" t="s">
        <v>49</v>
      </c>
      <c r="N1054" s="3">
        <v>0</v>
      </c>
      <c r="O1054" s="3">
        <v>398856.52</v>
      </c>
      <c r="P1054" s="3">
        <v>0.16</v>
      </c>
      <c r="Q1054" s="3">
        <v>1620.22</v>
      </c>
      <c r="R1054" s="3">
        <v>2204.12</v>
      </c>
      <c r="S1054" s="1">
        <v>66479.490000000005</v>
      </c>
      <c r="T1054" s="1">
        <v>1322333.8899999999</v>
      </c>
      <c r="U1054" s="1">
        <v>86529.67</v>
      </c>
    </row>
    <row r="1055" spans="1:21" x14ac:dyDescent="0.25">
      <c r="A1055" t="s">
        <v>10</v>
      </c>
      <c r="B1055">
        <v>7</v>
      </c>
      <c r="C1055">
        <v>202</v>
      </c>
      <c r="D1055" t="s">
        <v>486</v>
      </c>
      <c r="E1055" t="s">
        <v>487</v>
      </c>
      <c r="F1055" t="s">
        <v>42</v>
      </c>
      <c r="G1055" t="s">
        <v>488</v>
      </c>
      <c r="H1055">
        <v>199</v>
      </c>
      <c r="I1055" t="s">
        <v>62</v>
      </c>
      <c r="J1055" t="s">
        <v>383</v>
      </c>
      <c r="K1055" t="s">
        <v>46</v>
      </c>
      <c r="L1055">
        <v>40</v>
      </c>
      <c r="M1055" t="s">
        <v>12</v>
      </c>
      <c r="N1055" s="3">
        <v>0</v>
      </c>
      <c r="O1055" s="3">
        <v>0</v>
      </c>
      <c r="P1055" s="3">
        <v>0</v>
      </c>
      <c r="Q1055" s="3">
        <v>0</v>
      </c>
      <c r="R1055" s="3">
        <v>0</v>
      </c>
      <c r="S1055" s="1">
        <v>0</v>
      </c>
      <c r="T1055" s="1">
        <v>0</v>
      </c>
      <c r="U1055" s="1">
        <v>0</v>
      </c>
    </row>
    <row r="1056" spans="1:21" x14ac:dyDescent="0.25">
      <c r="A1056" t="s">
        <v>10</v>
      </c>
      <c r="B1056">
        <v>7</v>
      </c>
      <c r="C1056">
        <v>202</v>
      </c>
      <c r="D1056" t="s">
        <v>486</v>
      </c>
      <c r="E1056" t="s">
        <v>487</v>
      </c>
      <c r="F1056" t="s">
        <v>42</v>
      </c>
      <c r="G1056" t="s">
        <v>488</v>
      </c>
      <c r="H1056">
        <v>199</v>
      </c>
      <c r="I1056" t="s">
        <v>62</v>
      </c>
      <c r="J1056" t="s">
        <v>383</v>
      </c>
      <c r="K1056" t="s">
        <v>46</v>
      </c>
      <c r="L1056">
        <v>50</v>
      </c>
      <c r="M1056" t="s">
        <v>50</v>
      </c>
      <c r="N1056" s="3">
        <v>0</v>
      </c>
      <c r="O1056" s="3">
        <v>398856.52</v>
      </c>
      <c r="P1056" s="3">
        <v>0.16</v>
      </c>
      <c r="Q1056" s="3">
        <v>1620.22</v>
      </c>
      <c r="R1056" s="3">
        <v>2204.12</v>
      </c>
      <c r="S1056" s="1">
        <v>66479.490000000005</v>
      </c>
      <c r="T1056" s="1">
        <v>1322333.8899999999</v>
      </c>
      <c r="U1056" s="1">
        <v>86529.67</v>
      </c>
    </row>
    <row r="1057" spans="1:21" x14ac:dyDescent="0.25">
      <c r="A1057" t="s">
        <v>10</v>
      </c>
      <c r="B1057">
        <v>7</v>
      </c>
      <c r="C1057">
        <v>146</v>
      </c>
      <c r="D1057" t="s">
        <v>493</v>
      </c>
      <c r="E1057" t="s">
        <v>494</v>
      </c>
      <c r="F1057" t="s">
        <v>42</v>
      </c>
      <c r="G1057" t="s">
        <v>495</v>
      </c>
      <c r="H1057">
        <v>145</v>
      </c>
      <c r="I1057" t="s">
        <v>441</v>
      </c>
      <c r="J1057" t="s">
        <v>442</v>
      </c>
      <c r="K1057" t="s">
        <v>46</v>
      </c>
      <c r="L1057">
        <v>10</v>
      </c>
      <c r="M1057" t="s">
        <v>47</v>
      </c>
      <c r="N1057" s="3">
        <v>5311373</v>
      </c>
      <c r="O1057" s="3">
        <v>5407403</v>
      </c>
      <c r="P1057" s="3">
        <v>5425409.2199999997</v>
      </c>
      <c r="Q1057" s="3">
        <v>5755916</v>
      </c>
      <c r="R1057" s="3">
        <v>6490840</v>
      </c>
      <c r="S1057" s="1">
        <v>6696777</v>
      </c>
      <c r="T1057" s="1">
        <v>6926992</v>
      </c>
      <c r="U1057" s="1">
        <v>7385304</v>
      </c>
    </row>
    <row r="1058" spans="1:21" x14ac:dyDescent="0.25">
      <c r="A1058" t="s">
        <v>10</v>
      </c>
      <c r="B1058">
        <v>7</v>
      </c>
      <c r="C1058">
        <v>146</v>
      </c>
      <c r="D1058" t="s">
        <v>493</v>
      </c>
      <c r="E1058" t="s">
        <v>494</v>
      </c>
      <c r="F1058" t="s">
        <v>42</v>
      </c>
      <c r="G1058" t="s">
        <v>495</v>
      </c>
      <c r="H1058">
        <v>145</v>
      </c>
      <c r="I1058" t="s">
        <v>441</v>
      </c>
      <c r="J1058" t="s">
        <v>442</v>
      </c>
      <c r="K1058" t="s">
        <v>46</v>
      </c>
      <c r="L1058">
        <v>20</v>
      </c>
      <c r="M1058" t="s">
        <v>48</v>
      </c>
      <c r="N1058" s="3">
        <v>5279504.84</v>
      </c>
      <c r="O1058" s="3">
        <v>5338508.78</v>
      </c>
      <c r="P1058" s="3">
        <v>5419976.5999999996</v>
      </c>
      <c r="Q1058" s="3">
        <v>5755913.3399999999</v>
      </c>
      <c r="R1058" s="3">
        <v>6490740</v>
      </c>
      <c r="S1058" s="1">
        <v>6696677</v>
      </c>
      <c r="T1058" s="1">
        <v>6926972.4900000002</v>
      </c>
      <c r="U1058" s="1">
        <v>7385090.8600000003</v>
      </c>
    </row>
    <row r="1059" spans="1:21" x14ac:dyDescent="0.25">
      <c r="A1059" t="s">
        <v>10</v>
      </c>
      <c r="B1059">
        <v>7</v>
      </c>
      <c r="C1059">
        <v>146</v>
      </c>
      <c r="D1059" t="s">
        <v>493</v>
      </c>
      <c r="E1059" t="s">
        <v>494</v>
      </c>
      <c r="F1059" t="s">
        <v>42</v>
      </c>
      <c r="G1059" t="s">
        <v>495</v>
      </c>
      <c r="H1059">
        <v>145</v>
      </c>
      <c r="I1059" t="s">
        <v>441</v>
      </c>
      <c r="J1059" t="s">
        <v>442</v>
      </c>
      <c r="K1059" t="s">
        <v>46</v>
      </c>
      <c r="L1059">
        <v>30</v>
      </c>
      <c r="M1059" t="s">
        <v>49</v>
      </c>
      <c r="N1059" s="3">
        <v>31868.16</v>
      </c>
      <c r="O1059" s="3">
        <v>68894.22</v>
      </c>
      <c r="P1059" s="3">
        <v>5432.62</v>
      </c>
      <c r="Q1059" s="3">
        <v>2.66</v>
      </c>
      <c r="R1059" s="3">
        <v>100</v>
      </c>
      <c r="S1059" s="1">
        <v>100</v>
      </c>
      <c r="T1059" s="1">
        <v>19.510000000000002</v>
      </c>
      <c r="U1059" s="1">
        <v>213.14</v>
      </c>
    </row>
    <row r="1060" spans="1:21" x14ac:dyDescent="0.25">
      <c r="A1060" t="s">
        <v>10</v>
      </c>
      <c r="B1060">
        <v>7</v>
      </c>
      <c r="C1060">
        <v>146</v>
      </c>
      <c r="D1060" t="s">
        <v>493</v>
      </c>
      <c r="E1060" t="s">
        <v>494</v>
      </c>
      <c r="F1060" t="s">
        <v>42</v>
      </c>
      <c r="G1060" t="s">
        <v>495</v>
      </c>
      <c r="H1060">
        <v>145</v>
      </c>
      <c r="I1060" t="s">
        <v>441</v>
      </c>
      <c r="J1060" t="s">
        <v>442</v>
      </c>
      <c r="K1060" t="s">
        <v>46</v>
      </c>
      <c r="L1060">
        <v>40</v>
      </c>
      <c r="M1060" t="s">
        <v>12</v>
      </c>
      <c r="N1060" s="3">
        <v>0</v>
      </c>
      <c r="O1060" s="3">
        <v>0</v>
      </c>
      <c r="P1060" s="3">
        <v>0</v>
      </c>
      <c r="Q1060" s="3">
        <v>0</v>
      </c>
      <c r="R1060" s="3">
        <v>0</v>
      </c>
      <c r="S1060" s="1">
        <v>0</v>
      </c>
      <c r="T1060" s="1">
        <v>0</v>
      </c>
      <c r="U1060" s="1">
        <v>0</v>
      </c>
    </row>
    <row r="1061" spans="1:21" x14ac:dyDescent="0.25">
      <c r="A1061" t="s">
        <v>10</v>
      </c>
      <c r="B1061">
        <v>7</v>
      </c>
      <c r="C1061">
        <v>146</v>
      </c>
      <c r="D1061" t="s">
        <v>493</v>
      </c>
      <c r="E1061" t="s">
        <v>494</v>
      </c>
      <c r="F1061" t="s">
        <v>42</v>
      </c>
      <c r="G1061" t="s">
        <v>495</v>
      </c>
      <c r="H1061">
        <v>145</v>
      </c>
      <c r="I1061" t="s">
        <v>441</v>
      </c>
      <c r="J1061" t="s">
        <v>442</v>
      </c>
      <c r="K1061" t="s">
        <v>46</v>
      </c>
      <c r="L1061">
        <v>50</v>
      </c>
      <c r="M1061" t="s">
        <v>50</v>
      </c>
      <c r="N1061" s="3">
        <v>31868.16</v>
      </c>
      <c r="O1061" s="3">
        <v>68894.22</v>
      </c>
      <c r="P1061" s="3">
        <v>5432.62</v>
      </c>
      <c r="Q1061" s="3">
        <v>2.66</v>
      </c>
      <c r="R1061" s="3">
        <v>100</v>
      </c>
      <c r="S1061" s="1">
        <v>100</v>
      </c>
      <c r="T1061" s="1">
        <v>19.510000000000002</v>
      </c>
      <c r="U1061" s="1">
        <v>213.14</v>
      </c>
    </row>
    <row r="1062" spans="1:21" x14ac:dyDescent="0.25">
      <c r="A1062" t="s">
        <v>10</v>
      </c>
      <c r="B1062">
        <v>7</v>
      </c>
      <c r="C1062">
        <v>942</v>
      </c>
      <c r="D1062" t="s">
        <v>898</v>
      </c>
      <c r="E1062" t="s">
        <v>526</v>
      </c>
      <c r="F1062" t="s">
        <v>42</v>
      </c>
      <c r="G1062" t="s">
        <v>527</v>
      </c>
      <c r="H1062">
        <v>145</v>
      </c>
      <c r="I1062" t="s">
        <v>441</v>
      </c>
      <c r="J1062" t="s">
        <v>442</v>
      </c>
      <c r="K1062" t="s">
        <v>46</v>
      </c>
      <c r="L1062">
        <v>10</v>
      </c>
      <c r="M1062" t="s">
        <v>47</v>
      </c>
      <c r="N1062" s="3">
        <v>2839999</v>
      </c>
      <c r="O1062" s="3">
        <v>3006162</v>
      </c>
      <c r="P1062" s="3">
        <v>2939376</v>
      </c>
      <c r="Q1062" s="3">
        <v>3052037</v>
      </c>
      <c r="R1062" s="3">
        <v>3356314</v>
      </c>
      <c r="S1062" s="1">
        <v>3486014</v>
      </c>
      <c r="T1062" s="1">
        <v>3615602</v>
      </c>
      <c r="U1062" s="1">
        <v>3829848</v>
      </c>
    </row>
    <row r="1063" spans="1:21" x14ac:dyDescent="0.25">
      <c r="A1063" t="s">
        <v>10</v>
      </c>
      <c r="B1063">
        <v>7</v>
      </c>
      <c r="C1063">
        <v>942</v>
      </c>
      <c r="D1063" t="s">
        <v>898</v>
      </c>
      <c r="E1063" t="s">
        <v>526</v>
      </c>
      <c r="F1063" t="s">
        <v>42</v>
      </c>
      <c r="G1063" t="s">
        <v>527</v>
      </c>
      <c r="H1063">
        <v>145</v>
      </c>
      <c r="I1063" t="s">
        <v>441</v>
      </c>
      <c r="J1063" t="s">
        <v>442</v>
      </c>
      <c r="K1063" t="s">
        <v>46</v>
      </c>
      <c r="L1063">
        <v>20</v>
      </c>
      <c r="M1063" t="s">
        <v>48</v>
      </c>
      <c r="N1063" s="3">
        <v>2839999</v>
      </c>
      <c r="O1063" s="3">
        <v>2642880.87</v>
      </c>
      <c r="P1063" s="3">
        <v>2825777.83</v>
      </c>
      <c r="Q1063" s="3">
        <v>3052037</v>
      </c>
      <c r="R1063" s="3">
        <v>3350640.88</v>
      </c>
      <c r="S1063" s="1">
        <v>3485691.93</v>
      </c>
      <c r="T1063" s="1">
        <v>3615602</v>
      </c>
      <c r="U1063" s="1">
        <v>3829848</v>
      </c>
    </row>
    <row r="1064" spans="1:21" x14ac:dyDescent="0.25">
      <c r="A1064" t="s">
        <v>10</v>
      </c>
      <c r="B1064">
        <v>7</v>
      </c>
      <c r="C1064">
        <v>942</v>
      </c>
      <c r="D1064" t="s">
        <v>898</v>
      </c>
      <c r="E1064" t="s">
        <v>526</v>
      </c>
      <c r="F1064" t="s">
        <v>42</v>
      </c>
      <c r="G1064" t="s">
        <v>527</v>
      </c>
      <c r="H1064">
        <v>145</v>
      </c>
      <c r="I1064" t="s">
        <v>441</v>
      </c>
      <c r="J1064" t="s">
        <v>442</v>
      </c>
      <c r="K1064" t="s">
        <v>46</v>
      </c>
      <c r="L1064">
        <v>30</v>
      </c>
      <c r="M1064" t="s">
        <v>49</v>
      </c>
      <c r="N1064" s="3">
        <v>0</v>
      </c>
      <c r="O1064" s="3">
        <v>363281.13</v>
      </c>
      <c r="P1064" s="3">
        <v>113598.17</v>
      </c>
      <c r="Q1064" s="3">
        <v>0</v>
      </c>
      <c r="R1064" s="3">
        <v>5673.12</v>
      </c>
      <c r="S1064" s="1">
        <v>322.07</v>
      </c>
      <c r="T1064" s="1">
        <v>0</v>
      </c>
      <c r="U1064" s="1">
        <v>0</v>
      </c>
    </row>
    <row r="1065" spans="1:21" x14ac:dyDescent="0.25">
      <c r="A1065" t="s">
        <v>10</v>
      </c>
      <c r="B1065">
        <v>7</v>
      </c>
      <c r="C1065">
        <v>942</v>
      </c>
      <c r="D1065" t="s">
        <v>898</v>
      </c>
      <c r="E1065" t="s">
        <v>526</v>
      </c>
      <c r="F1065" t="s">
        <v>42</v>
      </c>
      <c r="G1065" t="s">
        <v>527</v>
      </c>
      <c r="H1065">
        <v>145</v>
      </c>
      <c r="I1065" t="s">
        <v>441</v>
      </c>
      <c r="J1065" t="s">
        <v>442</v>
      </c>
      <c r="K1065" t="s">
        <v>46</v>
      </c>
      <c r="L1065">
        <v>40</v>
      </c>
      <c r="M1065" t="s">
        <v>12</v>
      </c>
      <c r="N1065" s="3">
        <v>0</v>
      </c>
      <c r="O1065" s="3">
        <v>0</v>
      </c>
      <c r="P1065" s="3">
        <v>0</v>
      </c>
      <c r="Q1065" s="3">
        <v>0</v>
      </c>
      <c r="R1065" s="3">
        <v>0</v>
      </c>
      <c r="S1065" s="1">
        <v>0</v>
      </c>
      <c r="T1065" s="1">
        <v>0</v>
      </c>
      <c r="U1065" s="1">
        <v>0</v>
      </c>
    </row>
    <row r="1066" spans="1:21" x14ac:dyDescent="0.25">
      <c r="A1066" t="s">
        <v>10</v>
      </c>
      <c r="B1066">
        <v>7</v>
      </c>
      <c r="C1066">
        <v>942</v>
      </c>
      <c r="D1066" t="s">
        <v>898</v>
      </c>
      <c r="E1066" t="s">
        <v>526</v>
      </c>
      <c r="F1066" t="s">
        <v>42</v>
      </c>
      <c r="G1066" t="s">
        <v>527</v>
      </c>
      <c r="H1066">
        <v>145</v>
      </c>
      <c r="I1066" t="s">
        <v>441</v>
      </c>
      <c r="J1066" t="s">
        <v>442</v>
      </c>
      <c r="K1066" t="s">
        <v>46</v>
      </c>
      <c r="L1066">
        <v>50</v>
      </c>
      <c r="M1066" t="s">
        <v>50</v>
      </c>
      <c r="N1066" s="3">
        <v>0</v>
      </c>
      <c r="O1066" s="3">
        <v>363281.13</v>
      </c>
      <c r="P1066" s="3">
        <v>113598.17</v>
      </c>
      <c r="Q1066" s="3">
        <v>0</v>
      </c>
      <c r="R1066" s="3">
        <v>5673.12</v>
      </c>
      <c r="S1066" s="1">
        <v>322.07</v>
      </c>
      <c r="T1066" s="1">
        <v>0</v>
      </c>
      <c r="U1066" s="1">
        <v>0</v>
      </c>
    </row>
    <row r="1067" spans="1:21" x14ac:dyDescent="0.25">
      <c r="A1067" t="s">
        <v>10</v>
      </c>
      <c r="B1067">
        <v>7</v>
      </c>
      <c r="C1067">
        <v>148</v>
      </c>
      <c r="D1067" t="s">
        <v>496</v>
      </c>
      <c r="E1067" t="s">
        <v>497</v>
      </c>
      <c r="F1067" t="s">
        <v>42</v>
      </c>
      <c r="G1067" t="s">
        <v>498</v>
      </c>
      <c r="H1067">
        <v>143</v>
      </c>
      <c r="I1067" t="s">
        <v>389</v>
      </c>
      <c r="J1067" t="s">
        <v>390</v>
      </c>
      <c r="K1067" t="s">
        <v>46</v>
      </c>
      <c r="L1067">
        <v>10</v>
      </c>
      <c r="M1067" t="s">
        <v>47</v>
      </c>
      <c r="N1067" s="3">
        <v>3160237</v>
      </c>
      <c r="O1067" s="3">
        <v>3256110.89</v>
      </c>
      <c r="P1067" s="3">
        <v>3285237</v>
      </c>
      <c r="Q1067" s="3">
        <v>3422632.99</v>
      </c>
      <c r="R1067" s="3">
        <v>4585237</v>
      </c>
      <c r="S1067" s="1">
        <v>5517226.25</v>
      </c>
      <c r="T1067" s="1">
        <v>7696086.46</v>
      </c>
      <c r="U1067" s="1">
        <v>7043104.3700000001</v>
      </c>
    </row>
    <row r="1068" spans="1:21" x14ac:dyDescent="0.25">
      <c r="A1068" t="s">
        <v>10</v>
      </c>
      <c r="B1068">
        <v>7</v>
      </c>
      <c r="C1068">
        <v>148</v>
      </c>
      <c r="D1068" t="s">
        <v>496</v>
      </c>
      <c r="E1068" t="s">
        <v>497</v>
      </c>
      <c r="F1068" t="s">
        <v>42</v>
      </c>
      <c r="G1068" t="s">
        <v>498</v>
      </c>
      <c r="H1068">
        <v>143</v>
      </c>
      <c r="I1068" t="s">
        <v>389</v>
      </c>
      <c r="J1068" t="s">
        <v>390</v>
      </c>
      <c r="K1068" t="s">
        <v>46</v>
      </c>
      <c r="L1068">
        <v>20</v>
      </c>
      <c r="M1068" t="s">
        <v>48</v>
      </c>
      <c r="N1068" s="3">
        <v>3160237</v>
      </c>
      <c r="O1068" s="3">
        <v>3161253.01</v>
      </c>
      <c r="P1068" s="3">
        <v>3147841.01</v>
      </c>
      <c r="Q1068" s="3">
        <v>3081489.35</v>
      </c>
      <c r="R1068" s="3">
        <v>4573747.75</v>
      </c>
      <c r="S1068" s="1">
        <v>5386758.79</v>
      </c>
      <c r="T1068" s="1">
        <v>5148154.09</v>
      </c>
      <c r="U1068" s="1">
        <v>4717303.55</v>
      </c>
    </row>
    <row r="1069" spans="1:21" x14ac:dyDescent="0.25">
      <c r="A1069" t="s">
        <v>10</v>
      </c>
      <c r="B1069">
        <v>7</v>
      </c>
      <c r="C1069">
        <v>148</v>
      </c>
      <c r="D1069" t="s">
        <v>496</v>
      </c>
      <c r="E1069" t="s">
        <v>497</v>
      </c>
      <c r="F1069" t="s">
        <v>42</v>
      </c>
      <c r="G1069" t="s">
        <v>498</v>
      </c>
      <c r="H1069">
        <v>143</v>
      </c>
      <c r="I1069" t="s">
        <v>389</v>
      </c>
      <c r="J1069" t="s">
        <v>390</v>
      </c>
      <c r="K1069" t="s">
        <v>46</v>
      </c>
      <c r="L1069">
        <v>30</v>
      </c>
      <c r="M1069" t="s">
        <v>49</v>
      </c>
      <c r="N1069" s="3">
        <v>0</v>
      </c>
      <c r="O1069" s="3">
        <v>94857.88</v>
      </c>
      <c r="P1069" s="3">
        <v>137395.99</v>
      </c>
      <c r="Q1069" s="3">
        <v>341143.64</v>
      </c>
      <c r="R1069" s="3">
        <v>11489.25</v>
      </c>
      <c r="S1069" s="1">
        <v>130467.46</v>
      </c>
      <c r="T1069" s="1">
        <v>2547932.37</v>
      </c>
      <c r="U1069" s="1">
        <v>2325800.8199999998</v>
      </c>
    </row>
    <row r="1070" spans="1:21" x14ac:dyDescent="0.25">
      <c r="A1070" t="s">
        <v>10</v>
      </c>
      <c r="B1070">
        <v>7</v>
      </c>
      <c r="C1070">
        <v>148</v>
      </c>
      <c r="D1070" t="s">
        <v>496</v>
      </c>
      <c r="E1070" t="s">
        <v>497</v>
      </c>
      <c r="F1070" t="s">
        <v>42</v>
      </c>
      <c r="G1070" t="s">
        <v>498</v>
      </c>
      <c r="H1070">
        <v>143</v>
      </c>
      <c r="I1070" t="s">
        <v>389</v>
      </c>
      <c r="J1070" t="s">
        <v>390</v>
      </c>
      <c r="K1070" t="s">
        <v>46</v>
      </c>
      <c r="L1070">
        <v>40</v>
      </c>
      <c r="M1070" t="s">
        <v>12</v>
      </c>
      <c r="N1070" s="3">
        <v>0</v>
      </c>
      <c r="O1070" s="3">
        <v>0</v>
      </c>
      <c r="P1070" s="3">
        <v>0</v>
      </c>
      <c r="Q1070" s="3">
        <v>0</v>
      </c>
      <c r="R1070" s="3">
        <v>0</v>
      </c>
      <c r="S1070" s="1">
        <v>130467.46</v>
      </c>
      <c r="T1070" s="1">
        <v>2547932.37</v>
      </c>
      <c r="U1070" s="1">
        <v>2325800.8199999998</v>
      </c>
    </row>
    <row r="1071" spans="1:21" x14ac:dyDescent="0.25">
      <c r="A1071" t="s">
        <v>10</v>
      </c>
      <c r="B1071">
        <v>7</v>
      </c>
      <c r="C1071">
        <v>148</v>
      </c>
      <c r="D1071" t="s">
        <v>496</v>
      </c>
      <c r="E1071" t="s">
        <v>497</v>
      </c>
      <c r="F1071" t="s">
        <v>42</v>
      </c>
      <c r="G1071" t="s">
        <v>498</v>
      </c>
      <c r="H1071">
        <v>143</v>
      </c>
      <c r="I1071" t="s">
        <v>389</v>
      </c>
      <c r="J1071" t="s">
        <v>390</v>
      </c>
      <c r="K1071" t="s">
        <v>46</v>
      </c>
      <c r="L1071">
        <v>50</v>
      </c>
      <c r="M1071" t="s">
        <v>50</v>
      </c>
      <c r="N1071" s="3">
        <v>0</v>
      </c>
      <c r="O1071" s="3">
        <v>94857.88</v>
      </c>
      <c r="P1071" s="3">
        <v>137395.99</v>
      </c>
      <c r="Q1071" s="3">
        <v>341143.64</v>
      </c>
      <c r="R1071" s="3">
        <v>11489.25</v>
      </c>
      <c r="S1071" s="1">
        <v>0</v>
      </c>
      <c r="T1071" s="1">
        <v>0</v>
      </c>
      <c r="U1071" s="1">
        <v>0</v>
      </c>
    </row>
    <row r="1072" spans="1:21" x14ac:dyDescent="0.25">
      <c r="A1072" t="s">
        <v>10</v>
      </c>
      <c r="B1072">
        <v>7</v>
      </c>
      <c r="C1072">
        <v>148</v>
      </c>
      <c r="D1072" t="s">
        <v>496</v>
      </c>
      <c r="E1072" t="s">
        <v>497</v>
      </c>
      <c r="F1072" t="s">
        <v>42</v>
      </c>
      <c r="G1072" t="s">
        <v>498</v>
      </c>
      <c r="H1072">
        <v>145</v>
      </c>
      <c r="I1072" t="s">
        <v>441</v>
      </c>
      <c r="J1072" t="s">
        <v>442</v>
      </c>
      <c r="K1072" t="s">
        <v>46</v>
      </c>
      <c r="L1072">
        <v>10</v>
      </c>
      <c r="M1072" t="s">
        <v>47</v>
      </c>
      <c r="N1072" s="3">
        <v>540341</v>
      </c>
      <c r="O1072" s="3">
        <v>600826.11</v>
      </c>
      <c r="P1072" s="3">
        <v>662155</v>
      </c>
      <c r="Q1072" s="3">
        <v>739027</v>
      </c>
      <c r="R1072" s="3">
        <v>949788.2</v>
      </c>
      <c r="S1072" s="1">
        <v>803176.26</v>
      </c>
      <c r="T1072" s="1">
        <v>882589.61</v>
      </c>
      <c r="U1072" s="1">
        <v>923106.89</v>
      </c>
    </row>
    <row r="1073" spans="1:21" x14ac:dyDescent="0.25">
      <c r="A1073" t="s">
        <v>10</v>
      </c>
      <c r="B1073">
        <v>7</v>
      </c>
      <c r="C1073">
        <v>148</v>
      </c>
      <c r="D1073" t="s">
        <v>496</v>
      </c>
      <c r="E1073" t="s">
        <v>497</v>
      </c>
      <c r="F1073" t="s">
        <v>42</v>
      </c>
      <c r="G1073" t="s">
        <v>498</v>
      </c>
      <c r="H1073">
        <v>145</v>
      </c>
      <c r="I1073" t="s">
        <v>441</v>
      </c>
      <c r="J1073" t="s">
        <v>442</v>
      </c>
      <c r="K1073" t="s">
        <v>46</v>
      </c>
      <c r="L1073">
        <v>20</v>
      </c>
      <c r="M1073" t="s">
        <v>48</v>
      </c>
      <c r="N1073" s="3">
        <v>540341</v>
      </c>
      <c r="O1073" s="3">
        <v>598852.61</v>
      </c>
      <c r="P1073" s="3">
        <v>492108.52</v>
      </c>
      <c r="Q1073" s="3">
        <v>569436.80000000005</v>
      </c>
      <c r="R1073" s="3">
        <v>945145.94</v>
      </c>
      <c r="S1073" s="1">
        <v>775016.65</v>
      </c>
      <c r="T1073" s="1">
        <v>879181.72</v>
      </c>
      <c r="U1073" s="1">
        <v>904528.69</v>
      </c>
    </row>
    <row r="1074" spans="1:21" x14ac:dyDescent="0.25">
      <c r="A1074" t="s">
        <v>10</v>
      </c>
      <c r="B1074">
        <v>7</v>
      </c>
      <c r="C1074">
        <v>148</v>
      </c>
      <c r="D1074" t="s">
        <v>496</v>
      </c>
      <c r="E1074" t="s">
        <v>497</v>
      </c>
      <c r="F1074" t="s">
        <v>42</v>
      </c>
      <c r="G1074" t="s">
        <v>498</v>
      </c>
      <c r="H1074">
        <v>145</v>
      </c>
      <c r="I1074" t="s">
        <v>441</v>
      </c>
      <c r="J1074" t="s">
        <v>442</v>
      </c>
      <c r="K1074" t="s">
        <v>46</v>
      </c>
      <c r="L1074">
        <v>30</v>
      </c>
      <c r="M1074" t="s">
        <v>49</v>
      </c>
      <c r="N1074" s="3">
        <v>0</v>
      </c>
      <c r="O1074" s="3">
        <v>1973.5</v>
      </c>
      <c r="P1074" s="3">
        <v>170046.48</v>
      </c>
      <c r="Q1074" s="3">
        <v>169590.2</v>
      </c>
      <c r="R1074" s="3">
        <v>4642.26</v>
      </c>
      <c r="S1074" s="1">
        <v>28159.61</v>
      </c>
      <c r="T1074" s="1">
        <v>3407.89</v>
      </c>
      <c r="U1074" s="1">
        <v>18578.2</v>
      </c>
    </row>
    <row r="1075" spans="1:21" x14ac:dyDescent="0.25">
      <c r="A1075" t="s">
        <v>10</v>
      </c>
      <c r="B1075">
        <v>7</v>
      </c>
      <c r="C1075">
        <v>148</v>
      </c>
      <c r="D1075" t="s">
        <v>496</v>
      </c>
      <c r="E1075" t="s">
        <v>497</v>
      </c>
      <c r="F1075" t="s">
        <v>42</v>
      </c>
      <c r="G1075" t="s">
        <v>498</v>
      </c>
      <c r="H1075">
        <v>145</v>
      </c>
      <c r="I1075" t="s">
        <v>441</v>
      </c>
      <c r="J1075" t="s">
        <v>442</v>
      </c>
      <c r="K1075" t="s">
        <v>46</v>
      </c>
      <c r="L1075">
        <v>40</v>
      </c>
      <c r="M1075" t="s">
        <v>12</v>
      </c>
      <c r="N1075" s="3">
        <v>0</v>
      </c>
      <c r="O1075" s="3">
        <v>0</v>
      </c>
      <c r="P1075" s="3">
        <v>0</v>
      </c>
      <c r="Q1075" s="3">
        <v>0</v>
      </c>
      <c r="R1075" s="3">
        <v>0</v>
      </c>
      <c r="S1075" s="1">
        <v>28159.61</v>
      </c>
      <c r="T1075" s="1">
        <v>3407.89</v>
      </c>
      <c r="U1075" s="1">
        <v>18578.2</v>
      </c>
    </row>
    <row r="1076" spans="1:21" x14ac:dyDescent="0.25">
      <c r="A1076" t="s">
        <v>10</v>
      </c>
      <c r="B1076">
        <v>7</v>
      </c>
      <c r="C1076">
        <v>148</v>
      </c>
      <c r="D1076" t="s">
        <v>496</v>
      </c>
      <c r="E1076" t="s">
        <v>497</v>
      </c>
      <c r="F1076" t="s">
        <v>42</v>
      </c>
      <c r="G1076" t="s">
        <v>498</v>
      </c>
      <c r="H1076">
        <v>145</v>
      </c>
      <c r="I1076" t="s">
        <v>441</v>
      </c>
      <c r="J1076" t="s">
        <v>442</v>
      </c>
      <c r="K1076" t="s">
        <v>46</v>
      </c>
      <c r="L1076">
        <v>50</v>
      </c>
      <c r="M1076" t="s">
        <v>50</v>
      </c>
      <c r="N1076" s="3">
        <v>0</v>
      </c>
      <c r="O1076" s="3">
        <v>1973.5</v>
      </c>
      <c r="P1076" s="3">
        <v>170046.48</v>
      </c>
      <c r="Q1076" s="3">
        <v>169590.2</v>
      </c>
      <c r="R1076" s="3">
        <v>4642.26</v>
      </c>
      <c r="S1076" s="1">
        <v>0</v>
      </c>
      <c r="T1076" s="1">
        <v>0</v>
      </c>
      <c r="U1076" s="1">
        <v>0</v>
      </c>
    </row>
    <row r="1077" spans="1:21" x14ac:dyDescent="0.25">
      <c r="A1077" t="s">
        <v>10</v>
      </c>
      <c r="B1077">
        <v>7</v>
      </c>
      <c r="C1077">
        <v>238</v>
      </c>
      <c r="D1077" t="s">
        <v>499</v>
      </c>
      <c r="E1077" t="s">
        <v>500</v>
      </c>
      <c r="F1077" t="s">
        <v>42</v>
      </c>
      <c r="G1077" t="s">
        <v>501</v>
      </c>
      <c r="H1077">
        <v>145</v>
      </c>
      <c r="I1077" t="s">
        <v>441</v>
      </c>
      <c r="J1077" t="s">
        <v>442</v>
      </c>
      <c r="K1077" t="s">
        <v>46</v>
      </c>
      <c r="L1077">
        <v>10</v>
      </c>
      <c r="M1077" t="s">
        <v>47</v>
      </c>
      <c r="N1077" s="3">
        <v>10180739</v>
      </c>
      <c r="O1077" s="3">
        <v>10871872</v>
      </c>
      <c r="P1077" s="3">
        <v>11176217</v>
      </c>
      <c r="Q1077" s="3">
        <v>12859687</v>
      </c>
      <c r="R1077" s="3">
        <v>13890787</v>
      </c>
      <c r="S1077" s="1">
        <v>13692017.1</v>
      </c>
      <c r="T1077" s="1">
        <v>13971324</v>
      </c>
      <c r="U1077" s="1">
        <v>14247431</v>
      </c>
    </row>
    <row r="1078" spans="1:21" x14ac:dyDescent="0.25">
      <c r="A1078" t="s">
        <v>10</v>
      </c>
      <c r="B1078">
        <v>7</v>
      </c>
      <c r="C1078">
        <v>238</v>
      </c>
      <c r="D1078" t="s">
        <v>499</v>
      </c>
      <c r="E1078" t="s">
        <v>500</v>
      </c>
      <c r="F1078" t="s">
        <v>42</v>
      </c>
      <c r="G1078" t="s">
        <v>501</v>
      </c>
      <c r="H1078">
        <v>145</v>
      </c>
      <c r="I1078" t="s">
        <v>441</v>
      </c>
      <c r="J1078" t="s">
        <v>442</v>
      </c>
      <c r="K1078" t="s">
        <v>46</v>
      </c>
      <c r="L1078">
        <v>20</v>
      </c>
      <c r="M1078" t="s">
        <v>48</v>
      </c>
      <c r="N1078" s="3">
        <v>10180739</v>
      </c>
      <c r="O1078" s="3">
        <v>10871872</v>
      </c>
      <c r="P1078" s="3">
        <v>10968217</v>
      </c>
      <c r="Q1078" s="3">
        <v>11878321.98</v>
      </c>
      <c r="R1078" s="3">
        <v>13405371.9</v>
      </c>
      <c r="S1078" s="1">
        <v>13692016.76</v>
      </c>
      <c r="T1078" s="1">
        <v>13971323.800000001</v>
      </c>
      <c r="U1078" s="1">
        <v>14247417.619999999</v>
      </c>
    </row>
    <row r="1079" spans="1:21" x14ac:dyDescent="0.25">
      <c r="A1079" t="s">
        <v>10</v>
      </c>
      <c r="B1079">
        <v>7</v>
      </c>
      <c r="C1079">
        <v>238</v>
      </c>
      <c r="D1079" t="s">
        <v>499</v>
      </c>
      <c r="E1079" t="s">
        <v>500</v>
      </c>
      <c r="F1079" t="s">
        <v>42</v>
      </c>
      <c r="G1079" t="s">
        <v>501</v>
      </c>
      <c r="H1079">
        <v>145</v>
      </c>
      <c r="I1079" t="s">
        <v>441</v>
      </c>
      <c r="J1079" t="s">
        <v>442</v>
      </c>
      <c r="K1079" t="s">
        <v>46</v>
      </c>
      <c r="L1079">
        <v>30</v>
      </c>
      <c r="M1079" t="s">
        <v>49</v>
      </c>
      <c r="N1079" s="3">
        <v>0</v>
      </c>
      <c r="O1079" s="3">
        <v>0</v>
      </c>
      <c r="P1079" s="3">
        <v>208000</v>
      </c>
      <c r="Q1079" s="3">
        <v>981365.02</v>
      </c>
      <c r="R1079" s="3">
        <v>485415.1</v>
      </c>
      <c r="S1079" s="1">
        <v>0.34</v>
      </c>
      <c r="T1079" s="1">
        <v>0.2</v>
      </c>
      <c r="U1079" s="1">
        <v>13.38</v>
      </c>
    </row>
    <row r="1080" spans="1:21" x14ac:dyDescent="0.25">
      <c r="A1080" t="s">
        <v>10</v>
      </c>
      <c r="B1080">
        <v>7</v>
      </c>
      <c r="C1080">
        <v>238</v>
      </c>
      <c r="D1080" t="s">
        <v>499</v>
      </c>
      <c r="E1080" t="s">
        <v>500</v>
      </c>
      <c r="F1080" t="s">
        <v>42</v>
      </c>
      <c r="G1080" t="s">
        <v>501</v>
      </c>
      <c r="H1080">
        <v>145</v>
      </c>
      <c r="I1080" t="s">
        <v>441</v>
      </c>
      <c r="J1080" t="s">
        <v>442</v>
      </c>
      <c r="K1080" t="s">
        <v>46</v>
      </c>
      <c r="L1080">
        <v>40</v>
      </c>
      <c r="M1080" t="s">
        <v>12</v>
      </c>
      <c r="N1080" s="3">
        <v>0</v>
      </c>
      <c r="O1080" s="3">
        <v>0</v>
      </c>
      <c r="P1080" s="3">
        <v>0</v>
      </c>
      <c r="Q1080" s="3">
        <v>0</v>
      </c>
      <c r="R1080" s="3">
        <v>0</v>
      </c>
      <c r="S1080" s="1">
        <v>0</v>
      </c>
      <c r="T1080" s="1">
        <v>0</v>
      </c>
      <c r="U1080" s="1">
        <v>0</v>
      </c>
    </row>
    <row r="1081" spans="1:21" x14ac:dyDescent="0.25">
      <c r="A1081" t="s">
        <v>10</v>
      </c>
      <c r="B1081">
        <v>7</v>
      </c>
      <c r="C1081">
        <v>238</v>
      </c>
      <c r="D1081" t="s">
        <v>499</v>
      </c>
      <c r="E1081" t="s">
        <v>500</v>
      </c>
      <c r="F1081" t="s">
        <v>42</v>
      </c>
      <c r="G1081" t="s">
        <v>501</v>
      </c>
      <c r="H1081">
        <v>145</v>
      </c>
      <c r="I1081" t="s">
        <v>441</v>
      </c>
      <c r="J1081" t="s">
        <v>442</v>
      </c>
      <c r="K1081" t="s">
        <v>46</v>
      </c>
      <c r="L1081">
        <v>50</v>
      </c>
      <c r="M1081" t="s">
        <v>50</v>
      </c>
      <c r="N1081" s="3">
        <v>0</v>
      </c>
      <c r="O1081" s="3">
        <v>0</v>
      </c>
      <c r="P1081" s="3">
        <v>208000</v>
      </c>
      <c r="Q1081" s="3">
        <v>981365.02</v>
      </c>
      <c r="R1081" s="3">
        <v>485415.1</v>
      </c>
      <c r="S1081" s="1">
        <v>0.34</v>
      </c>
      <c r="T1081" s="1">
        <v>0.2</v>
      </c>
      <c r="U1081" s="1">
        <v>13.38</v>
      </c>
    </row>
    <row r="1082" spans="1:21" x14ac:dyDescent="0.25">
      <c r="A1082" t="s">
        <v>10</v>
      </c>
      <c r="B1082">
        <v>7</v>
      </c>
      <c r="C1082">
        <v>938</v>
      </c>
      <c r="D1082" t="s">
        <v>504</v>
      </c>
      <c r="E1082" t="s">
        <v>922</v>
      </c>
      <c r="F1082" t="s">
        <v>42</v>
      </c>
      <c r="G1082" t="s">
        <v>923</v>
      </c>
      <c r="H1082">
        <v>199</v>
      </c>
      <c r="I1082" t="s">
        <v>62</v>
      </c>
      <c r="J1082" t="s">
        <v>383</v>
      </c>
      <c r="K1082" t="s">
        <v>46</v>
      </c>
      <c r="L1082">
        <v>10</v>
      </c>
      <c r="M1082" t="s">
        <v>47</v>
      </c>
      <c r="N1082" s="3">
        <v>2613807</v>
      </c>
      <c r="O1082" s="3">
        <v>2639873</v>
      </c>
      <c r="P1082" s="3">
        <v>2708389</v>
      </c>
      <c r="Q1082" s="3">
        <v>2945153</v>
      </c>
      <c r="R1082" s="3">
        <v>4025809</v>
      </c>
      <c r="S1082" s="1">
        <v>3090730</v>
      </c>
      <c r="T1082" s="1">
        <v>3148187</v>
      </c>
      <c r="U1082" s="1">
        <v>3210009</v>
      </c>
    </row>
    <row r="1083" spans="1:21" x14ac:dyDescent="0.25">
      <c r="A1083" t="s">
        <v>10</v>
      </c>
      <c r="B1083">
        <v>7</v>
      </c>
      <c r="C1083">
        <v>938</v>
      </c>
      <c r="D1083" t="s">
        <v>504</v>
      </c>
      <c r="E1083" t="s">
        <v>922</v>
      </c>
      <c r="F1083" t="s">
        <v>42</v>
      </c>
      <c r="G1083" t="s">
        <v>923</v>
      </c>
      <c r="H1083">
        <v>199</v>
      </c>
      <c r="I1083" t="s">
        <v>62</v>
      </c>
      <c r="J1083" t="s">
        <v>383</v>
      </c>
      <c r="K1083" t="s">
        <v>46</v>
      </c>
      <c r="L1083">
        <v>20</v>
      </c>
      <c r="M1083" t="s">
        <v>48</v>
      </c>
      <c r="N1083" s="3">
        <v>2611016.3199999998</v>
      </c>
      <c r="O1083" s="3">
        <v>2619433.92</v>
      </c>
      <c r="P1083" s="3">
        <v>2668355.5699999998</v>
      </c>
      <c r="Q1083" s="3">
        <v>2943680.11</v>
      </c>
      <c r="R1083" s="3">
        <v>4019581.17</v>
      </c>
      <c r="S1083" s="1">
        <v>3090507.93</v>
      </c>
      <c r="T1083" s="1">
        <v>3148176.65</v>
      </c>
      <c r="U1083" s="1">
        <v>3210009</v>
      </c>
    </row>
    <row r="1084" spans="1:21" x14ac:dyDescent="0.25">
      <c r="A1084" t="s">
        <v>10</v>
      </c>
      <c r="B1084">
        <v>7</v>
      </c>
      <c r="C1084">
        <v>938</v>
      </c>
      <c r="D1084" t="s">
        <v>504</v>
      </c>
      <c r="E1084" t="s">
        <v>922</v>
      </c>
      <c r="F1084" t="s">
        <v>42</v>
      </c>
      <c r="G1084" t="s">
        <v>923</v>
      </c>
      <c r="H1084">
        <v>199</v>
      </c>
      <c r="I1084" t="s">
        <v>62</v>
      </c>
      <c r="J1084" t="s">
        <v>383</v>
      </c>
      <c r="K1084" t="s">
        <v>46</v>
      </c>
      <c r="L1084">
        <v>30</v>
      </c>
      <c r="M1084" t="s">
        <v>49</v>
      </c>
      <c r="N1084" s="3">
        <v>2790.68</v>
      </c>
      <c r="O1084" s="3">
        <v>20439.080000000002</v>
      </c>
      <c r="P1084" s="3">
        <v>40033.43</v>
      </c>
      <c r="Q1084" s="3">
        <v>1472.89</v>
      </c>
      <c r="R1084" s="3">
        <v>6227.83</v>
      </c>
      <c r="S1084" s="1">
        <v>222.07</v>
      </c>
      <c r="T1084" s="1">
        <v>10.35</v>
      </c>
      <c r="U1084" s="1">
        <v>0</v>
      </c>
    </row>
    <row r="1085" spans="1:21" x14ac:dyDescent="0.25">
      <c r="A1085" t="s">
        <v>10</v>
      </c>
      <c r="B1085">
        <v>7</v>
      </c>
      <c r="C1085">
        <v>938</v>
      </c>
      <c r="D1085" t="s">
        <v>504</v>
      </c>
      <c r="E1085" t="s">
        <v>922</v>
      </c>
      <c r="F1085" t="s">
        <v>42</v>
      </c>
      <c r="G1085" t="s">
        <v>923</v>
      </c>
      <c r="H1085">
        <v>199</v>
      </c>
      <c r="I1085" t="s">
        <v>62</v>
      </c>
      <c r="J1085" t="s">
        <v>383</v>
      </c>
      <c r="K1085" t="s">
        <v>46</v>
      </c>
      <c r="L1085">
        <v>40</v>
      </c>
      <c r="M1085" t="s">
        <v>12</v>
      </c>
      <c r="N1085" s="3">
        <v>0</v>
      </c>
      <c r="O1085" s="3">
        <v>0</v>
      </c>
      <c r="P1085" s="3">
        <v>0</v>
      </c>
      <c r="Q1085" s="3">
        <v>0</v>
      </c>
      <c r="R1085" s="3">
        <v>0</v>
      </c>
      <c r="S1085" s="1">
        <v>0</v>
      </c>
      <c r="T1085" s="1">
        <v>0</v>
      </c>
      <c r="U1085" s="1">
        <v>0</v>
      </c>
    </row>
    <row r="1086" spans="1:21" x14ac:dyDescent="0.25">
      <c r="A1086" t="s">
        <v>10</v>
      </c>
      <c r="B1086">
        <v>7</v>
      </c>
      <c r="C1086">
        <v>938</v>
      </c>
      <c r="D1086" t="s">
        <v>504</v>
      </c>
      <c r="E1086" t="s">
        <v>922</v>
      </c>
      <c r="F1086" t="s">
        <v>42</v>
      </c>
      <c r="G1086" t="s">
        <v>923</v>
      </c>
      <c r="H1086">
        <v>199</v>
      </c>
      <c r="I1086" t="s">
        <v>62</v>
      </c>
      <c r="J1086" t="s">
        <v>383</v>
      </c>
      <c r="K1086" t="s">
        <v>46</v>
      </c>
      <c r="L1086">
        <v>50</v>
      </c>
      <c r="M1086" t="s">
        <v>50</v>
      </c>
      <c r="N1086" s="3">
        <v>2790.68</v>
      </c>
      <c r="O1086" s="3">
        <v>20439.080000000002</v>
      </c>
      <c r="P1086" s="3">
        <v>40033.43</v>
      </c>
      <c r="Q1086" s="3">
        <v>1472.89</v>
      </c>
      <c r="R1086" s="3">
        <v>6227.83</v>
      </c>
      <c r="S1086" s="1">
        <v>222.07</v>
      </c>
      <c r="T1086" s="1">
        <v>10.35</v>
      </c>
      <c r="U1086" s="1">
        <v>0</v>
      </c>
    </row>
    <row r="1087" spans="1:21" x14ac:dyDescent="0.25">
      <c r="A1087" t="s">
        <v>10</v>
      </c>
      <c r="B1087">
        <v>7</v>
      </c>
      <c r="C1087">
        <v>885</v>
      </c>
      <c r="D1087" t="s">
        <v>505</v>
      </c>
      <c r="E1087" t="s">
        <v>506</v>
      </c>
      <c r="F1087" t="s">
        <v>42</v>
      </c>
      <c r="G1087" t="s">
        <v>507</v>
      </c>
      <c r="H1087">
        <v>534</v>
      </c>
      <c r="I1087" t="s">
        <v>82</v>
      </c>
      <c r="J1087" t="s">
        <v>83</v>
      </c>
      <c r="K1087" t="s">
        <v>46</v>
      </c>
      <c r="L1087">
        <v>10</v>
      </c>
      <c r="M1087" t="s">
        <v>47</v>
      </c>
      <c r="N1087" s="3">
        <v>6415174</v>
      </c>
      <c r="O1087" s="3">
        <v>6415193</v>
      </c>
      <c r="P1087" s="3">
        <v>6415127</v>
      </c>
      <c r="Q1087" s="3">
        <v>6510115</v>
      </c>
      <c r="R1087" s="3">
        <v>7326276</v>
      </c>
      <c r="S1087" s="1">
        <v>7326336</v>
      </c>
      <c r="T1087" s="1">
        <v>8041232</v>
      </c>
      <c r="U1087" s="1">
        <v>8246322</v>
      </c>
    </row>
    <row r="1088" spans="1:21" x14ac:dyDescent="0.25">
      <c r="A1088" t="s">
        <v>10</v>
      </c>
      <c r="B1088">
        <v>7</v>
      </c>
      <c r="C1088">
        <v>885</v>
      </c>
      <c r="D1088" t="s">
        <v>505</v>
      </c>
      <c r="E1088" t="s">
        <v>506</v>
      </c>
      <c r="F1088" t="s">
        <v>42</v>
      </c>
      <c r="G1088" t="s">
        <v>507</v>
      </c>
      <c r="H1088">
        <v>534</v>
      </c>
      <c r="I1088" t="s">
        <v>82</v>
      </c>
      <c r="J1088" t="s">
        <v>83</v>
      </c>
      <c r="K1088" t="s">
        <v>46</v>
      </c>
      <c r="L1088">
        <v>20</v>
      </c>
      <c r="M1088" t="s">
        <v>48</v>
      </c>
      <c r="N1088" s="3">
        <v>6415174</v>
      </c>
      <c r="O1088" s="3">
        <v>6415193</v>
      </c>
      <c r="P1088" s="3">
        <v>6415127</v>
      </c>
      <c r="Q1088" s="3">
        <v>6510115</v>
      </c>
      <c r="R1088" s="3">
        <v>7326276</v>
      </c>
      <c r="S1088" s="1">
        <v>7326336</v>
      </c>
      <c r="T1088" s="1">
        <v>8041232</v>
      </c>
      <c r="U1088" s="1">
        <v>8246322</v>
      </c>
    </row>
    <row r="1089" spans="1:21" x14ac:dyDescent="0.25">
      <c r="A1089" t="s">
        <v>10</v>
      </c>
      <c r="B1089">
        <v>7</v>
      </c>
      <c r="C1089">
        <v>885</v>
      </c>
      <c r="D1089" t="s">
        <v>505</v>
      </c>
      <c r="E1089" t="s">
        <v>506</v>
      </c>
      <c r="F1089" t="s">
        <v>42</v>
      </c>
      <c r="G1089" t="s">
        <v>507</v>
      </c>
      <c r="H1089">
        <v>534</v>
      </c>
      <c r="I1089" t="s">
        <v>82</v>
      </c>
      <c r="J1089" t="s">
        <v>83</v>
      </c>
      <c r="K1089" t="s">
        <v>46</v>
      </c>
      <c r="L1089">
        <v>30</v>
      </c>
      <c r="M1089" t="s">
        <v>49</v>
      </c>
      <c r="N1089" s="3">
        <v>0</v>
      </c>
      <c r="O1089" s="3">
        <v>0</v>
      </c>
      <c r="P1089" s="3">
        <v>0</v>
      </c>
      <c r="Q1089" s="3">
        <v>0</v>
      </c>
      <c r="R1089" s="3">
        <v>0</v>
      </c>
      <c r="S1089" s="1">
        <v>0</v>
      </c>
      <c r="T1089" s="1">
        <v>0</v>
      </c>
      <c r="U1089" s="1">
        <v>0</v>
      </c>
    </row>
    <row r="1090" spans="1:21" x14ac:dyDescent="0.25">
      <c r="A1090" t="s">
        <v>10</v>
      </c>
      <c r="B1090">
        <v>7</v>
      </c>
      <c r="C1090">
        <v>885</v>
      </c>
      <c r="D1090" t="s">
        <v>505</v>
      </c>
      <c r="E1090" t="s">
        <v>506</v>
      </c>
      <c r="F1090" t="s">
        <v>42</v>
      </c>
      <c r="G1090" t="s">
        <v>507</v>
      </c>
      <c r="H1090">
        <v>534</v>
      </c>
      <c r="I1090" t="s">
        <v>82</v>
      </c>
      <c r="J1090" t="s">
        <v>83</v>
      </c>
      <c r="K1090" t="s">
        <v>46</v>
      </c>
      <c r="L1090">
        <v>40</v>
      </c>
      <c r="M1090" t="s">
        <v>12</v>
      </c>
      <c r="N1090" s="3">
        <v>0</v>
      </c>
      <c r="O1090" s="3">
        <v>0</v>
      </c>
      <c r="P1090" s="3">
        <v>0</v>
      </c>
      <c r="Q1090" s="3">
        <v>0</v>
      </c>
      <c r="R1090" s="3">
        <v>0</v>
      </c>
      <c r="S1090" s="1">
        <v>0</v>
      </c>
      <c r="T1090" s="1">
        <v>0</v>
      </c>
      <c r="U1090" s="1">
        <v>0</v>
      </c>
    </row>
    <row r="1091" spans="1:21" x14ac:dyDescent="0.25">
      <c r="A1091" t="s">
        <v>10</v>
      </c>
      <c r="B1091">
        <v>7</v>
      </c>
      <c r="C1091">
        <v>885</v>
      </c>
      <c r="D1091" t="s">
        <v>505</v>
      </c>
      <c r="E1091" t="s">
        <v>506</v>
      </c>
      <c r="F1091" t="s">
        <v>42</v>
      </c>
      <c r="G1091" t="s">
        <v>507</v>
      </c>
      <c r="H1091">
        <v>534</v>
      </c>
      <c r="I1091" t="s">
        <v>82</v>
      </c>
      <c r="J1091" t="s">
        <v>83</v>
      </c>
      <c r="K1091" t="s">
        <v>46</v>
      </c>
      <c r="L1091">
        <v>50</v>
      </c>
      <c r="M1091" t="s">
        <v>50</v>
      </c>
      <c r="N1091" s="3">
        <v>0</v>
      </c>
      <c r="O1091" s="3">
        <v>0</v>
      </c>
      <c r="P1091" s="3">
        <v>0</v>
      </c>
      <c r="Q1091" s="3">
        <v>0</v>
      </c>
      <c r="R1091" s="3">
        <v>0</v>
      </c>
      <c r="S1091" s="1">
        <v>0</v>
      </c>
      <c r="T1091" s="1">
        <v>0</v>
      </c>
      <c r="U1091" s="1">
        <v>0</v>
      </c>
    </row>
    <row r="1092" spans="1:21" x14ac:dyDescent="0.25">
      <c r="A1092" t="s">
        <v>10</v>
      </c>
      <c r="B1092">
        <v>7</v>
      </c>
      <c r="C1092">
        <v>935</v>
      </c>
      <c r="D1092" t="s">
        <v>508</v>
      </c>
      <c r="E1092" t="s">
        <v>509</v>
      </c>
      <c r="F1092" t="s">
        <v>42</v>
      </c>
      <c r="G1092" t="s">
        <v>510</v>
      </c>
      <c r="H1092">
        <v>199</v>
      </c>
      <c r="I1092" t="s">
        <v>62</v>
      </c>
      <c r="J1092" t="s">
        <v>383</v>
      </c>
      <c r="K1092" t="s">
        <v>46</v>
      </c>
      <c r="L1092">
        <v>10</v>
      </c>
      <c r="M1092" t="s">
        <v>47</v>
      </c>
      <c r="N1092" s="3">
        <v>1478905</v>
      </c>
      <c r="O1092" s="3">
        <v>1478890</v>
      </c>
      <c r="P1092" s="3">
        <v>1479286</v>
      </c>
      <c r="Q1092" s="3">
        <v>1791535</v>
      </c>
      <c r="R1092" s="3">
        <v>2238970</v>
      </c>
      <c r="S1092" s="1">
        <v>2444050</v>
      </c>
      <c r="T1092" s="1">
        <v>3448771</v>
      </c>
      <c r="U1092" s="1">
        <v>2904001</v>
      </c>
    </row>
    <row r="1093" spans="1:21" x14ac:dyDescent="0.25">
      <c r="A1093" t="s">
        <v>10</v>
      </c>
      <c r="B1093">
        <v>7</v>
      </c>
      <c r="C1093">
        <v>935</v>
      </c>
      <c r="D1093" t="s">
        <v>508</v>
      </c>
      <c r="E1093" t="s">
        <v>509</v>
      </c>
      <c r="F1093" t="s">
        <v>42</v>
      </c>
      <c r="G1093" t="s">
        <v>510</v>
      </c>
      <c r="H1093">
        <v>199</v>
      </c>
      <c r="I1093" t="s">
        <v>62</v>
      </c>
      <c r="J1093" t="s">
        <v>383</v>
      </c>
      <c r="K1093" t="s">
        <v>46</v>
      </c>
      <c r="L1093">
        <v>20</v>
      </c>
      <c r="M1093" t="s">
        <v>48</v>
      </c>
      <c r="N1093" s="3">
        <v>1478905</v>
      </c>
      <c r="O1093" s="3">
        <v>1478890</v>
      </c>
      <c r="P1093" s="3">
        <v>1479286</v>
      </c>
      <c r="Q1093" s="3">
        <v>1791535</v>
      </c>
      <c r="R1093" s="3">
        <v>2238970</v>
      </c>
      <c r="S1093" s="1">
        <v>2444050</v>
      </c>
      <c r="T1093" s="1">
        <v>3448771</v>
      </c>
      <c r="U1093" s="1">
        <v>2904001</v>
      </c>
    </row>
    <row r="1094" spans="1:21" x14ac:dyDescent="0.25">
      <c r="A1094" t="s">
        <v>10</v>
      </c>
      <c r="B1094">
        <v>7</v>
      </c>
      <c r="C1094">
        <v>935</v>
      </c>
      <c r="D1094" t="s">
        <v>508</v>
      </c>
      <c r="E1094" t="s">
        <v>509</v>
      </c>
      <c r="F1094" t="s">
        <v>42</v>
      </c>
      <c r="G1094" t="s">
        <v>510</v>
      </c>
      <c r="H1094">
        <v>199</v>
      </c>
      <c r="I1094" t="s">
        <v>62</v>
      </c>
      <c r="J1094" t="s">
        <v>383</v>
      </c>
      <c r="K1094" t="s">
        <v>46</v>
      </c>
      <c r="L1094">
        <v>30</v>
      </c>
      <c r="M1094" t="s">
        <v>49</v>
      </c>
      <c r="N1094" s="3">
        <v>0</v>
      </c>
      <c r="O1094" s="3">
        <v>0</v>
      </c>
      <c r="P1094" s="3">
        <v>0</v>
      </c>
      <c r="Q1094" s="3">
        <v>0</v>
      </c>
      <c r="R1094" s="3">
        <v>0</v>
      </c>
      <c r="S1094" s="1">
        <v>0</v>
      </c>
      <c r="T1094" s="1">
        <v>0</v>
      </c>
      <c r="U1094" s="1">
        <v>0</v>
      </c>
    </row>
    <row r="1095" spans="1:21" x14ac:dyDescent="0.25">
      <c r="A1095" t="s">
        <v>10</v>
      </c>
      <c r="B1095">
        <v>7</v>
      </c>
      <c r="C1095">
        <v>935</v>
      </c>
      <c r="D1095" t="s">
        <v>508</v>
      </c>
      <c r="E1095" t="s">
        <v>509</v>
      </c>
      <c r="F1095" t="s">
        <v>42</v>
      </c>
      <c r="G1095" t="s">
        <v>510</v>
      </c>
      <c r="H1095">
        <v>199</v>
      </c>
      <c r="I1095" t="s">
        <v>62</v>
      </c>
      <c r="J1095" t="s">
        <v>383</v>
      </c>
      <c r="K1095" t="s">
        <v>46</v>
      </c>
      <c r="L1095">
        <v>40</v>
      </c>
      <c r="M1095" t="s">
        <v>12</v>
      </c>
      <c r="N1095" s="3">
        <v>0</v>
      </c>
      <c r="O1095" s="3">
        <v>0</v>
      </c>
      <c r="P1095" s="3">
        <v>0</v>
      </c>
      <c r="Q1095" s="3">
        <v>0</v>
      </c>
      <c r="R1095" s="3">
        <v>0</v>
      </c>
      <c r="S1095" s="1">
        <v>0</v>
      </c>
      <c r="T1095" s="1">
        <v>0</v>
      </c>
      <c r="U1095" s="1">
        <v>0</v>
      </c>
    </row>
    <row r="1096" spans="1:21" x14ac:dyDescent="0.25">
      <c r="A1096" t="s">
        <v>10</v>
      </c>
      <c r="B1096">
        <v>7</v>
      </c>
      <c r="C1096">
        <v>935</v>
      </c>
      <c r="D1096" t="s">
        <v>508</v>
      </c>
      <c r="E1096" t="s">
        <v>509</v>
      </c>
      <c r="F1096" t="s">
        <v>42</v>
      </c>
      <c r="G1096" t="s">
        <v>510</v>
      </c>
      <c r="H1096">
        <v>199</v>
      </c>
      <c r="I1096" t="s">
        <v>62</v>
      </c>
      <c r="J1096" t="s">
        <v>383</v>
      </c>
      <c r="K1096" t="s">
        <v>46</v>
      </c>
      <c r="L1096">
        <v>50</v>
      </c>
      <c r="M1096" t="s">
        <v>50</v>
      </c>
      <c r="N1096" s="3">
        <v>0</v>
      </c>
      <c r="O1096" s="3">
        <v>0</v>
      </c>
      <c r="P1096" s="3">
        <v>0</v>
      </c>
      <c r="Q1096" s="3">
        <v>0</v>
      </c>
      <c r="R1096" s="3">
        <v>0</v>
      </c>
      <c r="S1096" s="1">
        <v>0</v>
      </c>
      <c r="T1096" s="1">
        <v>0</v>
      </c>
      <c r="U1096" s="1">
        <v>0</v>
      </c>
    </row>
    <row r="1097" spans="1:21" x14ac:dyDescent="0.25">
      <c r="A1097" t="s">
        <v>10</v>
      </c>
      <c r="B1097">
        <v>7</v>
      </c>
      <c r="C1097">
        <v>937</v>
      </c>
      <c r="D1097" t="s">
        <v>511</v>
      </c>
      <c r="E1097" t="s">
        <v>512</v>
      </c>
      <c r="F1097" t="s">
        <v>42</v>
      </c>
      <c r="G1097" t="s">
        <v>513</v>
      </c>
      <c r="H1097">
        <v>199</v>
      </c>
      <c r="I1097" t="s">
        <v>62</v>
      </c>
      <c r="J1097" t="s">
        <v>383</v>
      </c>
      <c r="K1097" t="s">
        <v>46</v>
      </c>
      <c r="L1097">
        <v>10</v>
      </c>
      <c r="M1097" t="s">
        <v>47</v>
      </c>
      <c r="N1097" s="3">
        <v>3789103</v>
      </c>
      <c r="O1097" s="3">
        <v>3842509</v>
      </c>
      <c r="P1097" s="3">
        <v>3928148</v>
      </c>
      <c r="Q1097" s="3">
        <v>4520637</v>
      </c>
      <c r="R1097" s="3">
        <v>5352260</v>
      </c>
      <c r="S1097" s="1">
        <v>5511329</v>
      </c>
      <c r="T1097" s="1">
        <v>5919678</v>
      </c>
      <c r="U1097" s="1">
        <v>6046238</v>
      </c>
    </row>
    <row r="1098" spans="1:21" x14ac:dyDescent="0.25">
      <c r="A1098" t="s">
        <v>10</v>
      </c>
      <c r="B1098">
        <v>7</v>
      </c>
      <c r="C1098">
        <v>937</v>
      </c>
      <c r="D1098" t="s">
        <v>511</v>
      </c>
      <c r="E1098" t="s">
        <v>512</v>
      </c>
      <c r="F1098" t="s">
        <v>42</v>
      </c>
      <c r="G1098" t="s">
        <v>513</v>
      </c>
      <c r="H1098">
        <v>199</v>
      </c>
      <c r="I1098" t="s">
        <v>62</v>
      </c>
      <c r="J1098" t="s">
        <v>383</v>
      </c>
      <c r="K1098" t="s">
        <v>46</v>
      </c>
      <c r="L1098">
        <v>20</v>
      </c>
      <c r="M1098" t="s">
        <v>48</v>
      </c>
      <c r="N1098" s="3">
        <v>3786912.29</v>
      </c>
      <c r="O1098" s="3">
        <v>3664699.46</v>
      </c>
      <c r="P1098" s="3">
        <v>3847407.88</v>
      </c>
      <c r="Q1098" s="3">
        <v>4458458.1399999997</v>
      </c>
      <c r="R1098" s="3">
        <v>5345219.4800000004</v>
      </c>
      <c r="S1098" s="1">
        <v>5511329</v>
      </c>
      <c r="T1098" s="1">
        <v>5919678</v>
      </c>
      <c r="U1098" s="1">
        <v>6045913.5300000003</v>
      </c>
    </row>
    <row r="1099" spans="1:21" x14ac:dyDescent="0.25">
      <c r="A1099" t="s">
        <v>10</v>
      </c>
      <c r="B1099">
        <v>7</v>
      </c>
      <c r="C1099">
        <v>937</v>
      </c>
      <c r="D1099" t="s">
        <v>511</v>
      </c>
      <c r="E1099" t="s">
        <v>512</v>
      </c>
      <c r="F1099" t="s">
        <v>42</v>
      </c>
      <c r="G1099" t="s">
        <v>513</v>
      </c>
      <c r="H1099">
        <v>199</v>
      </c>
      <c r="I1099" t="s">
        <v>62</v>
      </c>
      <c r="J1099" t="s">
        <v>383</v>
      </c>
      <c r="K1099" t="s">
        <v>46</v>
      </c>
      <c r="L1099">
        <v>30</v>
      </c>
      <c r="M1099" t="s">
        <v>49</v>
      </c>
      <c r="N1099" s="3">
        <v>2190.71</v>
      </c>
      <c r="O1099" s="3">
        <v>177809.54</v>
      </c>
      <c r="P1099" s="3">
        <v>80740.12</v>
      </c>
      <c r="Q1099" s="3">
        <v>62178.86</v>
      </c>
      <c r="R1099" s="3">
        <v>7040.52</v>
      </c>
      <c r="S1099" s="1">
        <v>0</v>
      </c>
      <c r="T1099" s="1">
        <v>0</v>
      </c>
      <c r="U1099" s="1">
        <v>324.47000000000003</v>
      </c>
    </row>
    <row r="1100" spans="1:21" x14ac:dyDescent="0.25">
      <c r="A1100" t="s">
        <v>10</v>
      </c>
      <c r="B1100">
        <v>7</v>
      </c>
      <c r="C1100">
        <v>937</v>
      </c>
      <c r="D1100" t="s">
        <v>511</v>
      </c>
      <c r="E1100" t="s">
        <v>512</v>
      </c>
      <c r="F1100" t="s">
        <v>42</v>
      </c>
      <c r="G1100" t="s">
        <v>513</v>
      </c>
      <c r="H1100">
        <v>199</v>
      </c>
      <c r="I1100" t="s">
        <v>62</v>
      </c>
      <c r="J1100" t="s">
        <v>383</v>
      </c>
      <c r="K1100" t="s">
        <v>46</v>
      </c>
      <c r="L1100">
        <v>40</v>
      </c>
      <c r="M1100" t="s">
        <v>12</v>
      </c>
      <c r="N1100" s="3">
        <v>0</v>
      </c>
      <c r="O1100" s="3">
        <v>0</v>
      </c>
      <c r="P1100" s="3">
        <v>0</v>
      </c>
      <c r="Q1100" s="3">
        <v>0</v>
      </c>
      <c r="R1100" s="3">
        <v>0</v>
      </c>
      <c r="S1100" s="1">
        <v>0</v>
      </c>
      <c r="T1100" s="1">
        <v>0</v>
      </c>
      <c r="U1100" s="1">
        <v>0</v>
      </c>
    </row>
    <row r="1101" spans="1:21" x14ac:dyDescent="0.25">
      <c r="A1101" t="s">
        <v>10</v>
      </c>
      <c r="B1101">
        <v>7</v>
      </c>
      <c r="C1101">
        <v>937</v>
      </c>
      <c r="D1101" t="s">
        <v>511</v>
      </c>
      <c r="E1101" t="s">
        <v>512</v>
      </c>
      <c r="F1101" t="s">
        <v>42</v>
      </c>
      <c r="G1101" t="s">
        <v>513</v>
      </c>
      <c r="H1101">
        <v>199</v>
      </c>
      <c r="I1101" t="s">
        <v>62</v>
      </c>
      <c r="J1101" t="s">
        <v>383</v>
      </c>
      <c r="K1101" t="s">
        <v>46</v>
      </c>
      <c r="L1101">
        <v>50</v>
      </c>
      <c r="M1101" t="s">
        <v>50</v>
      </c>
      <c r="N1101" s="3">
        <v>2190.71</v>
      </c>
      <c r="O1101" s="3">
        <v>177809.54</v>
      </c>
      <c r="P1101" s="3">
        <v>80740.12</v>
      </c>
      <c r="Q1101" s="3">
        <v>62178.86</v>
      </c>
      <c r="R1101" s="3">
        <v>7040.52</v>
      </c>
      <c r="S1101" s="1">
        <v>0</v>
      </c>
      <c r="T1101" s="1">
        <v>0</v>
      </c>
      <c r="U1101" s="1">
        <v>324.47000000000003</v>
      </c>
    </row>
    <row r="1102" spans="1:21" x14ac:dyDescent="0.25">
      <c r="A1102" t="s">
        <v>10</v>
      </c>
      <c r="B1102">
        <v>7</v>
      </c>
      <c r="C1102">
        <v>948</v>
      </c>
      <c r="D1102" t="s">
        <v>514</v>
      </c>
      <c r="E1102" t="s">
        <v>515</v>
      </c>
      <c r="F1102" t="s">
        <v>42</v>
      </c>
      <c r="G1102" t="s">
        <v>516</v>
      </c>
      <c r="H1102">
        <v>199</v>
      </c>
      <c r="I1102" t="s">
        <v>62</v>
      </c>
      <c r="J1102" t="s">
        <v>383</v>
      </c>
      <c r="K1102" t="s">
        <v>46</v>
      </c>
      <c r="L1102">
        <v>10</v>
      </c>
      <c r="M1102" t="s">
        <v>47</v>
      </c>
      <c r="N1102" s="3">
        <v>2113567</v>
      </c>
      <c r="O1102" s="3">
        <v>2153349</v>
      </c>
      <c r="P1102" s="3">
        <v>2192423</v>
      </c>
      <c r="Q1102" s="3">
        <v>3365995</v>
      </c>
      <c r="R1102" s="3">
        <v>4132311</v>
      </c>
      <c r="S1102" s="1">
        <v>4203851</v>
      </c>
      <c r="T1102" s="1">
        <v>2901213</v>
      </c>
      <c r="U1102" s="1">
        <v>2989638</v>
      </c>
    </row>
    <row r="1103" spans="1:21" x14ac:dyDescent="0.25">
      <c r="A1103" t="s">
        <v>10</v>
      </c>
      <c r="B1103">
        <v>7</v>
      </c>
      <c r="C1103">
        <v>948</v>
      </c>
      <c r="D1103" t="s">
        <v>514</v>
      </c>
      <c r="E1103" t="s">
        <v>515</v>
      </c>
      <c r="F1103" t="s">
        <v>42</v>
      </c>
      <c r="G1103" t="s">
        <v>516</v>
      </c>
      <c r="H1103">
        <v>199</v>
      </c>
      <c r="I1103" t="s">
        <v>62</v>
      </c>
      <c r="J1103" t="s">
        <v>383</v>
      </c>
      <c r="K1103" t="s">
        <v>46</v>
      </c>
      <c r="L1103">
        <v>20</v>
      </c>
      <c r="M1103" t="s">
        <v>48</v>
      </c>
      <c r="N1103" s="3">
        <v>2113567</v>
      </c>
      <c r="O1103" s="3">
        <v>2141307.6800000002</v>
      </c>
      <c r="P1103" s="3">
        <v>2192423</v>
      </c>
      <c r="Q1103" s="3">
        <v>3365995</v>
      </c>
      <c r="R1103" s="3">
        <v>4122009.13</v>
      </c>
      <c r="S1103" s="1">
        <v>4203851</v>
      </c>
      <c r="T1103" s="1">
        <v>2901159.9</v>
      </c>
      <c r="U1103" s="1">
        <v>2989638</v>
      </c>
    </row>
    <row r="1104" spans="1:21" x14ac:dyDescent="0.25">
      <c r="A1104" t="s">
        <v>10</v>
      </c>
      <c r="B1104">
        <v>7</v>
      </c>
      <c r="C1104">
        <v>948</v>
      </c>
      <c r="D1104" t="s">
        <v>514</v>
      </c>
      <c r="E1104" t="s">
        <v>515</v>
      </c>
      <c r="F1104" t="s">
        <v>42</v>
      </c>
      <c r="G1104" t="s">
        <v>516</v>
      </c>
      <c r="H1104">
        <v>199</v>
      </c>
      <c r="I1104" t="s">
        <v>62</v>
      </c>
      <c r="J1104" t="s">
        <v>383</v>
      </c>
      <c r="K1104" t="s">
        <v>46</v>
      </c>
      <c r="L1104">
        <v>30</v>
      </c>
      <c r="M1104" t="s">
        <v>49</v>
      </c>
      <c r="N1104" s="3">
        <v>0</v>
      </c>
      <c r="O1104" s="3">
        <v>12041.32</v>
      </c>
      <c r="P1104" s="3">
        <v>0</v>
      </c>
      <c r="Q1104" s="3">
        <v>0</v>
      </c>
      <c r="R1104" s="3">
        <v>10301.870000000001</v>
      </c>
      <c r="S1104" s="1">
        <v>0</v>
      </c>
      <c r="T1104" s="1">
        <v>53.1</v>
      </c>
      <c r="U1104" s="1">
        <v>0</v>
      </c>
    </row>
    <row r="1105" spans="1:21" x14ac:dyDescent="0.25">
      <c r="A1105" t="s">
        <v>10</v>
      </c>
      <c r="B1105">
        <v>7</v>
      </c>
      <c r="C1105">
        <v>948</v>
      </c>
      <c r="D1105" t="s">
        <v>514</v>
      </c>
      <c r="E1105" t="s">
        <v>515</v>
      </c>
      <c r="F1105" t="s">
        <v>42</v>
      </c>
      <c r="G1105" t="s">
        <v>516</v>
      </c>
      <c r="H1105">
        <v>199</v>
      </c>
      <c r="I1105" t="s">
        <v>62</v>
      </c>
      <c r="J1105" t="s">
        <v>383</v>
      </c>
      <c r="K1105" t="s">
        <v>46</v>
      </c>
      <c r="L1105">
        <v>40</v>
      </c>
      <c r="M1105" t="s">
        <v>12</v>
      </c>
      <c r="N1105" s="3">
        <v>0</v>
      </c>
      <c r="O1105" s="3">
        <v>0</v>
      </c>
      <c r="P1105" s="3">
        <v>0</v>
      </c>
      <c r="Q1105" s="3">
        <v>0</v>
      </c>
      <c r="R1105" s="3">
        <v>0</v>
      </c>
      <c r="S1105" s="1">
        <v>0</v>
      </c>
      <c r="T1105" s="1">
        <v>0</v>
      </c>
      <c r="U1105" s="1">
        <v>0</v>
      </c>
    </row>
    <row r="1106" spans="1:21" x14ac:dyDescent="0.25">
      <c r="A1106" t="s">
        <v>10</v>
      </c>
      <c r="B1106">
        <v>7</v>
      </c>
      <c r="C1106">
        <v>948</v>
      </c>
      <c r="D1106" t="s">
        <v>514</v>
      </c>
      <c r="E1106" t="s">
        <v>515</v>
      </c>
      <c r="F1106" t="s">
        <v>42</v>
      </c>
      <c r="G1106" t="s">
        <v>516</v>
      </c>
      <c r="H1106">
        <v>199</v>
      </c>
      <c r="I1106" t="s">
        <v>62</v>
      </c>
      <c r="J1106" t="s">
        <v>383</v>
      </c>
      <c r="K1106" t="s">
        <v>46</v>
      </c>
      <c r="L1106">
        <v>50</v>
      </c>
      <c r="M1106" t="s">
        <v>50</v>
      </c>
      <c r="N1106" s="3">
        <v>0</v>
      </c>
      <c r="O1106" s="3">
        <v>12041.32</v>
      </c>
      <c r="P1106" s="3">
        <v>0</v>
      </c>
      <c r="Q1106" s="3">
        <v>0</v>
      </c>
      <c r="R1106" s="3">
        <v>10301.870000000001</v>
      </c>
      <c r="S1106" s="1">
        <v>0</v>
      </c>
      <c r="T1106" s="1">
        <v>53.1</v>
      </c>
      <c r="U1106" s="1">
        <v>0</v>
      </c>
    </row>
    <row r="1107" spans="1:21" x14ac:dyDescent="0.25">
      <c r="A1107" t="s">
        <v>10</v>
      </c>
      <c r="B1107">
        <v>7</v>
      </c>
      <c r="C1107">
        <v>936</v>
      </c>
      <c r="D1107" t="s">
        <v>517</v>
      </c>
      <c r="E1107" t="s">
        <v>518</v>
      </c>
      <c r="F1107" t="s">
        <v>42</v>
      </c>
      <c r="G1107" t="s">
        <v>519</v>
      </c>
      <c r="H1107">
        <v>110</v>
      </c>
      <c r="I1107" t="s">
        <v>404</v>
      </c>
      <c r="J1107" t="s">
        <v>16</v>
      </c>
      <c r="K1107" t="s">
        <v>46</v>
      </c>
      <c r="L1107">
        <v>10</v>
      </c>
      <c r="M1107" t="s">
        <v>47</v>
      </c>
      <c r="N1107" s="3">
        <v>1775424</v>
      </c>
      <c r="O1107" s="3">
        <v>1775439</v>
      </c>
      <c r="P1107" s="3">
        <v>3047692</v>
      </c>
      <c r="Q1107" s="3">
        <v>3047676</v>
      </c>
      <c r="R1107" s="3">
        <v>4547632</v>
      </c>
      <c r="S1107" s="1">
        <v>1547651</v>
      </c>
      <c r="T1107" s="1">
        <v>1547600</v>
      </c>
      <c r="U1107" s="1">
        <v>1547627</v>
      </c>
    </row>
    <row r="1108" spans="1:21" x14ac:dyDescent="0.25">
      <c r="A1108" t="s">
        <v>10</v>
      </c>
      <c r="B1108">
        <v>7</v>
      </c>
      <c r="C1108">
        <v>936</v>
      </c>
      <c r="D1108" t="s">
        <v>517</v>
      </c>
      <c r="E1108" t="s">
        <v>518</v>
      </c>
      <c r="F1108" t="s">
        <v>42</v>
      </c>
      <c r="G1108" t="s">
        <v>519</v>
      </c>
      <c r="H1108">
        <v>110</v>
      </c>
      <c r="I1108" t="s">
        <v>404</v>
      </c>
      <c r="J1108" t="s">
        <v>16</v>
      </c>
      <c r="K1108" t="s">
        <v>46</v>
      </c>
      <c r="L1108">
        <v>20</v>
      </c>
      <c r="M1108" t="s">
        <v>48</v>
      </c>
      <c r="N1108" s="3">
        <v>1775424</v>
      </c>
      <c r="O1108" s="3">
        <v>1775439</v>
      </c>
      <c r="P1108" s="3">
        <v>3047692</v>
      </c>
      <c r="Q1108" s="3">
        <v>3047676</v>
      </c>
      <c r="R1108" s="3">
        <v>4547632</v>
      </c>
      <c r="S1108" s="1">
        <v>1547651</v>
      </c>
      <c r="T1108" s="1">
        <v>1547600</v>
      </c>
      <c r="U1108" s="1">
        <v>1547627</v>
      </c>
    </row>
    <row r="1109" spans="1:21" x14ac:dyDescent="0.25">
      <c r="A1109" t="s">
        <v>10</v>
      </c>
      <c r="B1109">
        <v>7</v>
      </c>
      <c r="C1109">
        <v>936</v>
      </c>
      <c r="D1109" t="s">
        <v>517</v>
      </c>
      <c r="E1109" t="s">
        <v>518</v>
      </c>
      <c r="F1109" t="s">
        <v>42</v>
      </c>
      <c r="G1109" t="s">
        <v>519</v>
      </c>
      <c r="H1109">
        <v>110</v>
      </c>
      <c r="I1109" t="s">
        <v>404</v>
      </c>
      <c r="J1109" t="s">
        <v>16</v>
      </c>
      <c r="K1109" t="s">
        <v>46</v>
      </c>
      <c r="L1109">
        <v>30</v>
      </c>
      <c r="M1109" t="s">
        <v>49</v>
      </c>
      <c r="N1109" s="3">
        <v>0</v>
      </c>
      <c r="O1109" s="3">
        <v>0</v>
      </c>
      <c r="P1109" s="3">
        <v>0</v>
      </c>
      <c r="Q1109" s="3">
        <v>0</v>
      </c>
      <c r="R1109" s="3">
        <v>0</v>
      </c>
      <c r="S1109" s="1">
        <v>0</v>
      </c>
      <c r="T1109" s="1">
        <v>0</v>
      </c>
      <c r="U1109" s="1">
        <v>0</v>
      </c>
    </row>
    <row r="1110" spans="1:21" x14ac:dyDescent="0.25">
      <c r="A1110" t="s">
        <v>10</v>
      </c>
      <c r="B1110">
        <v>7</v>
      </c>
      <c r="C1110">
        <v>936</v>
      </c>
      <c r="D1110" t="s">
        <v>517</v>
      </c>
      <c r="E1110" t="s">
        <v>518</v>
      </c>
      <c r="F1110" t="s">
        <v>42</v>
      </c>
      <c r="G1110" t="s">
        <v>519</v>
      </c>
      <c r="H1110">
        <v>110</v>
      </c>
      <c r="I1110" t="s">
        <v>404</v>
      </c>
      <c r="J1110" t="s">
        <v>16</v>
      </c>
      <c r="K1110" t="s">
        <v>46</v>
      </c>
      <c r="L1110">
        <v>40</v>
      </c>
      <c r="M1110" t="s">
        <v>12</v>
      </c>
      <c r="N1110" s="3">
        <v>0</v>
      </c>
      <c r="O1110" s="3">
        <v>0</v>
      </c>
      <c r="P1110" s="3">
        <v>0</v>
      </c>
      <c r="Q1110" s="3">
        <v>0</v>
      </c>
      <c r="R1110" s="3">
        <v>0</v>
      </c>
      <c r="S1110" s="1">
        <v>0</v>
      </c>
      <c r="T1110" s="1">
        <v>0</v>
      </c>
      <c r="U1110" s="1">
        <v>0</v>
      </c>
    </row>
    <row r="1111" spans="1:21" x14ac:dyDescent="0.25">
      <c r="A1111" t="s">
        <v>10</v>
      </c>
      <c r="B1111">
        <v>7</v>
      </c>
      <c r="C1111">
        <v>936</v>
      </c>
      <c r="D1111" t="s">
        <v>517</v>
      </c>
      <c r="E1111" t="s">
        <v>518</v>
      </c>
      <c r="F1111" t="s">
        <v>42</v>
      </c>
      <c r="G1111" t="s">
        <v>519</v>
      </c>
      <c r="H1111">
        <v>110</v>
      </c>
      <c r="I1111" t="s">
        <v>404</v>
      </c>
      <c r="J1111" t="s">
        <v>16</v>
      </c>
      <c r="K1111" t="s">
        <v>46</v>
      </c>
      <c r="L1111">
        <v>50</v>
      </c>
      <c r="M1111" t="s">
        <v>50</v>
      </c>
      <c r="N1111" s="3">
        <v>0</v>
      </c>
      <c r="O1111" s="3">
        <v>0</v>
      </c>
      <c r="P1111" s="3">
        <v>0</v>
      </c>
      <c r="Q1111" s="3">
        <v>0</v>
      </c>
      <c r="R1111" s="3">
        <v>0</v>
      </c>
      <c r="S1111" s="1">
        <v>0</v>
      </c>
      <c r="T1111" s="1">
        <v>0</v>
      </c>
      <c r="U1111" s="1">
        <v>0</v>
      </c>
    </row>
    <row r="1112" spans="1:21" x14ac:dyDescent="0.25">
      <c r="A1112" t="s">
        <v>10</v>
      </c>
      <c r="B1112">
        <v>7</v>
      </c>
      <c r="C1112">
        <v>989</v>
      </c>
      <c r="D1112" t="s">
        <v>520</v>
      </c>
      <c r="E1112" t="s">
        <v>521</v>
      </c>
      <c r="F1112" t="s">
        <v>42</v>
      </c>
      <c r="G1112" t="s">
        <v>522</v>
      </c>
      <c r="H1112">
        <v>110</v>
      </c>
      <c r="I1112" t="s">
        <v>404</v>
      </c>
      <c r="J1112" t="s">
        <v>16</v>
      </c>
      <c r="K1112" t="s">
        <v>46</v>
      </c>
      <c r="L1112">
        <v>10</v>
      </c>
      <c r="M1112" t="s">
        <v>47</v>
      </c>
      <c r="N1112" s="3">
        <v>0</v>
      </c>
      <c r="O1112" s="3">
        <v>0</v>
      </c>
      <c r="P1112" s="3">
        <v>0</v>
      </c>
      <c r="Q1112" s="3">
        <v>0</v>
      </c>
      <c r="R1112" s="3">
        <v>0</v>
      </c>
      <c r="S1112" s="1">
        <v>0</v>
      </c>
      <c r="T1112" s="1">
        <v>0</v>
      </c>
      <c r="U1112" s="1"/>
    </row>
    <row r="1113" spans="1:21" x14ac:dyDescent="0.25">
      <c r="A1113" t="s">
        <v>10</v>
      </c>
      <c r="B1113">
        <v>7</v>
      </c>
      <c r="C1113">
        <v>989</v>
      </c>
      <c r="D1113" t="s">
        <v>520</v>
      </c>
      <c r="E1113" t="s">
        <v>521</v>
      </c>
      <c r="F1113" t="s">
        <v>42</v>
      </c>
      <c r="G1113" t="s">
        <v>522</v>
      </c>
      <c r="H1113">
        <v>110</v>
      </c>
      <c r="I1113" t="s">
        <v>404</v>
      </c>
      <c r="J1113" t="s">
        <v>16</v>
      </c>
      <c r="K1113" t="s">
        <v>46</v>
      </c>
      <c r="L1113">
        <v>20</v>
      </c>
      <c r="M1113" t="s">
        <v>48</v>
      </c>
      <c r="N1113" s="3">
        <v>0</v>
      </c>
      <c r="O1113" s="3">
        <v>0</v>
      </c>
      <c r="P1113" s="3">
        <v>0</v>
      </c>
      <c r="Q1113" s="3">
        <v>0</v>
      </c>
      <c r="R1113" s="3">
        <v>0</v>
      </c>
      <c r="S1113" s="1">
        <v>0</v>
      </c>
      <c r="T1113" s="1">
        <v>0</v>
      </c>
      <c r="U1113" s="1"/>
    </row>
    <row r="1114" spans="1:21" x14ac:dyDescent="0.25">
      <c r="A1114" t="s">
        <v>10</v>
      </c>
      <c r="B1114">
        <v>7</v>
      </c>
      <c r="C1114">
        <v>989</v>
      </c>
      <c r="D1114" t="s">
        <v>520</v>
      </c>
      <c r="E1114" t="s">
        <v>521</v>
      </c>
      <c r="F1114" t="s">
        <v>42</v>
      </c>
      <c r="G1114" t="s">
        <v>522</v>
      </c>
      <c r="H1114">
        <v>110</v>
      </c>
      <c r="I1114" t="s">
        <v>404</v>
      </c>
      <c r="J1114" t="s">
        <v>16</v>
      </c>
      <c r="K1114" t="s">
        <v>46</v>
      </c>
      <c r="L1114">
        <v>30</v>
      </c>
      <c r="M1114" t="s">
        <v>49</v>
      </c>
      <c r="N1114" s="3">
        <v>0</v>
      </c>
      <c r="O1114" s="3">
        <v>0</v>
      </c>
      <c r="P1114" s="3">
        <v>0</v>
      </c>
      <c r="Q1114" s="3">
        <v>0</v>
      </c>
      <c r="R1114" s="3">
        <v>0</v>
      </c>
      <c r="S1114" s="1">
        <v>0</v>
      </c>
      <c r="T1114" s="1">
        <v>0</v>
      </c>
      <c r="U1114" s="1"/>
    </row>
    <row r="1115" spans="1:21" x14ac:dyDescent="0.25">
      <c r="A1115" t="s">
        <v>10</v>
      </c>
      <c r="B1115">
        <v>7</v>
      </c>
      <c r="C1115">
        <v>989</v>
      </c>
      <c r="D1115" t="s">
        <v>520</v>
      </c>
      <c r="E1115" t="s">
        <v>521</v>
      </c>
      <c r="F1115" t="s">
        <v>42</v>
      </c>
      <c r="G1115" t="s">
        <v>522</v>
      </c>
      <c r="H1115">
        <v>110</v>
      </c>
      <c r="I1115" t="s">
        <v>404</v>
      </c>
      <c r="J1115" t="s">
        <v>16</v>
      </c>
      <c r="K1115" t="s">
        <v>46</v>
      </c>
      <c r="L1115">
        <v>40</v>
      </c>
      <c r="M1115" t="s">
        <v>12</v>
      </c>
      <c r="N1115" s="3">
        <v>0</v>
      </c>
      <c r="O1115" s="3">
        <v>0</v>
      </c>
      <c r="P1115" s="3">
        <v>0</v>
      </c>
      <c r="Q1115" s="3">
        <v>0</v>
      </c>
      <c r="R1115" s="3">
        <v>0</v>
      </c>
      <c r="S1115" s="1">
        <v>0</v>
      </c>
      <c r="T1115" s="1">
        <v>0</v>
      </c>
      <c r="U1115" s="1"/>
    </row>
    <row r="1116" spans="1:21" x14ac:dyDescent="0.25">
      <c r="A1116" t="s">
        <v>10</v>
      </c>
      <c r="B1116">
        <v>7</v>
      </c>
      <c r="C1116">
        <v>989</v>
      </c>
      <c r="D1116" t="s">
        <v>520</v>
      </c>
      <c r="E1116" t="s">
        <v>521</v>
      </c>
      <c r="F1116" t="s">
        <v>42</v>
      </c>
      <c r="G1116" t="s">
        <v>522</v>
      </c>
      <c r="H1116">
        <v>110</v>
      </c>
      <c r="I1116" t="s">
        <v>404</v>
      </c>
      <c r="J1116" t="s">
        <v>16</v>
      </c>
      <c r="K1116" t="s">
        <v>46</v>
      </c>
      <c r="L1116">
        <v>50</v>
      </c>
      <c r="M1116" t="s">
        <v>50</v>
      </c>
      <c r="N1116" s="3">
        <v>0</v>
      </c>
      <c r="O1116" s="3">
        <v>0</v>
      </c>
      <c r="P1116" s="3">
        <v>0</v>
      </c>
      <c r="Q1116" s="3">
        <v>0</v>
      </c>
      <c r="R1116" s="3">
        <v>0</v>
      </c>
      <c r="S1116" s="1">
        <v>0</v>
      </c>
      <c r="T1116" s="1">
        <v>0</v>
      </c>
      <c r="U1116" s="1"/>
    </row>
    <row r="1117" spans="1:21" x14ac:dyDescent="0.25">
      <c r="A1117" t="s">
        <v>10</v>
      </c>
      <c r="B1117">
        <v>7</v>
      </c>
      <c r="C1117">
        <v>244</v>
      </c>
      <c r="D1117" t="s">
        <v>523</v>
      </c>
      <c r="E1117" t="s">
        <v>524</v>
      </c>
      <c r="F1117" t="s">
        <v>42</v>
      </c>
      <c r="G1117" t="s">
        <v>525</v>
      </c>
      <c r="H1117">
        <v>100</v>
      </c>
      <c r="I1117" t="s">
        <v>411</v>
      </c>
      <c r="J1117" t="s">
        <v>14</v>
      </c>
      <c r="K1117" t="s">
        <v>46</v>
      </c>
      <c r="L1117">
        <v>10</v>
      </c>
      <c r="M1117" t="s">
        <v>47</v>
      </c>
      <c r="N1117" s="3">
        <v>0</v>
      </c>
      <c r="O1117" s="3">
        <v>0</v>
      </c>
      <c r="P1117" s="3">
        <v>0</v>
      </c>
      <c r="Q1117" s="3">
        <v>0</v>
      </c>
      <c r="R1117" s="3">
        <v>0</v>
      </c>
      <c r="S1117" s="1">
        <v>0</v>
      </c>
      <c r="T1117" s="1">
        <v>0</v>
      </c>
      <c r="U1117" s="1"/>
    </row>
    <row r="1118" spans="1:21" x14ac:dyDescent="0.25">
      <c r="A1118" t="s">
        <v>10</v>
      </c>
      <c r="B1118">
        <v>7</v>
      </c>
      <c r="C1118">
        <v>244</v>
      </c>
      <c r="D1118" t="s">
        <v>523</v>
      </c>
      <c r="E1118" t="s">
        <v>524</v>
      </c>
      <c r="F1118" t="s">
        <v>42</v>
      </c>
      <c r="G1118" t="s">
        <v>525</v>
      </c>
      <c r="H1118">
        <v>100</v>
      </c>
      <c r="I1118" t="s">
        <v>411</v>
      </c>
      <c r="J1118" t="s">
        <v>14</v>
      </c>
      <c r="K1118" t="s">
        <v>46</v>
      </c>
      <c r="L1118">
        <v>20</v>
      </c>
      <c r="M1118" t="s">
        <v>48</v>
      </c>
      <c r="N1118" s="3">
        <v>0</v>
      </c>
      <c r="O1118" s="3">
        <v>0</v>
      </c>
      <c r="P1118" s="3">
        <v>0</v>
      </c>
      <c r="Q1118" s="3">
        <v>0</v>
      </c>
      <c r="R1118" s="3">
        <v>0</v>
      </c>
      <c r="S1118" s="1">
        <v>0</v>
      </c>
      <c r="T1118" s="1">
        <v>0</v>
      </c>
      <c r="U1118" s="1"/>
    </row>
    <row r="1119" spans="1:21" x14ac:dyDescent="0.25">
      <c r="A1119" t="s">
        <v>10</v>
      </c>
      <c r="B1119">
        <v>7</v>
      </c>
      <c r="C1119">
        <v>244</v>
      </c>
      <c r="D1119" t="s">
        <v>523</v>
      </c>
      <c r="E1119" t="s">
        <v>524</v>
      </c>
      <c r="F1119" t="s">
        <v>42</v>
      </c>
      <c r="G1119" t="s">
        <v>525</v>
      </c>
      <c r="H1119">
        <v>100</v>
      </c>
      <c r="I1119" t="s">
        <v>411</v>
      </c>
      <c r="J1119" t="s">
        <v>14</v>
      </c>
      <c r="K1119" t="s">
        <v>46</v>
      </c>
      <c r="L1119">
        <v>30</v>
      </c>
      <c r="M1119" t="s">
        <v>49</v>
      </c>
      <c r="N1119" s="3">
        <v>0</v>
      </c>
      <c r="O1119" s="3">
        <v>0</v>
      </c>
      <c r="P1119" s="3">
        <v>0</v>
      </c>
      <c r="Q1119" s="3">
        <v>0</v>
      </c>
      <c r="R1119" s="3">
        <v>0</v>
      </c>
      <c r="S1119" s="1">
        <v>0</v>
      </c>
      <c r="T1119" s="1">
        <v>0</v>
      </c>
      <c r="U1119" s="1"/>
    </row>
    <row r="1120" spans="1:21" x14ac:dyDescent="0.25">
      <c r="A1120" t="s">
        <v>10</v>
      </c>
      <c r="B1120">
        <v>7</v>
      </c>
      <c r="C1120">
        <v>244</v>
      </c>
      <c r="D1120" t="s">
        <v>523</v>
      </c>
      <c r="E1120" t="s">
        <v>524</v>
      </c>
      <c r="F1120" t="s">
        <v>42</v>
      </c>
      <c r="G1120" t="s">
        <v>525</v>
      </c>
      <c r="H1120">
        <v>100</v>
      </c>
      <c r="I1120" t="s">
        <v>411</v>
      </c>
      <c r="J1120" t="s">
        <v>14</v>
      </c>
      <c r="K1120" t="s">
        <v>46</v>
      </c>
      <c r="L1120">
        <v>40</v>
      </c>
      <c r="M1120" t="s">
        <v>12</v>
      </c>
      <c r="N1120" s="3">
        <v>0</v>
      </c>
      <c r="O1120" s="3">
        <v>0</v>
      </c>
      <c r="P1120" s="3">
        <v>0</v>
      </c>
      <c r="Q1120" s="3">
        <v>0</v>
      </c>
      <c r="R1120" s="3">
        <v>0</v>
      </c>
      <c r="S1120" s="1">
        <v>0</v>
      </c>
      <c r="T1120" s="1">
        <v>0</v>
      </c>
      <c r="U1120" s="1"/>
    </row>
    <row r="1121" spans="1:21" x14ac:dyDescent="0.25">
      <c r="A1121" t="s">
        <v>10</v>
      </c>
      <c r="B1121">
        <v>7</v>
      </c>
      <c r="C1121">
        <v>244</v>
      </c>
      <c r="D1121" t="s">
        <v>523</v>
      </c>
      <c r="E1121" t="s">
        <v>524</v>
      </c>
      <c r="F1121" t="s">
        <v>42</v>
      </c>
      <c r="G1121" t="s">
        <v>525</v>
      </c>
      <c r="H1121">
        <v>100</v>
      </c>
      <c r="I1121" t="s">
        <v>411</v>
      </c>
      <c r="J1121" t="s">
        <v>14</v>
      </c>
      <c r="K1121" t="s">
        <v>46</v>
      </c>
      <c r="L1121">
        <v>50</v>
      </c>
      <c r="M1121" t="s">
        <v>50</v>
      </c>
      <c r="N1121" s="3">
        <v>0</v>
      </c>
      <c r="O1121" s="3">
        <v>0</v>
      </c>
      <c r="P1121" s="3">
        <v>0</v>
      </c>
      <c r="Q1121" s="3">
        <v>0</v>
      </c>
      <c r="R1121" s="3">
        <v>0</v>
      </c>
      <c r="S1121" s="1">
        <v>0</v>
      </c>
      <c r="T1121" s="1">
        <v>0</v>
      </c>
      <c r="U1121" s="1"/>
    </row>
    <row r="1122" spans="1:21" x14ac:dyDescent="0.25">
      <c r="A1122" t="s">
        <v>528</v>
      </c>
      <c r="B1122">
        <v>8</v>
      </c>
      <c r="C1122">
        <v>190</v>
      </c>
      <c r="D1122" t="s">
        <v>529</v>
      </c>
      <c r="E1122" t="s">
        <v>530</v>
      </c>
      <c r="F1122" t="s">
        <v>42</v>
      </c>
      <c r="G1122" t="s">
        <v>531</v>
      </c>
      <c r="H1122">
        <v>799</v>
      </c>
      <c r="I1122" t="s">
        <v>62</v>
      </c>
      <c r="J1122" t="s">
        <v>218</v>
      </c>
      <c r="K1122" t="s">
        <v>46</v>
      </c>
      <c r="L1122">
        <v>10</v>
      </c>
      <c r="M1122" t="s">
        <v>47</v>
      </c>
      <c r="N1122" s="3">
        <v>837763</v>
      </c>
      <c r="O1122" s="3">
        <v>797138.35</v>
      </c>
      <c r="P1122" s="3">
        <v>728582</v>
      </c>
      <c r="Q1122" s="3">
        <v>814026.06</v>
      </c>
      <c r="R1122" s="3">
        <v>1921256.29</v>
      </c>
      <c r="S1122" s="1">
        <v>2540681.33</v>
      </c>
      <c r="T1122" s="1">
        <v>1351076.24</v>
      </c>
      <c r="U1122" s="1">
        <v>1839355.11</v>
      </c>
    </row>
    <row r="1123" spans="1:21" x14ac:dyDescent="0.25">
      <c r="A1123" t="s">
        <v>528</v>
      </c>
      <c r="B1123">
        <v>8</v>
      </c>
      <c r="C1123">
        <v>190</v>
      </c>
      <c r="D1123" t="s">
        <v>529</v>
      </c>
      <c r="E1123" t="s">
        <v>530</v>
      </c>
      <c r="F1123" t="s">
        <v>42</v>
      </c>
      <c r="G1123" t="s">
        <v>531</v>
      </c>
      <c r="H1123">
        <v>799</v>
      </c>
      <c r="I1123" t="s">
        <v>62</v>
      </c>
      <c r="J1123" t="s">
        <v>218</v>
      </c>
      <c r="K1123" t="s">
        <v>46</v>
      </c>
      <c r="L1123">
        <v>20</v>
      </c>
      <c r="M1123" t="s">
        <v>48</v>
      </c>
      <c r="N1123" s="3">
        <v>722853.65</v>
      </c>
      <c r="O1123" s="3">
        <v>737544.83</v>
      </c>
      <c r="P1123" s="3">
        <v>712801.27</v>
      </c>
      <c r="Q1123" s="3">
        <v>810300.77</v>
      </c>
      <c r="R1123" s="3">
        <v>988646.96</v>
      </c>
      <c r="S1123" s="1">
        <v>1943067.09</v>
      </c>
      <c r="T1123" s="1">
        <v>658060.5</v>
      </c>
      <c r="U1123" s="1">
        <v>871362.07</v>
      </c>
    </row>
    <row r="1124" spans="1:21" x14ac:dyDescent="0.25">
      <c r="A1124" t="s">
        <v>528</v>
      </c>
      <c r="B1124">
        <v>8</v>
      </c>
      <c r="C1124">
        <v>190</v>
      </c>
      <c r="D1124" t="s">
        <v>529</v>
      </c>
      <c r="E1124" t="s">
        <v>530</v>
      </c>
      <c r="F1124" t="s">
        <v>42</v>
      </c>
      <c r="G1124" t="s">
        <v>531</v>
      </c>
      <c r="H1124">
        <v>799</v>
      </c>
      <c r="I1124" t="s">
        <v>62</v>
      </c>
      <c r="J1124" t="s">
        <v>218</v>
      </c>
      <c r="K1124" t="s">
        <v>46</v>
      </c>
      <c r="L1124">
        <v>30</v>
      </c>
      <c r="M1124" t="s">
        <v>49</v>
      </c>
      <c r="N1124" s="3">
        <v>114909.35</v>
      </c>
      <c r="O1124" s="3">
        <v>59593.52</v>
      </c>
      <c r="P1124" s="3">
        <v>15780.73</v>
      </c>
      <c r="Q1124" s="3">
        <v>3725.29</v>
      </c>
      <c r="R1124" s="3">
        <v>932609.33</v>
      </c>
      <c r="S1124" s="1">
        <v>597614.24</v>
      </c>
      <c r="T1124" s="1">
        <v>693015.74</v>
      </c>
      <c r="U1124" s="1">
        <v>967993.04</v>
      </c>
    </row>
    <row r="1125" spans="1:21" x14ac:dyDescent="0.25">
      <c r="A1125" t="s">
        <v>528</v>
      </c>
      <c r="B1125">
        <v>8</v>
      </c>
      <c r="C1125">
        <v>190</v>
      </c>
      <c r="D1125" t="s">
        <v>529</v>
      </c>
      <c r="E1125" t="s">
        <v>530</v>
      </c>
      <c r="F1125" t="s">
        <v>42</v>
      </c>
      <c r="G1125" t="s">
        <v>531</v>
      </c>
      <c r="H1125">
        <v>799</v>
      </c>
      <c r="I1125" t="s">
        <v>62</v>
      </c>
      <c r="J1125" t="s">
        <v>218</v>
      </c>
      <c r="K1125" t="s">
        <v>46</v>
      </c>
      <c r="L1125">
        <v>40</v>
      </c>
      <c r="M1125" t="s">
        <v>12</v>
      </c>
      <c r="N1125" s="3">
        <v>0</v>
      </c>
      <c r="O1125" s="3">
        <v>0</v>
      </c>
      <c r="P1125" s="3">
        <v>0</v>
      </c>
      <c r="Q1125" s="3">
        <v>0</v>
      </c>
      <c r="R1125" s="3">
        <v>0</v>
      </c>
      <c r="S1125" s="1">
        <v>0</v>
      </c>
      <c r="T1125" s="1">
        <v>0</v>
      </c>
      <c r="U1125" s="1">
        <v>0</v>
      </c>
    </row>
    <row r="1126" spans="1:21" x14ac:dyDescent="0.25">
      <c r="A1126" t="s">
        <v>528</v>
      </c>
      <c r="B1126">
        <v>8</v>
      </c>
      <c r="C1126">
        <v>190</v>
      </c>
      <c r="D1126" t="s">
        <v>529</v>
      </c>
      <c r="E1126" t="s">
        <v>530</v>
      </c>
      <c r="F1126" t="s">
        <v>42</v>
      </c>
      <c r="G1126" t="s">
        <v>531</v>
      </c>
      <c r="H1126">
        <v>799</v>
      </c>
      <c r="I1126" t="s">
        <v>62</v>
      </c>
      <c r="J1126" t="s">
        <v>218</v>
      </c>
      <c r="K1126" t="s">
        <v>46</v>
      </c>
      <c r="L1126">
        <v>50</v>
      </c>
      <c r="M1126" t="s">
        <v>50</v>
      </c>
      <c r="N1126" s="3">
        <v>114909.35</v>
      </c>
      <c r="O1126" s="3">
        <v>59593.52</v>
      </c>
      <c r="P1126" s="3">
        <v>15780.73</v>
      </c>
      <c r="Q1126" s="3">
        <v>3725.29</v>
      </c>
      <c r="R1126" s="3">
        <v>932609.33</v>
      </c>
      <c r="S1126" s="1">
        <v>597614.24</v>
      </c>
      <c r="T1126" s="1">
        <v>693015.74</v>
      </c>
      <c r="U1126" s="1">
        <v>967993.04</v>
      </c>
    </row>
    <row r="1127" spans="1:21" x14ac:dyDescent="0.25">
      <c r="A1127" t="s">
        <v>528</v>
      </c>
      <c r="B1127">
        <v>8</v>
      </c>
      <c r="C1127">
        <v>151</v>
      </c>
      <c r="D1127" t="s">
        <v>532</v>
      </c>
      <c r="E1127" t="s">
        <v>533</v>
      </c>
      <c r="F1127" t="s">
        <v>42</v>
      </c>
      <c r="G1127" t="s">
        <v>534</v>
      </c>
      <c r="H1127">
        <v>724</v>
      </c>
      <c r="I1127" t="s">
        <v>535</v>
      </c>
      <c r="J1127" t="s">
        <v>536</v>
      </c>
      <c r="K1127" t="s">
        <v>46</v>
      </c>
      <c r="L1127">
        <v>10</v>
      </c>
      <c r="M1127" t="s">
        <v>47</v>
      </c>
      <c r="N1127" s="3">
        <v>3921555</v>
      </c>
      <c r="O1127" s="3">
        <v>3921555</v>
      </c>
      <c r="P1127" s="3">
        <v>3243212</v>
      </c>
      <c r="Q1127" s="3">
        <v>2972091</v>
      </c>
      <c r="R1127" s="3">
        <v>3250099</v>
      </c>
      <c r="S1127" s="1">
        <v>3096099</v>
      </c>
      <c r="T1127" s="1">
        <v>2474054</v>
      </c>
      <c r="U1127" s="1">
        <v>4333574</v>
      </c>
    </row>
    <row r="1128" spans="1:21" x14ac:dyDescent="0.25">
      <c r="A1128" t="s">
        <v>528</v>
      </c>
      <c r="B1128">
        <v>8</v>
      </c>
      <c r="C1128">
        <v>151</v>
      </c>
      <c r="D1128" t="s">
        <v>532</v>
      </c>
      <c r="E1128" t="s">
        <v>533</v>
      </c>
      <c r="F1128" t="s">
        <v>42</v>
      </c>
      <c r="G1128" t="s">
        <v>534</v>
      </c>
      <c r="H1128">
        <v>724</v>
      </c>
      <c r="I1128" t="s">
        <v>535</v>
      </c>
      <c r="J1128" t="s">
        <v>536</v>
      </c>
      <c r="K1128" t="s">
        <v>46</v>
      </c>
      <c r="L1128">
        <v>20</v>
      </c>
      <c r="M1128" t="s">
        <v>48</v>
      </c>
      <c r="N1128" s="3">
        <v>3642757.9</v>
      </c>
      <c r="O1128" s="3">
        <v>3633228.78</v>
      </c>
      <c r="P1128" s="3">
        <v>2341023.7799999998</v>
      </c>
      <c r="Q1128" s="3">
        <v>2961280.24</v>
      </c>
      <c r="R1128" s="3">
        <v>2321935.25</v>
      </c>
      <c r="S1128" s="1">
        <v>2176909.6</v>
      </c>
      <c r="T1128" s="1">
        <v>1146128.1399999999</v>
      </c>
      <c r="U1128" s="1">
        <v>4074880.54</v>
      </c>
    </row>
    <row r="1129" spans="1:21" x14ac:dyDescent="0.25">
      <c r="A1129" t="s">
        <v>528</v>
      </c>
      <c r="B1129">
        <v>8</v>
      </c>
      <c r="C1129">
        <v>151</v>
      </c>
      <c r="D1129" t="s">
        <v>532</v>
      </c>
      <c r="E1129" t="s">
        <v>533</v>
      </c>
      <c r="F1129" t="s">
        <v>42</v>
      </c>
      <c r="G1129" t="s">
        <v>534</v>
      </c>
      <c r="H1129">
        <v>724</v>
      </c>
      <c r="I1129" t="s">
        <v>535</v>
      </c>
      <c r="J1129" t="s">
        <v>536</v>
      </c>
      <c r="K1129" t="s">
        <v>46</v>
      </c>
      <c r="L1129">
        <v>30</v>
      </c>
      <c r="M1129" t="s">
        <v>49</v>
      </c>
      <c r="N1129" s="3">
        <v>278797.09999999998</v>
      </c>
      <c r="O1129" s="3">
        <v>288326.21999999997</v>
      </c>
      <c r="P1129" s="3">
        <v>902188.22</v>
      </c>
      <c r="Q1129" s="3">
        <v>10810.76</v>
      </c>
      <c r="R1129" s="3">
        <v>928163.75</v>
      </c>
      <c r="S1129" s="1">
        <v>919189.4</v>
      </c>
      <c r="T1129" s="1">
        <v>1327925.8600000001</v>
      </c>
      <c r="U1129" s="1">
        <v>258693.46</v>
      </c>
    </row>
    <row r="1130" spans="1:21" x14ac:dyDescent="0.25">
      <c r="A1130" t="s">
        <v>528</v>
      </c>
      <c r="B1130">
        <v>8</v>
      </c>
      <c r="C1130">
        <v>151</v>
      </c>
      <c r="D1130" t="s">
        <v>532</v>
      </c>
      <c r="E1130" t="s">
        <v>533</v>
      </c>
      <c r="F1130" t="s">
        <v>42</v>
      </c>
      <c r="G1130" t="s">
        <v>534</v>
      </c>
      <c r="H1130">
        <v>724</v>
      </c>
      <c r="I1130" t="s">
        <v>535</v>
      </c>
      <c r="J1130" t="s">
        <v>536</v>
      </c>
      <c r="K1130" t="s">
        <v>46</v>
      </c>
      <c r="L1130">
        <v>40</v>
      </c>
      <c r="M1130" t="s">
        <v>12</v>
      </c>
      <c r="N1130" s="3">
        <v>0</v>
      </c>
      <c r="O1130" s="3">
        <v>0</v>
      </c>
      <c r="P1130" s="3">
        <v>0</v>
      </c>
      <c r="Q1130" s="3">
        <v>0</v>
      </c>
      <c r="R1130" s="3">
        <v>0</v>
      </c>
      <c r="S1130" s="1">
        <v>0</v>
      </c>
      <c r="T1130" s="1">
        <v>0</v>
      </c>
      <c r="U1130" s="1">
        <v>0</v>
      </c>
    </row>
    <row r="1131" spans="1:21" x14ac:dyDescent="0.25">
      <c r="A1131" t="s">
        <v>528</v>
      </c>
      <c r="B1131">
        <v>8</v>
      </c>
      <c r="C1131">
        <v>151</v>
      </c>
      <c r="D1131" t="s">
        <v>532</v>
      </c>
      <c r="E1131" t="s">
        <v>533</v>
      </c>
      <c r="F1131" t="s">
        <v>42</v>
      </c>
      <c r="G1131" t="s">
        <v>534</v>
      </c>
      <c r="H1131">
        <v>724</v>
      </c>
      <c r="I1131" t="s">
        <v>535</v>
      </c>
      <c r="J1131" t="s">
        <v>536</v>
      </c>
      <c r="K1131" t="s">
        <v>46</v>
      </c>
      <c r="L1131">
        <v>50</v>
      </c>
      <c r="M1131" t="s">
        <v>50</v>
      </c>
      <c r="N1131" s="3">
        <v>278797.09999999998</v>
      </c>
      <c r="O1131" s="3">
        <v>288326.21999999997</v>
      </c>
      <c r="P1131" s="3">
        <v>902188.22</v>
      </c>
      <c r="Q1131" s="3">
        <v>10810.76</v>
      </c>
      <c r="R1131" s="3">
        <v>928163.75</v>
      </c>
      <c r="S1131" s="1">
        <v>919189.4</v>
      </c>
      <c r="T1131" s="1">
        <v>1327925.8600000001</v>
      </c>
      <c r="U1131" s="1">
        <v>258693.46</v>
      </c>
    </row>
    <row r="1132" spans="1:21" x14ac:dyDescent="0.25">
      <c r="A1132" t="s">
        <v>528</v>
      </c>
      <c r="B1132">
        <v>8</v>
      </c>
      <c r="C1132">
        <v>151</v>
      </c>
      <c r="D1132" t="s">
        <v>532</v>
      </c>
      <c r="E1132" t="s">
        <v>533</v>
      </c>
      <c r="F1132" t="s">
        <v>42</v>
      </c>
      <c r="G1132" t="s">
        <v>534</v>
      </c>
      <c r="H1132">
        <v>737</v>
      </c>
      <c r="I1132" t="s">
        <v>537</v>
      </c>
      <c r="J1132" t="s">
        <v>538</v>
      </c>
      <c r="K1132" t="s">
        <v>46</v>
      </c>
      <c r="L1132">
        <v>10</v>
      </c>
      <c r="M1132" t="s">
        <v>47</v>
      </c>
      <c r="N1132" s="3">
        <v>8080478</v>
      </c>
      <c r="O1132" s="3">
        <v>8080478</v>
      </c>
      <c r="P1132" s="3">
        <v>8386409</v>
      </c>
      <c r="Q1132" s="3">
        <v>9855409</v>
      </c>
      <c r="R1132" s="3">
        <v>9395477</v>
      </c>
      <c r="S1132" s="1">
        <v>11168021</v>
      </c>
      <c r="T1132" s="1">
        <v>13561849</v>
      </c>
      <c r="U1132" s="1">
        <v>13401386</v>
      </c>
    </row>
    <row r="1133" spans="1:21" x14ac:dyDescent="0.25">
      <c r="A1133" t="s">
        <v>528</v>
      </c>
      <c r="B1133">
        <v>8</v>
      </c>
      <c r="C1133">
        <v>151</v>
      </c>
      <c r="D1133" t="s">
        <v>532</v>
      </c>
      <c r="E1133" t="s">
        <v>533</v>
      </c>
      <c r="F1133" t="s">
        <v>42</v>
      </c>
      <c r="G1133" t="s">
        <v>534</v>
      </c>
      <c r="H1133">
        <v>737</v>
      </c>
      <c r="I1133" t="s">
        <v>537</v>
      </c>
      <c r="J1133" t="s">
        <v>538</v>
      </c>
      <c r="K1133" t="s">
        <v>46</v>
      </c>
      <c r="L1133">
        <v>20</v>
      </c>
      <c r="M1133" t="s">
        <v>48</v>
      </c>
      <c r="N1133" s="3">
        <v>7929801.9100000001</v>
      </c>
      <c r="O1133" s="3">
        <v>7983187.2300000004</v>
      </c>
      <c r="P1133" s="3">
        <v>8235850.21</v>
      </c>
      <c r="Q1133" s="3">
        <v>9853646.3399999999</v>
      </c>
      <c r="R1133" s="3">
        <v>9309932.1799999997</v>
      </c>
      <c r="S1133" s="1">
        <v>8960290.9600000009</v>
      </c>
      <c r="T1133" s="1">
        <v>9908241.9800000004</v>
      </c>
      <c r="U1133" s="1">
        <v>11311109.77</v>
      </c>
    </row>
    <row r="1134" spans="1:21" x14ac:dyDescent="0.25">
      <c r="A1134" t="s">
        <v>528</v>
      </c>
      <c r="B1134">
        <v>8</v>
      </c>
      <c r="C1134">
        <v>151</v>
      </c>
      <c r="D1134" t="s">
        <v>532</v>
      </c>
      <c r="E1134" t="s">
        <v>533</v>
      </c>
      <c r="F1134" t="s">
        <v>42</v>
      </c>
      <c r="G1134" t="s">
        <v>534</v>
      </c>
      <c r="H1134">
        <v>737</v>
      </c>
      <c r="I1134" t="s">
        <v>537</v>
      </c>
      <c r="J1134" t="s">
        <v>538</v>
      </c>
      <c r="K1134" t="s">
        <v>46</v>
      </c>
      <c r="L1134">
        <v>30</v>
      </c>
      <c r="M1134" t="s">
        <v>49</v>
      </c>
      <c r="N1134" s="3">
        <v>150676.09</v>
      </c>
      <c r="O1134" s="3">
        <v>97290.77</v>
      </c>
      <c r="P1134" s="3">
        <v>150558.79</v>
      </c>
      <c r="Q1134" s="3">
        <v>1762.66</v>
      </c>
      <c r="R1134" s="3">
        <v>85544.82</v>
      </c>
      <c r="S1134" s="1">
        <v>2207730.04</v>
      </c>
      <c r="T1134" s="1">
        <v>3653607.02</v>
      </c>
      <c r="U1134" s="1">
        <v>2090276.23</v>
      </c>
    </row>
    <row r="1135" spans="1:21" x14ac:dyDescent="0.25">
      <c r="A1135" t="s">
        <v>528</v>
      </c>
      <c r="B1135">
        <v>8</v>
      </c>
      <c r="C1135">
        <v>151</v>
      </c>
      <c r="D1135" t="s">
        <v>532</v>
      </c>
      <c r="E1135" t="s">
        <v>533</v>
      </c>
      <c r="F1135" t="s">
        <v>42</v>
      </c>
      <c r="G1135" t="s">
        <v>534</v>
      </c>
      <c r="H1135">
        <v>737</v>
      </c>
      <c r="I1135" t="s">
        <v>537</v>
      </c>
      <c r="J1135" t="s">
        <v>538</v>
      </c>
      <c r="K1135" t="s">
        <v>46</v>
      </c>
      <c r="L1135">
        <v>40</v>
      </c>
      <c r="M1135" t="s">
        <v>12</v>
      </c>
      <c r="N1135" s="3">
        <v>0</v>
      </c>
      <c r="O1135" s="3">
        <v>0</v>
      </c>
      <c r="P1135" s="3">
        <v>0</v>
      </c>
      <c r="Q1135" s="3">
        <v>0</v>
      </c>
      <c r="R1135" s="3">
        <v>0</v>
      </c>
      <c r="S1135" s="1">
        <v>0</v>
      </c>
      <c r="T1135" s="1">
        <v>0</v>
      </c>
      <c r="U1135" s="1">
        <v>0</v>
      </c>
    </row>
    <row r="1136" spans="1:21" x14ac:dyDescent="0.25">
      <c r="A1136" t="s">
        <v>528</v>
      </c>
      <c r="B1136">
        <v>8</v>
      </c>
      <c r="C1136">
        <v>151</v>
      </c>
      <c r="D1136" t="s">
        <v>532</v>
      </c>
      <c r="E1136" t="s">
        <v>533</v>
      </c>
      <c r="F1136" t="s">
        <v>42</v>
      </c>
      <c r="G1136" t="s">
        <v>534</v>
      </c>
      <c r="H1136">
        <v>737</v>
      </c>
      <c r="I1136" t="s">
        <v>537</v>
      </c>
      <c r="J1136" t="s">
        <v>538</v>
      </c>
      <c r="K1136" t="s">
        <v>46</v>
      </c>
      <c r="L1136">
        <v>50</v>
      </c>
      <c r="M1136" t="s">
        <v>50</v>
      </c>
      <c r="N1136" s="3">
        <v>150676.09</v>
      </c>
      <c r="O1136" s="3">
        <v>97290.77</v>
      </c>
      <c r="P1136" s="3">
        <v>150558.79</v>
      </c>
      <c r="Q1136" s="3">
        <v>1762.66</v>
      </c>
      <c r="R1136" s="3">
        <v>85544.82</v>
      </c>
      <c r="S1136" s="1">
        <v>2207730.04</v>
      </c>
      <c r="T1136" s="1">
        <v>3653607.02</v>
      </c>
      <c r="U1136" s="1">
        <v>2090276.23</v>
      </c>
    </row>
    <row r="1137" spans="1:21" x14ac:dyDescent="0.25">
      <c r="A1137" t="s">
        <v>528</v>
      </c>
      <c r="B1137">
        <v>8</v>
      </c>
      <c r="C1137">
        <v>151</v>
      </c>
      <c r="D1137" t="s">
        <v>532</v>
      </c>
      <c r="E1137" t="s">
        <v>533</v>
      </c>
      <c r="F1137" t="s">
        <v>42</v>
      </c>
      <c r="G1137" t="s">
        <v>534</v>
      </c>
      <c r="H1137">
        <v>799</v>
      </c>
      <c r="I1137" t="s">
        <v>62</v>
      </c>
      <c r="J1137" t="s">
        <v>218</v>
      </c>
      <c r="K1137" t="s">
        <v>46</v>
      </c>
      <c r="L1137">
        <v>10</v>
      </c>
      <c r="M1137" t="s">
        <v>47</v>
      </c>
      <c r="N1137" s="3">
        <v>2218010</v>
      </c>
      <c r="O1137" s="3">
        <v>1613515</v>
      </c>
      <c r="P1137" s="3">
        <v>1702788</v>
      </c>
      <c r="Q1137" s="3">
        <v>1754078</v>
      </c>
      <c r="R1137" s="3">
        <v>2474631</v>
      </c>
      <c r="S1137" s="1">
        <v>1455563</v>
      </c>
      <c r="T1137" s="1">
        <v>1399070</v>
      </c>
      <c r="U1137" s="1">
        <v>1711939</v>
      </c>
    </row>
    <row r="1138" spans="1:21" x14ac:dyDescent="0.25">
      <c r="A1138" t="s">
        <v>528</v>
      </c>
      <c r="B1138">
        <v>8</v>
      </c>
      <c r="C1138">
        <v>151</v>
      </c>
      <c r="D1138" t="s">
        <v>532</v>
      </c>
      <c r="E1138" t="s">
        <v>533</v>
      </c>
      <c r="F1138" t="s">
        <v>42</v>
      </c>
      <c r="G1138" t="s">
        <v>534</v>
      </c>
      <c r="H1138">
        <v>799</v>
      </c>
      <c r="I1138" t="s">
        <v>62</v>
      </c>
      <c r="J1138" t="s">
        <v>218</v>
      </c>
      <c r="K1138" t="s">
        <v>46</v>
      </c>
      <c r="L1138">
        <v>20</v>
      </c>
      <c r="M1138" t="s">
        <v>48</v>
      </c>
      <c r="N1138" s="3">
        <v>1660841.08</v>
      </c>
      <c r="O1138" s="3">
        <v>1439197.5</v>
      </c>
      <c r="P1138" s="3">
        <v>1390364.22</v>
      </c>
      <c r="Q1138" s="3">
        <v>1735394.1</v>
      </c>
      <c r="R1138" s="3">
        <v>1489000.89</v>
      </c>
      <c r="S1138" s="1">
        <v>1004699.7</v>
      </c>
      <c r="T1138" s="1">
        <v>1138376.8899999999</v>
      </c>
      <c r="U1138" s="1">
        <v>1498963.55</v>
      </c>
    </row>
    <row r="1139" spans="1:21" x14ac:dyDescent="0.25">
      <c r="A1139" t="s">
        <v>528</v>
      </c>
      <c r="B1139">
        <v>8</v>
      </c>
      <c r="C1139">
        <v>151</v>
      </c>
      <c r="D1139" t="s">
        <v>532</v>
      </c>
      <c r="E1139" t="s">
        <v>533</v>
      </c>
      <c r="F1139" t="s">
        <v>42</v>
      </c>
      <c r="G1139" t="s">
        <v>534</v>
      </c>
      <c r="H1139">
        <v>799</v>
      </c>
      <c r="I1139" t="s">
        <v>62</v>
      </c>
      <c r="J1139" t="s">
        <v>218</v>
      </c>
      <c r="K1139" t="s">
        <v>46</v>
      </c>
      <c r="L1139">
        <v>30</v>
      </c>
      <c r="M1139" t="s">
        <v>49</v>
      </c>
      <c r="N1139" s="3">
        <v>557168.92000000004</v>
      </c>
      <c r="O1139" s="3">
        <v>174317.5</v>
      </c>
      <c r="P1139" s="3">
        <v>312423.78000000003</v>
      </c>
      <c r="Q1139" s="3">
        <v>18683.900000000001</v>
      </c>
      <c r="R1139" s="3">
        <v>985630.11</v>
      </c>
      <c r="S1139" s="1">
        <v>450863.3</v>
      </c>
      <c r="T1139" s="1">
        <v>260693.11</v>
      </c>
      <c r="U1139" s="1">
        <v>212975.45</v>
      </c>
    </row>
    <row r="1140" spans="1:21" x14ac:dyDescent="0.25">
      <c r="A1140" t="s">
        <v>528</v>
      </c>
      <c r="B1140">
        <v>8</v>
      </c>
      <c r="C1140">
        <v>151</v>
      </c>
      <c r="D1140" t="s">
        <v>532</v>
      </c>
      <c r="E1140" t="s">
        <v>533</v>
      </c>
      <c r="F1140" t="s">
        <v>42</v>
      </c>
      <c r="G1140" t="s">
        <v>534</v>
      </c>
      <c r="H1140">
        <v>799</v>
      </c>
      <c r="I1140" t="s">
        <v>62</v>
      </c>
      <c r="J1140" t="s">
        <v>218</v>
      </c>
      <c r="K1140" t="s">
        <v>46</v>
      </c>
      <c r="L1140">
        <v>40</v>
      </c>
      <c r="M1140" t="s">
        <v>12</v>
      </c>
      <c r="N1140" s="3">
        <v>0</v>
      </c>
      <c r="O1140" s="3">
        <v>0</v>
      </c>
      <c r="P1140" s="3">
        <v>0</v>
      </c>
      <c r="Q1140" s="3">
        <v>0</v>
      </c>
      <c r="R1140" s="3">
        <v>0</v>
      </c>
      <c r="S1140" s="1">
        <v>0</v>
      </c>
      <c r="T1140" s="1">
        <v>0</v>
      </c>
      <c r="U1140" s="1">
        <v>0</v>
      </c>
    </row>
    <row r="1141" spans="1:21" x14ac:dyDescent="0.25">
      <c r="A1141" t="s">
        <v>528</v>
      </c>
      <c r="B1141">
        <v>8</v>
      </c>
      <c r="C1141">
        <v>151</v>
      </c>
      <c r="D1141" t="s">
        <v>532</v>
      </c>
      <c r="E1141" t="s">
        <v>533</v>
      </c>
      <c r="F1141" t="s">
        <v>42</v>
      </c>
      <c r="G1141" t="s">
        <v>534</v>
      </c>
      <c r="H1141">
        <v>799</v>
      </c>
      <c r="I1141" t="s">
        <v>62</v>
      </c>
      <c r="J1141" t="s">
        <v>218</v>
      </c>
      <c r="K1141" t="s">
        <v>46</v>
      </c>
      <c r="L1141">
        <v>50</v>
      </c>
      <c r="M1141" t="s">
        <v>50</v>
      </c>
      <c r="N1141" s="3">
        <v>557168.92000000004</v>
      </c>
      <c r="O1141" s="3">
        <v>174317.5</v>
      </c>
      <c r="P1141" s="3">
        <v>312423.78000000003</v>
      </c>
      <c r="Q1141" s="3">
        <v>18683.900000000001</v>
      </c>
      <c r="R1141" s="3">
        <v>985630.11</v>
      </c>
      <c r="S1141" s="1">
        <v>450863.3</v>
      </c>
      <c r="T1141" s="1">
        <v>260693.11</v>
      </c>
      <c r="U1141" s="1">
        <v>212975.45</v>
      </c>
    </row>
    <row r="1142" spans="1:21" x14ac:dyDescent="0.25">
      <c r="A1142" t="s">
        <v>528</v>
      </c>
      <c r="B1142">
        <v>8</v>
      </c>
      <c r="C1142">
        <v>162</v>
      </c>
      <c r="D1142" t="s">
        <v>539</v>
      </c>
      <c r="E1142" t="s">
        <v>540</v>
      </c>
      <c r="F1142" t="s">
        <v>42</v>
      </c>
      <c r="G1142" t="s">
        <v>541</v>
      </c>
      <c r="H1142">
        <v>237</v>
      </c>
      <c r="I1142" t="s">
        <v>542</v>
      </c>
      <c r="J1142" t="s">
        <v>543</v>
      </c>
      <c r="K1142" t="s">
        <v>46</v>
      </c>
      <c r="L1142">
        <v>10</v>
      </c>
      <c r="M1142" t="s">
        <v>47</v>
      </c>
      <c r="N1142" s="3">
        <v>0</v>
      </c>
      <c r="O1142" s="3">
        <v>0</v>
      </c>
      <c r="P1142" s="3">
        <v>0</v>
      </c>
      <c r="Q1142" s="3">
        <v>0</v>
      </c>
      <c r="R1142" s="3">
        <v>0</v>
      </c>
      <c r="S1142" s="1">
        <v>0</v>
      </c>
      <c r="T1142" s="1">
        <v>0</v>
      </c>
      <c r="U1142" s="1"/>
    </row>
    <row r="1143" spans="1:21" x14ac:dyDescent="0.25">
      <c r="A1143" t="s">
        <v>528</v>
      </c>
      <c r="B1143">
        <v>8</v>
      </c>
      <c r="C1143">
        <v>162</v>
      </c>
      <c r="D1143" t="s">
        <v>539</v>
      </c>
      <c r="E1143" t="s">
        <v>540</v>
      </c>
      <c r="F1143" t="s">
        <v>42</v>
      </c>
      <c r="G1143" t="s">
        <v>541</v>
      </c>
      <c r="H1143">
        <v>237</v>
      </c>
      <c r="I1143" t="s">
        <v>542</v>
      </c>
      <c r="J1143" t="s">
        <v>543</v>
      </c>
      <c r="K1143" t="s">
        <v>46</v>
      </c>
      <c r="L1143">
        <v>20</v>
      </c>
      <c r="M1143" t="s">
        <v>48</v>
      </c>
      <c r="N1143" s="3">
        <v>0</v>
      </c>
      <c r="O1143" s="3">
        <v>0</v>
      </c>
      <c r="P1143" s="3">
        <v>0</v>
      </c>
      <c r="Q1143" s="3">
        <v>0</v>
      </c>
      <c r="R1143" s="3">
        <v>0</v>
      </c>
      <c r="S1143" s="1">
        <v>0</v>
      </c>
      <c r="T1143" s="1">
        <v>0</v>
      </c>
      <c r="U1143" s="1"/>
    </row>
    <row r="1144" spans="1:21" x14ac:dyDescent="0.25">
      <c r="A1144" t="s">
        <v>528</v>
      </c>
      <c r="B1144">
        <v>8</v>
      </c>
      <c r="C1144">
        <v>162</v>
      </c>
      <c r="D1144" t="s">
        <v>539</v>
      </c>
      <c r="E1144" t="s">
        <v>540</v>
      </c>
      <c r="F1144" t="s">
        <v>42</v>
      </c>
      <c r="G1144" t="s">
        <v>541</v>
      </c>
      <c r="H1144">
        <v>237</v>
      </c>
      <c r="I1144" t="s">
        <v>542</v>
      </c>
      <c r="J1144" t="s">
        <v>543</v>
      </c>
      <c r="K1144" t="s">
        <v>46</v>
      </c>
      <c r="L1144">
        <v>30</v>
      </c>
      <c r="M1144" t="s">
        <v>49</v>
      </c>
      <c r="N1144" s="3">
        <v>0</v>
      </c>
      <c r="O1144" s="3">
        <v>0</v>
      </c>
      <c r="P1144" s="3">
        <v>0</v>
      </c>
      <c r="Q1144" s="3">
        <v>0</v>
      </c>
      <c r="R1144" s="3">
        <v>0</v>
      </c>
      <c r="S1144" s="1">
        <v>0</v>
      </c>
      <c r="T1144" s="1">
        <v>0</v>
      </c>
      <c r="U1144" s="1"/>
    </row>
    <row r="1145" spans="1:21" x14ac:dyDescent="0.25">
      <c r="A1145" t="s">
        <v>528</v>
      </c>
      <c r="B1145">
        <v>8</v>
      </c>
      <c r="C1145">
        <v>162</v>
      </c>
      <c r="D1145" t="s">
        <v>539</v>
      </c>
      <c r="E1145" t="s">
        <v>540</v>
      </c>
      <c r="F1145" t="s">
        <v>42</v>
      </c>
      <c r="G1145" t="s">
        <v>541</v>
      </c>
      <c r="H1145">
        <v>237</v>
      </c>
      <c r="I1145" t="s">
        <v>542</v>
      </c>
      <c r="J1145" t="s">
        <v>543</v>
      </c>
      <c r="K1145" t="s">
        <v>46</v>
      </c>
      <c r="L1145">
        <v>40</v>
      </c>
      <c r="M1145" t="s">
        <v>12</v>
      </c>
      <c r="N1145" s="3">
        <v>0</v>
      </c>
      <c r="O1145" s="3">
        <v>0</v>
      </c>
      <c r="P1145" s="3">
        <v>0</v>
      </c>
      <c r="Q1145" s="3">
        <v>0</v>
      </c>
      <c r="R1145" s="3">
        <v>0</v>
      </c>
      <c r="S1145" s="1">
        <v>0</v>
      </c>
      <c r="T1145" s="1">
        <v>0</v>
      </c>
      <c r="U1145" s="1"/>
    </row>
    <row r="1146" spans="1:21" x14ac:dyDescent="0.25">
      <c r="A1146" t="s">
        <v>528</v>
      </c>
      <c r="B1146">
        <v>8</v>
      </c>
      <c r="C1146">
        <v>162</v>
      </c>
      <c r="D1146" t="s">
        <v>539</v>
      </c>
      <c r="E1146" t="s">
        <v>540</v>
      </c>
      <c r="F1146" t="s">
        <v>42</v>
      </c>
      <c r="G1146" t="s">
        <v>541</v>
      </c>
      <c r="H1146">
        <v>237</v>
      </c>
      <c r="I1146" t="s">
        <v>542</v>
      </c>
      <c r="J1146" t="s">
        <v>543</v>
      </c>
      <c r="K1146" t="s">
        <v>46</v>
      </c>
      <c r="L1146">
        <v>50</v>
      </c>
      <c r="M1146" t="s">
        <v>50</v>
      </c>
      <c r="N1146" s="3">
        <v>0</v>
      </c>
      <c r="O1146" s="3">
        <v>0</v>
      </c>
      <c r="P1146" s="3">
        <v>0</v>
      </c>
      <c r="Q1146" s="3">
        <v>0</v>
      </c>
      <c r="R1146" s="3">
        <v>0</v>
      </c>
      <c r="S1146" s="1">
        <v>0</v>
      </c>
      <c r="T1146" s="1">
        <v>0</v>
      </c>
      <c r="U1146" s="1"/>
    </row>
    <row r="1147" spans="1:21" x14ac:dyDescent="0.25">
      <c r="A1147" t="s">
        <v>528</v>
      </c>
      <c r="B1147">
        <v>8</v>
      </c>
      <c r="C1147">
        <v>162</v>
      </c>
      <c r="D1147" t="s">
        <v>539</v>
      </c>
      <c r="E1147" t="s">
        <v>540</v>
      </c>
      <c r="F1147" t="s">
        <v>42</v>
      </c>
      <c r="G1147" t="s">
        <v>541</v>
      </c>
      <c r="H1147">
        <v>704</v>
      </c>
      <c r="I1147" t="s">
        <v>124</v>
      </c>
      <c r="J1147" t="s">
        <v>125</v>
      </c>
      <c r="K1147" t="s">
        <v>46</v>
      </c>
      <c r="L1147">
        <v>10</v>
      </c>
      <c r="M1147" t="s">
        <v>47</v>
      </c>
      <c r="N1147" s="3">
        <v>0</v>
      </c>
      <c r="O1147" s="3">
        <v>0</v>
      </c>
      <c r="P1147" s="3">
        <v>100000000</v>
      </c>
      <c r="Q1147" s="3">
        <v>750000000</v>
      </c>
      <c r="R1147" s="3">
        <v>275309001</v>
      </c>
      <c r="S1147" s="1">
        <v>55100000</v>
      </c>
      <c r="T1147" s="1">
        <v>0</v>
      </c>
      <c r="U1147" s="1"/>
    </row>
    <row r="1148" spans="1:21" x14ac:dyDescent="0.25">
      <c r="A1148" t="s">
        <v>528</v>
      </c>
      <c r="B1148">
        <v>8</v>
      </c>
      <c r="C1148">
        <v>162</v>
      </c>
      <c r="D1148" t="s">
        <v>539</v>
      </c>
      <c r="E1148" t="s">
        <v>540</v>
      </c>
      <c r="F1148" t="s">
        <v>42</v>
      </c>
      <c r="G1148" t="s">
        <v>541</v>
      </c>
      <c r="H1148">
        <v>704</v>
      </c>
      <c r="I1148" t="s">
        <v>124</v>
      </c>
      <c r="J1148" t="s">
        <v>125</v>
      </c>
      <c r="K1148" t="s">
        <v>46</v>
      </c>
      <c r="L1148">
        <v>20</v>
      </c>
      <c r="M1148" t="s">
        <v>48</v>
      </c>
      <c r="N1148" s="3">
        <v>0</v>
      </c>
      <c r="O1148" s="3">
        <v>0</v>
      </c>
      <c r="P1148" s="3">
        <v>100000000</v>
      </c>
      <c r="Q1148" s="3">
        <v>750000000</v>
      </c>
      <c r="R1148" s="3">
        <v>275309001</v>
      </c>
      <c r="S1148" s="1">
        <v>55100000</v>
      </c>
      <c r="T1148" s="1">
        <v>0</v>
      </c>
      <c r="U1148" s="1"/>
    </row>
    <row r="1149" spans="1:21" x14ac:dyDescent="0.25">
      <c r="A1149" t="s">
        <v>528</v>
      </c>
      <c r="B1149">
        <v>8</v>
      </c>
      <c r="C1149">
        <v>162</v>
      </c>
      <c r="D1149" t="s">
        <v>539</v>
      </c>
      <c r="E1149" t="s">
        <v>540</v>
      </c>
      <c r="F1149" t="s">
        <v>42</v>
      </c>
      <c r="G1149" t="s">
        <v>541</v>
      </c>
      <c r="H1149">
        <v>704</v>
      </c>
      <c r="I1149" t="s">
        <v>124</v>
      </c>
      <c r="J1149" t="s">
        <v>125</v>
      </c>
      <c r="K1149" t="s">
        <v>46</v>
      </c>
      <c r="L1149">
        <v>30</v>
      </c>
      <c r="M1149" t="s">
        <v>49</v>
      </c>
      <c r="N1149" s="3">
        <v>0</v>
      </c>
      <c r="O1149" s="3">
        <v>0</v>
      </c>
      <c r="P1149" s="3">
        <v>0</v>
      </c>
      <c r="Q1149" s="3">
        <v>0</v>
      </c>
      <c r="R1149" s="3">
        <v>0</v>
      </c>
      <c r="S1149" s="1">
        <v>0</v>
      </c>
      <c r="T1149" s="1">
        <v>0</v>
      </c>
      <c r="U1149" s="1"/>
    </row>
    <row r="1150" spans="1:21" x14ac:dyDescent="0.25">
      <c r="A1150" t="s">
        <v>528</v>
      </c>
      <c r="B1150">
        <v>8</v>
      </c>
      <c r="C1150">
        <v>162</v>
      </c>
      <c r="D1150" t="s">
        <v>539</v>
      </c>
      <c r="E1150" t="s">
        <v>540</v>
      </c>
      <c r="F1150" t="s">
        <v>42</v>
      </c>
      <c r="G1150" t="s">
        <v>541</v>
      </c>
      <c r="H1150">
        <v>704</v>
      </c>
      <c r="I1150" t="s">
        <v>124</v>
      </c>
      <c r="J1150" t="s">
        <v>125</v>
      </c>
      <c r="K1150" t="s">
        <v>46</v>
      </c>
      <c r="L1150">
        <v>40</v>
      </c>
      <c r="M1150" t="s">
        <v>12</v>
      </c>
      <c r="N1150" s="3">
        <v>0</v>
      </c>
      <c r="O1150" s="3">
        <v>0</v>
      </c>
      <c r="P1150" s="3">
        <v>0</v>
      </c>
      <c r="Q1150" s="3">
        <v>0</v>
      </c>
      <c r="R1150" s="3">
        <v>0</v>
      </c>
      <c r="S1150" s="1">
        <v>0</v>
      </c>
      <c r="T1150" s="1">
        <v>0</v>
      </c>
      <c r="U1150" s="1"/>
    </row>
    <row r="1151" spans="1:21" x14ac:dyDescent="0.25">
      <c r="A1151" t="s">
        <v>528</v>
      </c>
      <c r="B1151">
        <v>8</v>
      </c>
      <c r="C1151">
        <v>162</v>
      </c>
      <c r="D1151" t="s">
        <v>539</v>
      </c>
      <c r="E1151" t="s">
        <v>540</v>
      </c>
      <c r="F1151" t="s">
        <v>42</v>
      </c>
      <c r="G1151" t="s">
        <v>541</v>
      </c>
      <c r="H1151">
        <v>704</v>
      </c>
      <c r="I1151" t="s">
        <v>124</v>
      </c>
      <c r="J1151" t="s">
        <v>125</v>
      </c>
      <c r="K1151" t="s">
        <v>46</v>
      </c>
      <c r="L1151">
        <v>50</v>
      </c>
      <c r="M1151" t="s">
        <v>50</v>
      </c>
      <c r="N1151" s="3">
        <v>0</v>
      </c>
      <c r="O1151" s="3">
        <v>0</v>
      </c>
      <c r="P1151" s="3">
        <v>0</v>
      </c>
      <c r="Q1151" s="3">
        <v>0</v>
      </c>
      <c r="R1151" s="3">
        <v>0</v>
      </c>
      <c r="S1151" s="1">
        <v>0</v>
      </c>
      <c r="T1151" s="1">
        <v>0</v>
      </c>
      <c r="U1151" s="1"/>
    </row>
    <row r="1152" spans="1:21" x14ac:dyDescent="0.25">
      <c r="A1152" t="s">
        <v>528</v>
      </c>
      <c r="B1152">
        <v>8</v>
      </c>
      <c r="C1152">
        <v>162</v>
      </c>
      <c r="D1152" t="s">
        <v>539</v>
      </c>
      <c r="E1152" t="s">
        <v>540</v>
      </c>
      <c r="F1152" t="s">
        <v>42</v>
      </c>
      <c r="G1152" t="s">
        <v>541</v>
      </c>
      <c r="H1152">
        <v>728</v>
      </c>
      <c r="I1152" t="s">
        <v>287</v>
      </c>
      <c r="J1152" t="s">
        <v>288</v>
      </c>
      <c r="K1152" t="s">
        <v>46</v>
      </c>
      <c r="L1152">
        <v>10</v>
      </c>
      <c r="M1152" t="s">
        <v>47</v>
      </c>
      <c r="N1152" s="3">
        <v>31539550.170000002</v>
      </c>
      <c r="O1152" s="3">
        <v>31264440.640000001</v>
      </c>
      <c r="P1152" s="3">
        <v>9601076</v>
      </c>
      <c r="Q1152" s="3">
        <v>10469104.119999999</v>
      </c>
      <c r="R1152" s="3">
        <v>11438481.51</v>
      </c>
      <c r="S1152" s="1">
        <v>12507784.51</v>
      </c>
      <c r="T1152" s="1">
        <v>13966355</v>
      </c>
      <c r="U1152" s="1">
        <v>13903656.380000001</v>
      </c>
    </row>
    <row r="1153" spans="1:21" x14ac:dyDescent="0.25">
      <c r="A1153" t="s">
        <v>528</v>
      </c>
      <c r="B1153">
        <v>8</v>
      </c>
      <c r="C1153">
        <v>162</v>
      </c>
      <c r="D1153" t="s">
        <v>539</v>
      </c>
      <c r="E1153" t="s">
        <v>540</v>
      </c>
      <c r="F1153" t="s">
        <v>42</v>
      </c>
      <c r="G1153" t="s">
        <v>541</v>
      </c>
      <c r="H1153">
        <v>728</v>
      </c>
      <c r="I1153" t="s">
        <v>287</v>
      </c>
      <c r="J1153" t="s">
        <v>288</v>
      </c>
      <c r="K1153" t="s">
        <v>46</v>
      </c>
      <c r="L1153">
        <v>20</v>
      </c>
      <c r="M1153" t="s">
        <v>48</v>
      </c>
      <c r="N1153" s="3">
        <v>31539550.170000002</v>
      </c>
      <c r="O1153" s="3">
        <v>31264440.640000001</v>
      </c>
      <c r="P1153" s="3">
        <v>9413061.2400000002</v>
      </c>
      <c r="Q1153" s="3">
        <v>10469104.119999999</v>
      </c>
      <c r="R1153" s="3">
        <v>11202797.18</v>
      </c>
      <c r="S1153" s="1">
        <v>12205966.470000001</v>
      </c>
      <c r="T1153" s="1">
        <v>13315462.99</v>
      </c>
      <c r="U1153" s="1">
        <v>13457422.16</v>
      </c>
    </row>
    <row r="1154" spans="1:21" x14ac:dyDescent="0.25">
      <c r="A1154" t="s">
        <v>528</v>
      </c>
      <c r="B1154">
        <v>8</v>
      </c>
      <c r="C1154">
        <v>162</v>
      </c>
      <c r="D1154" t="s">
        <v>539</v>
      </c>
      <c r="E1154" t="s">
        <v>540</v>
      </c>
      <c r="F1154" t="s">
        <v>42</v>
      </c>
      <c r="G1154" t="s">
        <v>541</v>
      </c>
      <c r="H1154">
        <v>728</v>
      </c>
      <c r="I1154" t="s">
        <v>287</v>
      </c>
      <c r="J1154" t="s">
        <v>288</v>
      </c>
      <c r="K1154" t="s">
        <v>46</v>
      </c>
      <c r="L1154">
        <v>30</v>
      </c>
      <c r="M1154" t="s">
        <v>49</v>
      </c>
      <c r="N1154" s="3">
        <v>0</v>
      </c>
      <c r="O1154" s="3">
        <v>0</v>
      </c>
      <c r="P1154" s="3">
        <v>188014.76</v>
      </c>
      <c r="Q1154" s="3">
        <v>0</v>
      </c>
      <c r="R1154" s="3">
        <v>235684.33</v>
      </c>
      <c r="S1154" s="1">
        <v>301818.03999999998</v>
      </c>
      <c r="T1154" s="1">
        <v>650892.01</v>
      </c>
      <c r="U1154" s="1">
        <v>446234.22</v>
      </c>
    </row>
    <row r="1155" spans="1:21" x14ac:dyDescent="0.25">
      <c r="A1155" t="s">
        <v>528</v>
      </c>
      <c r="B1155">
        <v>8</v>
      </c>
      <c r="C1155">
        <v>162</v>
      </c>
      <c r="D1155" t="s">
        <v>539</v>
      </c>
      <c r="E1155" t="s">
        <v>540</v>
      </c>
      <c r="F1155" t="s">
        <v>42</v>
      </c>
      <c r="G1155" t="s">
        <v>541</v>
      </c>
      <c r="H1155">
        <v>728</v>
      </c>
      <c r="I1155" t="s">
        <v>287</v>
      </c>
      <c r="J1155" t="s">
        <v>288</v>
      </c>
      <c r="K1155" t="s">
        <v>46</v>
      </c>
      <c r="L1155">
        <v>40</v>
      </c>
      <c r="M1155" t="s">
        <v>12</v>
      </c>
      <c r="N1155" s="3">
        <v>0</v>
      </c>
      <c r="O1155" s="3">
        <v>0</v>
      </c>
      <c r="P1155" s="3">
        <v>0</v>
      </c>
      <c r="Q1155" s="3">
        <v>0</v>
      </c>
      <c r="R1155" s="3">
        <v>0</v>
      </c>
      <c r="S1155" s="1">
        <v>0</v>
      </c>
      <c r="T1155" s="1">
        <v>0</v>
      </c>
      <c r="U1155" s="1">
        <v>0</v>
      </c>
    </row>
    <row r="1156" spans="1:21" x14ac:dyDescent="0.25">
      <c r="A1156" t="s">
        <v>528</v>
      </c>
      <c r="B1156">
        <v>8</v>
      </c>
      <c r="C1156">
        <v>162</v>
      </c>
      <c r="D1156" t="s">
        <v>539</v>
      </c>
      <c r="E1156" t="s">
        <v>540</v>
      </c>
      <c r="F1156" t="s">
        <v>42</v>
      </c>
      <c r="G1156" t="s">
        <v>541</v>
      </c>
      <c r="H1156">
        <v>728</v>
      </c>
      <c r="I1156" t="s">
        <v>287</v>
      </c>
      <c r="J1156" t="s">
        <v>288</v>
      </c>
      <c r="K1156" t="s">
        <v>46</v>
      </c>
      <c r="L1156">
        <v>50</v>
      </c>
      <c r="M1156" t="s">
        <v>50</v>
      </c>
      <c r="N1156" s="3">
        <v>0</v>
      </c>
      <c r="O1156" s="3">
        <v>0</v>
      </c>
      <c r="P1156" s="3">
        <v>188014.76</v>
      </c>
      <c r="Q1156" s="3">
        <v>0</v>
      </c>
      <c r="R1156" s="3">
        <v>235684.33</v>
      </c>
      <c r="S1156" s="1">
        <v>301818.03999999998</v>
      </c>
      <c r="T1156" s="1">
        <v>650892.01</v>
      </c>
      <c r="U1156" s="1">
        <v>446234.22</v>
      </c>
    </row>
    <row r="1157" spans="1:21" x14ac:dyDescent="0.25">
      <c r="A1157" t="s">
        <v>528</v>
      </c>
      <c r="B1157">
        <v>8</v>
      </c>
      <c r="C1157">
        <v>162</v>
      </c>
      <c r="D1157" t="s">
        <v>539</v>
      </c>
      <c r="E1157" t="s">
        <v>540</v>
      </c>
      <c r="F1157" t="s">
        <v>42</v>
      </c>
      <c r="G1157" t="s">
        <v>541</v>
      </c>
      <c r="H1157">
        <v>746</v>
      </c>
      <c r="I1157" t="s">
        <v>544</v>
      </c>
      <c r="J1157" t="s">
        <v>545</v>
      </c>
      <c r="K1157" t="s">
        <v>46</v>
      </c>
      <c r="L1157">
        <v>10</v>
      </c>
      <c r="M1157" t="s">
        <v>47</v>
      </c>
      <c r="N1157" s="3">
        <v>950000000</v>
      </c>
      <c r="O1157" s="3">
        <v>950000000</v>
      </c>
      <c r="P1157" s="3">
        <v>950000000</v>
      </c>
      <c r="Q1157" s="3">
        <v>950000000</v>
      </c>
      <c r="R1157" s="3">
        <v>950000000</v>
      </c>
      <c r="S1157" s="1">
        <v>950000000</v>
      </c>
      <c r="T1157" s="1">
        <v>950000000</v>
      </c>
      <c r="U1157" s="1">
        <v>950000000</v>
      </c>
    </row>
    <row r="1158" spans="1:21" x14ac:dyDescent="0.25">
      <c r="A1158" t="s">
        <v>528</v>
      </c>
      <c r="B1158">
        <v>8</v>
      </c>
      <c r="C1158">
        <v>162</v>
      </c>
      <c r="D1158" t="s">
        <v>539</v>
      </c>
      <c r="E1158" t="s">
        <v>540</v>
      </c>
      <c r="F1158" t="s">
        <v>42</v>
      </c>
      <c r="G1158" t="s">
        <v>541</v>
      </c>
      <c r="H1158">
        <v>746</v>
      </c>
      <c r="I1158" t="s">
        <v>544</v>
      </c>
      <c r="J1158" t="s">
        <v>545</v>
      </c>
      <c r="K1158" t="s">
        <v>46</v>
      </c>
      <c r="L1158">
        <v>20</v>
      </c>
      <c r="M1158" t="s">
        <v>48</v>
      </c>
      <c r="N1158" s="3">
        <v>950000000</v>
      </c>
      <c r="O1158" s="3">
        <v>950000000</v>
      </c>
      <c r="P1158" s="3">
        <v>950000000</v>
      </c>
      <c r="Q1158" s="3">
        <v>950000000</v>
      </c>
      <c r="R1158" s="3">
        <v>950000000</v>
      </c>
      <c r="S1158" s="1">
        <v>950000000</v>
      </c>
      <c r="T1158" s="1">
        <v>949796904.27999997</v>
      </c>
      <c r="U1158" s="1">
        <v>950000000</v>
      </c>
    </row>
    <row r="1159" spans="1:21" x14ac:dyDescent="0.25">
      <c r="A1159" t="s">
        <v>528</v>
      </c>
      <c r="B1159">
        <v>8</v>
      </c>
      <c r="C1159">
        <v>162</v>
      </c>
      <c r="D1159" t="s">
        <v>539</v>
      </c>
      <c r="E1159" t="s">
        <v>540</v>
      </c>
      <c r="F1159" t="s">
        <v>42</v>
      </c>
      <c r="G1159" t="s">
        <v>541</v>
      </c>
      <c r="H1159">
        <v>746</v>
      </c>
      <c r="I1159" t="s">
        <v>544</v>
      </c>
      <c r="J1159" t="s">
        <v>545</v>
      </c>
      <c r="K1159" t="s">
        <v>46</v>
      </c>
      <c r="L1159">
        <v>30</v>
      </c>
      <c r="M1159" t="s">
        <v>49</v>
      </c>
      <c r="N1159" s="3">
        <v>0</v>
      </c>
      <c r="O1159" s="3">
        <v>0</v>
      </c>
      <c r="P1159" s="3">
        <v>0</v>
      </c>
      <c r="Q1159" s="3">
        <v>0</v>
      </c>
      <c r="R1159" s="3">
        <v>0</v>
      </c>
      <c r="S1159" s="1">
        <v>0</v>
      </c>
      <c r="T1159" s="1">
        <v>203095.72</v>
      </c>
      <c r="U1159" s="1">
        <v>0</v>
      </c>
    </row>
    <row r="1160" spans="1:21" x14ac:dyDescent="0.25">
      <c r="A1160" t="s">
        <v>528</v>
      </c>
      <c r="B1160">
        <v>8</v>
      </c>
      <c r="C1160">
        <v>162</v>
      </c>
      <c r="D1160" t="s">
        <v>539</v>
      </c>
      <c r="E1160" t="s">
        <v>540</v>
      </c>
      <c r="F1160" t="s">
        <v>42</v>
      </c>
      <c r="G1160" t="s">
        <v>541</v>
      </c>
      <c r="H1160">
        <v>746</v>
      </c>
      <c r="I1160" t="s">
        <v>544</v>
      </c>
      <c r="J1160" t="s">
        <v>545</v>
      </c>
      <c r="K1160" t="s">
        <v>46</v>
      </c>
      <c r="L1160">
        <v>40</v>
      </c>
      <c r="M1160" t="s">
        <v>12</v>
      </c>
      <c r="N1160" s="3">
        <v>0</v>
      </c>
      <c r="O1160" s="3">
        <v>0</v>
      </c>
      <c r="P1160" s="3">
        <v>0</v>
      </c>
      <c r="Q1160" s="3">
        <v>0</v>
      </c>
      <c r="R1160" s="3">
        <v>0</v>
      </c>
      <c r="S1160" s="1">
        <v>0</v>
      </c>
      <c r="T1160" s="1">
        <v>0</v>
      </c>
      <c r="U1160" s="1">
        <v>0</v>
      </c>
    </row>
    <row r="1161" spans="1:21" x14ac:dyDescent="0.25">
      <c r="A1161" t="s">
        <v>528</v>
      </c>
      <c r="B1161">
        <v>8</v>
      </c>
      <c r="C1161">
        <v>162</v>
      </c>
      <c r="D1161" t="s">
        <v>539</v>
      </c>
      <c r="E1161" t="s">
        <v>540</v>
      </c>
      <c r="F1161" t="s">
        <v>42</v>
      </c>
      <c r="G1161" t="s">
        <v>541</v>
      </c>
      <c r="H1161">
        <v>746</v>
      </c>
      <c r="I1161" t="s">
        <v>544</v>
      </c>
      <c r="J1161" t="s">
        <v>545</v>
      </c>
      <c r="K1161" t="s">
        <v>46</v>
      </c>
      <c r="L1161">
        <v>50</v>
      </c>
      <c r="M1161" t="s">
        <v>50</v>
      </c>
      <c r="N1161" s="3">
        <v>0</v>
      </c>
      <c r="O1161" s="3">
        <v>0</v>
      </c>
      <c r="P1161" s="3">
        <v>0</v>
      </c>
      <c r="Q1161" s="3">
        <v>0</v>
      </c>
      <c r="R1161" s="3">
        <v>0</v>
      </c>
      <c r="S1161" s="1">
        <v>0</v>
      </c>
      <c r="T1161" s="1">
        <v>203095.72</v>
      </c>
      <c r="U1161" s="1">
        <v>0</v>
      </c>
    </row>
    <row r="1162" spans="1:21" x14ac:dyDescent="0.25">
      <c r="A1162" t="s">
        <v>528</v>
      </c>
      <c r="B1162">
        <v>8</v>
      </c>
      <c r="C1162">
        <v>122</v>
      </c>
      <c r="D1162" t="s">
        <v>546</v>
      </c>
      <c r="E1162" t="s">
        <v>547</v>
      </c>
      <c r="F1162" t="s">
        <v>42</v>
      </c>
      <c r="G1162" t="s">
        <v>548</v>
      </c>
      <c r="H1162">
        <v>715</v>
      </c>
      <c r="I1162" t="s">
        <v>549</v>
      </c>
      <c r="J1162" t="s">
        <v>550</v>
      </c>
      <c r="K1162" t="s">
        <v>46</v>
      </c>
      <c r="L1162">
        <v>10</v>
      </c>
      <c r="M1162" t="s">
        <v>47</v>
      </c>
      <c r="N1162" s="3">
        <v>8002335</v>
      </c>
      <c r="O1162" s="3">
        <v>8584557</v>
      </c>
      <c r="P1162" s="3">
        <v>8133754</v>
      </c>
      <c r="Q1162" s="3">
        <v>8487499</v>
      </c>
      <c r="R1162" s="3">
        <v>8865940</v>
      </c>
      <c r="S1162" s="1">
        <v>9724536</v>
      </c>
      <c r="T1162" s="1">
        <v>10103291</v>
      </c>
      <c r="U1162" s="1">
        <v>11807134.32</v>
      </c>
    </row>
    <row r="1163" spans="1:21" x14ac:dyDescent="0.25">
      <c r="A1163" t="s">
        <v>528</v>
      </c>
      <c r="B1163">
        <v>8</v>
      </c>
      <c r="C1163">
        <v>122</v>
      </c>
      <c r="D1163" t="s">
        <v>546</v>
      </c>
      <c r="E1163" t="s">
        <v>547</v>
      </c>
      <c r="F1163" t="s">
        <v>42</v>
      </c>
      <c r="G1163" t="s">
        <v>548</v>
      </c>
      <c r="H1163">
        <v>715</v>
      </c>
      <c r="I1163" t="s">
        <v>549</v>
      </c>
      <c r="J1163" t="s">
        <v>550</v>
      </c>
      <c r="K1163" t="s">
        <v>46</v>
      </c>
      <c r="L1163">
        <v>20</v>
      </c>
      <c r="M1163" t="s">
        <v>48</v>
      </c>
      <c r="N1163" s="3">
        <v>6723473.8600000003</v>
      </c>
      <c r="O1163" s="3">
        <v>6283622.1200000001</v>
      </c>
      <c r="P1163" s="3">
        <v>5922784.54</v>
      </c>
      <c r="Q1163" s="3">
        <v>7008374.9199999999</v>
      </c>
      <c r="R1163" s="3">
        <v>7446461.1799999997</v>
      </c>
      <c r="S1163" s="1">
        <v>8112168.4500000002</v>
      </c>
      <c r="T1163" s="1">
        <v>8400386.6799999997</v>
      </c>
      <c r="U1163" s="1">
        <v>10204006.779999999</v>
      </c>
    </row>
    <row r="1164" spans="1:21" x14ac:dyDescent="0.25">
      <c r="A1164" t="s">
        <v>528</v>
      </c>
      <c r="B1164">
        <v>8</v>
      </c>
      <c r="C1164">
        <v>122</v>
      </c>
      <c r="D1164" t="s">
        <v>546</v>
      </c>
      <c r="E1164" t="s">
        <v>547</v>
      </c>
      <c r="F1164" t="s">
        <v>42</v>
      </c>
      <c r="G1164" t="s">
        <v>548</v>
      </c>
      <c r="H1164">
        <v>715</v>
      </c>
      <c r="I1164" t="s">
        <v>549</v>
      </c>
      <c r="J1164" t="s">
        <v>550</v>
      </c>
      <c r="K1164" t="s">
        <v>46</v>
      </c>
      <c r="L1164">
        <v>30</v>
      </c>
      <c r="M1164" t="s">
        <v>49</v>
      </c>
      <c r="N1164" s="3">
        <v>1278861.1399999999</v>
      </c>
      <c r="O1164" s="3">
        <v>2300934.88</v>
      </c>
      <c r="P1164" s="3">
        <v>2210969.46</v>
      </c>
      <c r="Q1164" s="3">
        <v>1479124.08</v>
      </c>
      <c r="R1164" s="3">
        <v>1419478.82</v>
      </c>
      <c r="S1164" s="1">
        <v>1612367.55</v>
      </c>
      <c r="T1164" s="1">
        <v>1702904.32</v>
      </c>
      <c r="U1164" s="1">
        <v>1603127.54</v>
      </c>
    </row>
    <row r="1165" spans="1:21" x14ac:dyDescent="0.25">
      <c r="A1165" t="s">
        <v>528</v>
      </c>
      <c r="B1165">
        <v>8</v>
      </c>
      <c r="C1165">
        <v>122</v>
      </c>
      <c r="D1165" t="s">
        <v>546</v>
      </c>
      <c r="E1165" t="s">
        <v>547</v>
      </c>
      <c r="F1165" t="s">
        <v>42</v>
      </c>
      <c r="G1165" t="s">
        <v>548</v>
      </c>
      <c r="H1165">
        <v>715</v>
      </c>
      <c r="I1165" t="s">
        <v>549</v>
      </c>
      <c r="J1165" t="s">
        <v>550</v>
      </c>
      <c r="K1165" t="s">
        <v>46</v>
      </c>
      <c r="L1165">
        <v>40</v>
      </c>
      <c r="M1165" t="s">
        <v>12</v>
      </c>
      <c r="N1165" s="3">
        <v>0</v>
      </c>
      <c r="O1165" s="3">
        <v>0</v>
      </c>
      <c r="P1165" s="3">
        <v>0</v>
      </c>
      <c r="Q1165" s="3">
        <v>0</v>
      </c>
      <c r="R1165" s="3">
        <v>0</v>
      </c>
      <c r="S1165" s="1">
        <v>0</v>
      </c>
      <c r="T1165" s="1">
        <v>0</v>
      </c>
      <c r="U1165" s="1">
        <v>0</v>
      </c>
    </row>
    <row r="1166" spans="1:21" x14ac:dyDescent="0.25">
      <c r="A1166" t="s">
        <v>528</v>
      </c>
      <c r="B1166">
        <v>8</v>
      </c>
      <c r="C1166">
        <v>122</v>
      </c>
      <c r="D1166" t="s">
        <v>546</v>
      </c>
      <c r="E1166" t="s">
        <v>547</v>
      </c>
      <c r="F1166" t="s">
        <v>42</v>
      </c>
      <c r="G1166" t="s">
        <v>548</v>
      </c>
      <c r="H1166">
        <v>715</v>
      </c>
      <c r="I1166" t="s">
        <v>549</v>
      </c>
      <c r="J1166" t="s">
        <v>550</v>
      </c>
      <c r="K1166" t="s">
        <v>46</v>
      </c>
      <c r="L1166">
        <v>50</v>
      </c>
      <c r="M1166" t="s">
        <v>50</v>
      </c>
      <c r="N1166" s="3">
        <v>1278861.1399999999</v>
      </c>
      <c r="O1166" s="3">
        <v>2300934.88</v>
      </c>
      <c r="P1166" s="3">
        <v>2210969.46</v>
      </c>
      <c r="Q1166" s="3">
        <v>1479124.08</v>
      </c>
      <c r="R1166" s="3">
        <v>1419478.82</v>
      </c>
      <c r="S1166" s="1">
        <v>1612367.55</v>
      </c>
      <c r="T1166" s="1">
        <v>1702904.32</v>
      </c>
      <c r="U1166" s="1">
        <v>1603127.54</v>
      </c>
    </row>
    <row r="1167" spans="1:21" x14ac:dyDescent="0.25">
      <c r="A1167" t="s">
        <v>528</v>
      </c>
      <c r="B1167">
        <v>8</v>
      </c>
      <c r="C1167">
        <v>161</v>
      </c>
      <c r="D1167" t="s">
        <v>551</v>
      </c>
      <c r="E1167" t="s">
        <v>552</v>
      </c>
      <c r="F1167" t="s">
        <v>42</v>
      </c>
      <c r="G1167" t="s">
        <v>553</v>
      </c>
      <c r="H1167">
        <v>715</v>
      </c>
      <c r="I1167" t="s">
        <v>549</v>
      </c>
      <c r="J1167" t="s">
        <v>550</v>
      </c>
      <c r="K1167" t="s">
        <v>46</v>
      </c>
      <c r="L1167">
        <v>10</v>
      </c>
      <c r="M1167" t="s">
        <v>47</v>
      </c>
      <c r="N1167" s="3">
        <v>4390520</v>
      </c>
      <c r="O1167" s="3">
        <v>4532129.91</v>
      </c>
      <c r="P1167" s="3">
        <v>4212549</v>
      </c>
      <c r="Q1167" s="3">
        <v>4417772</v>
      </c>
      <c r="R1167" s="3">
        <v>4567772</v>
      </c>
      <c r="S1167" s="1">
        <v>5167772</v>
      </c>
      <c r="T1167" s="1">
        <v>6176511</v>
      </c>
      <c r="U1167" s="1">
        <v>8446893</v>
      </c>
    </row>
    <row r="1168" spans="1:21" x14ac:dyDescent="0.25">
      <c r="A1168" t="s">
        <v>528</v>
      </c>
      <c r="B1168">
        <v>8</v>
      </c>
      <c r="C1168">
        <v>161</v>
      </c>
      <c r="D1168" t="s">
        <v>551</v>
      </c>
      <c r="E1168" t="s">
        <v>552</v>
      </c>
      <c r="F1168" t="s">
        <v>42</v>
      </c>
      <c r="G1168" t="s">
        <v>553</v>
      </c>
      <c r="H1168">
        <v>715</v>
      </c>
      <c r="I1168" t="s">
        <v>549</v>
      </c>
      <c r="J1168" t="s">
        <v>550</v>
      </c>
      <c r="K1168" t="s">
        <v>46</v>
      </c>
      <c r="L1168">
        <v>20</v>
      </c>
      <c r="M1168" t="s">
        <v>48</v>
      </c>
      <c r="N1168" s="3">
        <v>4387603.17</v>
      </c>
      <c r="O1168" s="3">
        <v>4532077.97</v>
      </c>
      <c r="P1168" s="3">
        <v>4206599.4400000004</v>
      </c>
      <c r="Q1168" s="3">
        <v>4272472.38</v>
      </c>
      <c r="R1168" s="3">
        <v>4541304.24</v>
      </c>
      <c r="S1168" s="1">
        <v>5167145.42</v>
      </c>
      <c r="T1168" s="1">
        <v>6146058.0800000001</v>
      </c>
      <c r="U1168" s="1">
        <v>8446892.6699999999</v>
      </c>
    </row>
    <row r="1169" spans="1:21" x14ac:dyDescent="0.25">
      <c r="A1169" t="s">
        <v>528</v>
      </c>
      <c r="B1169">
        <v>8</v>
      </c>
      <c r="C1169">
        <v>161</v>
      </c>
      <c r="D1169" t="s">
        <v>551</v>
      </c>
      <c r="E1169" t="s">
        <v>552</v>
      </c>
      <c r="F1169" t="s">
        <v>42</v>
      </c>
      <c r="G1169" t="s">
        <v>553</v>
      </c>
      <c r="H1169">
        <v>715</v>
      </c>
      <c r="I1169" t="s">
        <v>549</v>
      </c>
      <c r="J1169" t="s">
        <v>550</v>
      </c>
      <c r="K1169" t="s">
        <v>46</v>
      </c>
      <c r="L1169">
        <v>30</v>
      </c>
      <c r="M1169" t="s">
        <v>49</v>
      </c>
      <c r="N1169" s="3">
        <v>2916.83</v>
      </c>
      <c r="O1169" s="3">
        <v>51.94</v>
      </c>
      <c r="P1169" s="3">
        <v>5949.56</v>
      </c>
      <c r="Q1169" s="3">
        <v>145299.62</v>
      </c>
      <c r="R1169" s="3">
        <v>26467.759999999998</v>
      </c>
      <c r="S1169" s="1">
        <v>626.58000000000004</v>
      </c>
      <c r="T1169" s="1">
        <v>30452.92</v>
      </c>
      <c r="U1169" s="1">
        <v>0.33</v>
      </c>
    </row>
    <row r="1170" spans="1:21" x14ac:dyDescent="0.25">
      <c r="A1170" t="s">
        <v>528</v>
      </c>
      <c r="B1170">
        <v>8</v>
      </c>
      <c r="C1170">
        <v>161</v>
      </c>
      <c r="D1170" t="s">
        <v>551</v>
      </c>
      <c r="E1170" t="s">
        <v>552</v>
      </c>
      <c r="F1170" t="s">
        <v>42</v>
      </c>
      <c r="G1170" t="s">
        <v>553</v>
      </c>
      <c r="H1170">
        <v>715</v>
      </c>
      <c r="I1170" t="s">
        <v>549</v>
      </c>
      <c r="J1170" t="s">
        <v>550</v>
      </c>
      <c r="K1170" t="s">
        <v>46</v>
      </c>
      <c r="L1170">
        <v>40</v>
      </c>
      <c r="M1170" t="s">
        <v>12</v>
      </c>
      <c r="N1170" s="3">
        <v>0</v>
      </c>
      <c r="O1170" s="3">
        <v>0</v>
      </c>
      <c r="P1170" s="3">
        <v>0</v>
      </c>
      <c r="Q1170" s="3">
        <v>0</v>
      </c>
      <c r="R1170" s="3">
        <v>0</v>
      </c>
      <c r="S1170" s="1">
        <v>0</v>
      </c>
      <c r="T1170" s="1">
        <v>0</v>
      </c>
      <c r="U1170" s="1">
        <v>0</v>
      </c>
    </row>
    <row r="1171" spans="1:21" x14ac:dyDescent="0.25">
      <c r="A1171" t="s">
        <v>528</v>
      </c>
      <c r="B1171">
        <v>8</v>
      </c>
      <c r="C1171">
        <v>161</v>
      </c>
      <c r="D1171" t="s">
        <v>551</v>
      </c>
      <c r="E1171" t="s">
        <v>552</v>
      </c>
      <c r="F1171" t="s">
        <v>42</v>
      </c>
      <c r="G1171" t="s">
        <v>553</v>
      </c>
      <c r="H1171">
        <v>715</v>
      </c>
      <c r="I1171" t="s">
        <v>549</v>
      </c>
      <c r="J1171" t="s">
        <v>550</v>
      </c>
      <c r="K1171" t="s">
        <v>46</v>
      </c>
      <c r="L1171">
        <v>50</v>
      </c>
      <c r="M1171" t="s">
        <v>50</v>
      </c>
      <c r="N1171" s="3">
        <v>2916.83</v>
      </c>
      <c r="O1171" s="3">
        <v>51.94</v>
      </c>
      <c r="P1171" s="3">
        <v>5949.56</v>
      </c>
      <c r="Q1171" s="3">
        <v>145299.62</v>
      </c>
      <c r="R1171" s="3">
        <v>26467.759999999998</v>
      </c>
      <c r="S1171" s="1">
        <v>626.58000000000004</v>
      </c>
      <c r="T1171" s="1">
        <v>30452.92</v>
      </c>
      <c r="U1171" s="1">
        <v>0.33</v>
      </c>
    </row>
    <row r="1172" spans="1:21" x14ac:dyDescent="0.25">
      <c r="A1172" t="s">
        <v>528</v>
      </c>
      <c r="B1172">
        <v>8</v>
      </c>
      <c r="C1172">
        <v>161</v>
      </c>
      <c r="D1172" t="s">
        <v>551</v>
      </c>
      <c r="E1172" t="s">
        <v>552</v>
      </c>
      <c r="F1172" t="s">
        <v>42</v>
      </c>
      <c r="G1172" t="s">
        <v>553</v>
      </c>
      <c r="H1172">
        <v>732</v>
      </c>
      <c r="I1172" t="s">
        <v>554</v>
      </c>
      <c r="J1172" t="s">
        <v>555</v>
      </c>
      <c r="K1172" t="s">
        <v>46</v>
      </c>
      <c r="L1172">
        <v>10</v>
      </c>
      <c r="M1172" t="s">
        <v>47</v>
      </c>
      <c r="N1172" s="3">
        <v>47468680</v>
      </c>
      <c r="O1172" s="3">
        <v>48536729</v>
      </c>
      <c r="P1172" s="3">
        <v>49790983</v>
      </c>
      <c r="Q1172" s="3">
        <v>53648795</v>
      </c>
      <c r="R1172" s="3">
        <v>53935517</v>
      </c>
      <c r="S1172" s="1">
        <v>52714557</v>
      </c>
      <c r="T1172" s="1">
        <v>59355613</v>
      </c>
      <c r="U1172" s="1">
        <v>62530772</v>
      </c>
    </row>
    <row r="1173" spans="1:21" x14ac:dyDescent="0.25">
      <c r="A1173" t="s">
        <v>528</v>
      </c>
      <c r="B1173">
        <v>8</v>
      </c>
      <c r="C1173">
        <v>161</v>
      </c>
      <c r="D1173" t="s">
        <v>551</v>
      </c>
      <c r="E1173" t="s">
        <v>552</v>
      </c>
      <c r="F1173" t="s">
        <v>42</v>
      </c>
      <c r="G1173" t="s">
        <v>553</v>
      </c>
      <c r="H1173">
        <v>732</v>
      </c>
      <c r="I1173" t="s">
        <v>554</v>
      </c>
      <c r="J1173" t="s">
        <v>555</v>
      </c>
      <c r="K1173" t="s">
        <v>46</v>
      </c>
      <c r="L1173">
        <v>20</v>
      </c>
      <c r="M1173" t="s">
        <v>48</v>
      </c>
      <c r="N1173" s="3">
        <v>47419427.090000004</v>
      </c>
      <c r="O1173" s="3">
        <v>46141801.780000001</v>
      </c>
      <c r="P1173" s="3">
        <v>49790482.079999998</v>
      </c>
      <c r="Q1173" s="3">
        <v>53009157.850000001</v>
      </c>
      <c r="R1173" s="3">
        <v>53865800.609999999</v>
      </c>
      <c r="S1173" s="1">
        <v>52714447.130000003</v>
      </c>
      <c r="T1173" s="1">
        <v>47502555.960000001</v>
      </c>
      <c r="U1173" s="1">
        <v>62523325.210000001</v>
      </c>
    </row>
    <row r="1174" spans="1:21" x14ac:dyDescent="0.25">
      <c r="A1174" t="s">
        <v>528</v>
      </c>
      <c r="B1174">
        <v>8</v>
      </c>
      <c r="C1174">
        <v>161</v>
      </c>
      <c r="D1174" t="s">
        <v>551</v>
      </c>
      <c r="E1174" t="s">
        <v>552</v>
      </c>
      <c r="F1174" t="s">
        <v>42</v>
      </c>
      <c r="G1174" t="s">
        <v>553</v>
      </c>
      <c r="H1174">
        <v>732</v>
      </c>
      <c r="I1174" t="s">
        <v>554</v>
      </c>
      <c r="J1174" t="s">
        <v>555</v>
      </c>
      <c r="K1174" t="s">
        <v>46</v>
      </c>
      <c r="L1174">
        <v>30</v>
      </c>
      <c r="M1174" t="s">
        <v>49</v>
      </c>
      <c r="N1174" s="3">
        <v>49252.91</v>
      </c>
      <c r="O1174" s="3">
        <v>2394927.2200000002</v>
      </c>
      <c r="P1174" s="3">
        <v>500.92</v>
      </c>
      <c r="Q1174" s="3">
        <v>639637.15</v>
      </c>
      <c r="R1174" s="3">
        <v>69716.39</v>
      </c>
      <c r="S1174" s="1">
        <v>109.87</v>
      </c>
      <c r="T1174" s="1">
        <v>11853057.039999999</v>
      </c>
      <c r="U1174" s="1">
        <v>7446.79</v>
      </c>
    </row>
    <row r="1175" spans="1:21" x14ac:dyDescent="0.25">
      <c r="A1175" t="s">
        <v>528</v>
      </c>
      <c r="B1175">
        <v>8</v>
      </c>
      <c r="C1175">
        <v>161</v>
      </c>
      <c r="D1175" t="s">
        <v>551</v>
      </c>
      <c r="E1175" t="s">
        <v>552</v>
      </c>
      <c r="F1175" t="s">
        <v>42</v>
      </c>
      <c r="G1175" t="s">
        <v>553</v>
      </c>
      <c r="H1175">
        <v>732</v>
      </c>
      <c r="I1175" t="s">
        <v>554</v>
      </c>
      <c r="J1175" t="s">
        <v>555</v>
      </c>
      <c r="K1175" t="s">
        <v>46</v>
      </c>
      <c r="L1175">
        <v>40</v>
      </c>
      <c r="M1175" t="s">
        <v>12</v>
      </c>
      <c r="N1175" s="3">
        <v>0</v>
      </c>
      <c r="O1175" s="3">
        <v>0</v>
      </c>
      <c r="P1175" s="3">
        <v>0</v>
      </c>
      <c r="Q1175" s="3">
        <v>0</v>
      </c>
      <c r="R1175" s="3">
        <v>0</v>
      </c>
      <c r="S1175" s="1">
        <v>0</v>
      </c>
      <c r="T1175" s="1">
        <v>0</v>
      </c>
      <c r="U1175" s="1">
        <v>0</v>
      </c>
    </row>
    <row r="1176" spans="1:21" x14ac:dyDescent="0.25">
      <c r="A1176" t="s">
        <v>528</v>
      </c>
      <c r="B1176">
        <v>8</v>
      </c>
      <c r="C1176">
        <v>161</v>
      </c>
      <c r="D1176" t="s">
        <v>551</v>
      </c>
      <c r="E1176" t="s">
        <v>552</v>
      </c>
      <c r="F1176" t="s">
        <v>42</v>
      </c>
      <c r="G1176" t="s">
        <v>553</v>
      </c>
      <c r="H1176">
        <v>732</v>
      </c>
      <c r="I1176" t="s">
        <v>554</v>
      </c>
      <c r="J1176" t="s">
        <v>555</v>
      </c>
      <c r="K1176" t="s">
        <v>46</v>
      </c>
      <c r="L1176">
        <v>50</v>
      </c>
      <c r="M1176" t="s">
        <v>50</v>
      </c>
      <c r="N1176" s="3">
        <v>49252.91</v>
      </c>
      <c r="O1176" s="3">
        <v>2394927.2200000002</v>
      </c>
      <c r="P1176" s="3">
        <v>500.92</v>
      </c>
      <c r="Q1176" s="3">
        <v>639637.15</v>
      </c>
      <c r="R1176" s="3">
        <v>69716.39</v>
      </c>
      <c r="S1176" s="1">
        <v>109.87</v>
      </c>
      <c r="T1176" s="1">
        <v>11853057.039999999</v>
      </c>
      <c r="U1176" s="1">
        <v>7446.79</v>
      </c>
    </row>
    <row r="1177" spans="1:21" x14ac:dyDescent="0.25">
      <c r="A1177" t="s">
        <v>528</v>
      </c>
      <c r="B1177">
        <v>8</v>
      </c>
      <c r="C1177">
        <v>161</v>
      </c>
      <c r="D1177" t="s">
        <v>551</v>
      </c>
      <c r="E1177" t="s">
        <v>552</v>
      </c>
      <c r="F1177" t="s">
        <v>42</v>
      </c>
      <c r="G1177" t="s">
        <v>553</v>
      </c>
      <c r="H1177">
        <v>734</v>
      </c>
      <c r="I1177" t="s">
        <v>556</v>
      </c>
      <c r="J1177" t="s">
        <v>557</v>
      </c>
      <c r="K1177" t="s">
        <v>46</v>
      </c>
      <c r="L1177">
        <v>10</v>
      </c>
      <c r="M1177" t="s">
        <v>47</v>
      </c>
      <c r="N1177" s="3">
        <v>685095</v>
      </c>
      <c r="O1177" s="3">
        <v>756936</v>
      </c>
      <c r="P1177" s="3">
        <v>698453</v>
      </c>
      <c r="Q1177" s="3">
        <v>721193</v>
      </c>
      <c r="R1177" s="3">
        <v>796193</v>
      </c>
      <c r="S1177" s="1">
        <v>796193</v>
      </c>
      <c r="T1177" s="1">
        <v>835047</v>
      </c>
      <c r="U1177" s="1">
        <v>971085</v>
      </c>
    </row>
    <row r="1178" spans="1:21" x14ac:dyDescent="0.25">
      <c r="A1178" t="s">
        <v>528</v>
      </c>
      <c r="B1178">
        <v>8</v>
      </c>
      <c r="C1178">
        <v>161</v>
      </c>
      <c r="D1178" t="s">
        <v>551</v>
      </c>
      <c r="E1178" t="s">
        <v>552</v>
      </c>
      <c r="F1178" t="s">
        <v>42</v>
      </c>
      <c r="G1178" t="s">
        <v>553</v>
      </c>
      <c r="H1178">
        <v>734</v>
      </c>
      <c r="I1178" t="s">
        <v>556</v>
      </c>
      <c r="J1178" t="s">
        <v>557</v>
      </c>
      <c r="K1178" t="s">
        <v>46</v>
      </c>
      <c r="L1178">
        <v>20</v>
      </c>
      <c r="M1178" t="s">
        <v>48</v>
      </c>
      <c r="N1178" s="3">
        <v>670526.47</v>
      </c>
      <c r="O1178" s="3">
        <v>754884.83</v>
      </c>
      <c r="P1178" s="3">
        <v>690221.06</v>
      </c>
      <c r="Q1178" s="3">
        <v>673492.44</v>
      </c>
      <c r="R1178" s="3">
        <v>660968.89</v>
      </c>
      <c r="S1178" s="1">
        <v>795331.98</v>
      </c>
      <c r="T1178" s="1">
        <v>800544.51</v>
      </c>
      <c r="U1178" s="1">
        <v>946085.41</v>
      </c>
    </row>
    <row r="1179" spans="1:21" x14ac:dyDescent="0.25">
      <c r="A1179" t="s">
        <v>528</v>
      </c>
      <c r="B1179">
        <v>8</v>
      </c>
      <c r="C1179">
        <v>161</v>
      </c>
      <c r="D1179" t="s">
        <v>551</v>
      </c>
      <c r="E1179" t="s">
        <v>552</v>
      </c>
      <c r="F1179" t="s">
        <v>42</v>
      </c>
      <c r="G1179" t="s">
        <v>553</v>
      </c>
      <c r="H1179">
        <v>734</v>
      </c>
      <c r="I1179" t="s">
        <v>556</v>
      </c>
      <c r="J1179" t="s">
        <v>557</v>
      </c>
      <c r="K1179" t="s">
        <v>46</v>
      </c>
      <c r="L1179">
        <v>30</v>
      </c>
      <c r="M1179" t="s">
        <v>49</v>
      </c>
      <c r="N1179" s="3">
        <v>14568.53</v>
      </c>
      <c r="O1179" s="3">
        <v>2051.17</v>
      </c>
      <c r="P1179" s="3">
        <v>8231.94</v>
      </c>
      <c r="Q1179" s="3">
        <v>47700.56</v>
      </c>
      <c r="R1179" s="3">
        <v>135224.10999999999</v>
      </c>
      <c r="S1179" s="1">
        <v>861.02</v>
      </c>
      <c r="T1179" s="1">
        <v>34502.49</v>
      </c>
      <c r="U1179" s="1">
        <v>24999.59</v>
      </c>
    </row>
    <row r="1180" spans="1:21" x14ac:dyDescent="0.25">
      <c r="A1180" t="s">
        <v>528</v>
      </c>
      <c r="B1180">
        <v>8</v>
      </c>
      <c r="C1180">
        <v>161</v>
      </c>
      <c r="D1180" t="s">
        <v>551</v>
      </c>
      <c r="E1180" t="s">
        <v>552</v>
      </c>
      <c r="F1180" t="s">
        <v>42</v>
      </c>
      <c r="G1180" t="s">
        <v>553</v>
      </c>
      <c r="H1180">
        <v>734</v>
      </c>
      <c r="I1180" t="s">
        <v>556</v>
      </c>
      <c r="J1180" t="s">
        <v>557</v>
      </c>
      <c r="K1180" t="s">
        <v>46</v>
      </c>
      <c r="L1180">
        <v>40</v>
      </c>
      <c r="M1180" t="s">
        <v>12</v>
      </c>
      <c r="N1180" s="3">
        <v>0</v>
      </c>
      <c r="O1180" s="3">
        <v>0</v>
      </c>
      <c r="P1180" s="3">
        <v>0</v>
      </c>
      <c r="Q1180" s="3">
        <v>0</v>
      </c>
      <c r="R1180" s="3">
        <v>0</v>
      </c>
      <c r="S1180" s="1">
        <v>0</v>
      </c>
      <c r="T1180" s="1">
        <v>0</v>
      </c>
      <c r="U1180" s="1">
        <v>0</v>
      </c>
    </row>
    <row r="1181" spans="1:21" x14ac:dyDescent="0.25">
      <c r="A1181" t="s">
        <v>528</v>
      </c>
      <c r="B1181">
        <v>8</v>
      </c>
      <c r="C1181">
        <v>161</v>
      </c>
      <c r="D1181" t="s">
        <v>551</v>
      </c>
      <c r="E1181" t="s">
        <v>552</v>
      </c>
      <c r="F1181" t="s">
        <v>42</v>
      </c>
      <c r="G1181" t="s">
        <v>553</v>
      </c>
      <c r="H1181">
        <v>734</v>
      </c>
      <c r="I1181" t="s">
        <v>556</v>
      </c>
      <c r="J1181" t="s">
        <v>557</v>
      </c>
      <c r="K1181" t="s">
        <v>46</v>
      </c>
      <c r="L1181">
        <v>50</v>
      </c>
      <c r="M1181" t="s">
        <v>50</v>
      </c>
      <c r="N1181" s="3">
        <v>14568.53</v>
      </c>
      <c r="O1181" s="3">
        <v>2051.17</v>
      </c>
      <c r="P1181" s="3">
        <v>8231.94</v>
      </c>
      <c r="Q1181" s="3">
        <v>47700.56</v>
      </c>
      <c r="R1181" s="3">
        <v>135224.10999999999</v>
      </c>
      <c r="S1181" s="1">
        <v>861.02</v>
      </c>
      <c r="T1181" s="1">
        <v>34502.49</v>
      </c>
      <c r="U1181" s="1">
        <v>24999.59</v>
      </c>
    </row>
    <row r="1182" spans="1:21" x14ac:dyDescent="0.25">
      <c r="A1182" t="s">
        <v>528</v>
      </c>
      <c r="B1182">
        <v>8</v>
      </c>
      <c r="C1182">
        <v>161</v>
      </c>
      <c r="D1182" t="s">
        <v>551</v>
      </c>
      <c r="E1182" t="s">
        <v>552</v>
      </c>
      <c r="F1182" t="s">
        <v>42</v>
      </c>
      <c r="G1182" t="s">
        <v>553</v>
      </c>
      <c r="H1182">
        <v>799</v>
      </c>
      <c r="I1182" t="s">
        <v>62</v>
      </c>
      <c r="J1182" t="s">
        <v>218</v>
      </c>
      <c r="K1182" t="s">
        <v>46</v>
      </c>
      <c r="L1182">
        <v>10</v>
      </c>
      <c r="M1182" t="s">
        <v>47</v>
      </c>
      <c r="N1182" s="3">
        <v>54212397</v>
      </c>
      <c r="O1182" s="3">
        <v>51090328</v>
      </c>
      <c r="P1182" s="3">
        <v>45007546</v>
      </c>
      <c r="Q1182" s="3">
        <v>50408688</v>
      </c>
      <c r="R1182" s="3">
        <v>55752281</v>
      </c>
      <c r="S1182" s="1">
        <v>59208537</v>
      </c>
      <c r="T1182" s="1">
        <v>194485818</v>
      </c>
      <c r="U1182" s="1">
        <v>66411005</v>
      </c>
    </row>
    <row r="1183" spans="1:21" x14ac:dyDescent="0.25">
      <c r="A1183" t="s">
        <v>528</v>
      </c>
      <c r="B1183">
        <v>8</v>
      </c>
      <c r="C1183">
        <v>161</v>
      </c>
      <c r="D1183" t="s">
        <v>551</v>
      </c>
      <c r="E1183" t="s">
        <v>552</v>
      </c>
      <c r="F1183" t="s">
        <v>42</v>
      </c>
      <c r="G1183" t="s">
        <v>553</v>
      </c>
      <c r="H1183">
        <v>799</v>
      </c>
      <c r="I1183" t="s">
        <v>62</v>
      </c>
      <c r="J1183" t="s">
        <v>218</v>
      </c>
      <c r="K1183" t="s">
        <v>46</v>
      </c>
      <c r="L1183">
        <v>20</v>
      </c>
      <c r="M1183" t="s">
        <v>48</v>
      </c>
      <c r="N1183" s="3">
        <v>54180385.009999998</v>
      </c>
      <c r="O1183" s="3">
        <v>50055446.57</v>
      </c>
      <c r="P1183" s="3">
        <v>45005355.57</v>
      </c>
      <c r="Q1183" s="3">
        <v>50107750.920000002</v>
      </c>
      <c r="R1183" s="3">
        <v>55521996.640000001</v>
      </c>
      <c r="S1183" s="1">
        <v>59205687.380000003</v>
      </c>
      <c r="T1183" s="1">
        <v>63480437.210000001</v>
      </c>
      <c r="U1183" s="1">
        <v>66329262.869999997</v>
      </c>
    </row>
    <row r="1184" spans="1:21" x14ac:dyDescent="0.25">
      <c r="A1184" t="s">
        <v>528</v>
      </c>
      <c r="B1184">
        <v>8</v>
      </c>
      <c r="C1184">
        <v>161</v>
      </c>
      <c r="D1184" t="s">
        <v>551</v>
      </c>
      <c r="E1184" t="s">
        <v>552</v>
      </c>
      <c r="F1184" t="s">
        <v>42</v>
      </c>
      <c r="G1184" t="s">
        <v>553</v>
      </c>
      <c r="H1184">
        <v>799</v>
      </c>
      <c r="I1184" t="s">
        <v>62</v>
      </c>
      <c r="J1184" t="s">
        <v>218</v>
      </c>
      <c r="K1184" t="s">
        <v>46</v>
      </c>
      <c r="L1184">
        <v>30</v>
      </c>
      <c r="M1184" t="s">
        <v>49</v>
      </c>
      <c r="N1184" s="3">
        <v>32011.99</v>
      </c>
      <c r="O1184" s="3">
        <v>1034881.43</v>
      </c>
      <c r="P1184" s="3">
        <v>2190.4299999999998</v>
      </c>
      <c r="Q1184" s="3">
        <v>300937.08</v>
      </c>
      <c r="R1184" s="3">
        <v>230284.36</v>
      </c>
      <c r="S1184" s="1">
        <v>2849.62</v>
      </c>
      <c r="T1184" s="1">
        <v>131005380.79000001</v>
      </c>
      <c r="U1184" s="1">
        <v>81742.13</v>
      </c>
    </row>
    <row r="1185" spans="1:21" x14ac:dyDescent="0.25">
      <c r="A1185" t="s">
        <v>528</v>
      </c>
      <c r="B1185">
        <v>8</v>
      </c>
      <c r="C1185">
        <v>161</v>
      </c>
      <c r="D1185" t="s">
        <v>551</v>
      </c>
      <c r="E1185" t="s">
        <v>552</v>
      </c>
      <c r="F1185" t="s">
        <v>42</v>
      </c>
      <c r="G1185" t="s">
        <v>553</v>
      </c>
      <c r="H1185">
        <v>799</v>
      </c>
      <c r="I1185" t="s">
        <v>62</v>
      </c>
      <c r="J1185" t="s">
        <v>218</v>
      </c>
      <c r="K1185" t="s">
        <v>46</v>
      </c>
      <c r="L1185">
        <v>40</v>
      </c>
      <c r="M1185" t="s">
        <v>12</v>
      </c>
      <c r="N1185" s="3">
        <v>0</v>
      </c>
      <c r="O1185" s="3">
        <v>0</v>
      </c>
      <c r="P1185" s="3">
        <v>0</v>
      </c>
      <c r="Q1185" s="3">
        <v>0</v>
      </c>
      <c r="R1185" s="3">
        <v>0</v>
      </c>
      <c r="S1185" s="1">
        <v>0</v>
      </c>
      <c r="T1185" s="1">
        <v>131000000</v>
      </c>
      <c r="U1185" s="1">
        <v>0</v>
      </c>
    </row>
    <row r="1186" spans="1:21" x14ac:dyDescent="0.25">
      <c r="A1186" t="s">
        <v>528</v>
      </c>
      <c r="B1186">
        <v>8</v>
      </c>
      <c r="C1186">
        <v>161</v>
      </c>
      <c r="D1186" t="s">
        <v>551</v>
      </c>
      <c r="E1186" t="s">
        <v>552</v>
      </c>
      <c r="F1186" t="s">
        <v>42</v>
      </c>
      <c r="G1186" t="s">
        <v>553</v>
      </c>
      <c r="H1186">
        <v>799</v>
      </c>
      <c r="I1186" t="s">
        <v>62</v>
      </c>
      <c r="J1186" t="s">
        <v>218</v>
      </c>
      <c r="K1186" t="s">
        <v>46</v>
      </c>
      <c r="L1186">
        <v>50</v>
      </c>
      <c r="M1186" t="s">
        <v>50</v>
      </c>
      <c r="N1186" s="3">
        <v>32011.99</v>
      </c>
      <c r="O1186" s="3">
        <v>1034881.43</v>
      </c>
      <c r="P1186" s="3">
        <v>2190.4299999999998</v>
      </c>
      <c r="Q1186" s="3">
        <v>300937.08</v>
      </c>
      <c r="R1186" s="3">
        <v>230284.36</v>
      </c>
      <c r="S1186" s="1">
        <v>2849.62</v>
      </c>
      <c r="T1186" s="1">
        <v>5380.79</v>
      </c>
      <c r="U1186" s="1">
        <v>81742.13</v>
      </c>
    </row>
    <row r="1187" spans="1:21" x14ac:dyDescent="0.25">
      <c r="A1187" t="s">
        <v>528</v>
      </c>
      <c r="B1187">
        <v>8</v>
      </c>
      <c r="C1187">
        <v>152</v>
      </c>
      <c r="D1187" t="s">
        <v>558</v>
      </c>
      <c r="E1187" t="s">
        <v>559</v>
      </c>
      <c r="F1187" t="s">
        <v>42</v>
      </c>
      <c r="G1187" t="s">
        <v>560</v>
      </c>
      <c r="H1187">
        <v>725</v>
      </c>
      <c r="I1187" t="s">
        <v>561</v>
      </c>
      <c r="J1187" t="s">
        <v>562</v>
      </c>
      <c r="K1187" t="s">
        <v>46</v>
      </c>
      <c r="L1187">
        <v>10</v>
      </c>
      <c r="M1187" t="s">
        <v>47</v>
      </c>
      <c r="N1187" s="3">
        <v>8360998</v>
      </c>
      <c r="O1187" s="3">
        <v>5479700</v>
      </c>
      <c r="P1187" s="3">
        <v>4462500</v>
      </c>
      <c r="Q1187" s="3">
        <v>4101892</v>
      </c>
      <c r="R1187" s="3">
        <v>10951606</v>
      </c>
      <c r="S1187" s="1">
        <v>12427393</v>
      </c>
      <c r="T1187" s="1">
        <v>16625609</v>
      </c>
      <c r="U1187" s="1">
        <v>26706839</v>
      </c>
    </row>
    <row r="1188" spans="1:21" x14ac:dyDescent="0.25">
      <c r="A1188" t="s">
        <v>528</v>
      </c>
      <c r="B1188">
        <v>8</v>
      </c>
      <c r="C1188">
        <v>152</v>
      </c>
      <c r="D1188" t="s">
        <v>558</v>
      </c>
      <c r="E1188" t="s">
        <v>559</v>
      </c>
      <c r="F1188" t="s">
        <v>42</v>
      </c>
      <c r="G1188" t="s">
        <v>560</v>
      </c>
      <c r="H1188">
        <v>725</v>
      </c>
      <c r="I1188" t="s">
        <v>561</v>
      </c>
      <c r="J1188" t="s">
        <v>562</v>
      </c>
      <c r="K1188" t="s">
        <v>46</v>
      </c>
      <c r="L1188">
        <v>20</v>
      </c>
      <c r="M1188" t="s">
        <v>48</v>
      </c>
      <c r="N1188" s="3">
        <v>8359943.25</v>
      </c>
      <c r="O1188" s="3">
        <v>5478240.4100000001</v>
      </c>
      <c r="P1188" s="3">
        <v>4460419.3099999996</v>
      </c>
      <c r="Q1188" s="3">
        <v>4097217.83</v>
      </c>
      <c r="R1188" s="3">
        <v>10604030.939999999</v>
      </c>
      <c r="S1188" s="1">
        <v>10731554.27</v>
      </c>
      <c r="T1188" s="1">
        <v>13378209.369999999</v>
      </c>
      <c r="U1188" s="1">
        <v>26518540.899999999</v>
      </c>
    </row>
    <row r="1189" spans="1:21" x14ac:dyDescent="0.25">
      <c r="A1189" t="s">
        <v>528</v>
      </c>
      <c r="B1189">
        <v>8</v>
      </c>
      <c r="C1189">
        <v>152</v>
      </c>
      <c r="D1189" t="s">
        <v>558</v>
      </c>
      <c r="E1189" t="s">
        <v>559</v>
      </c>
      <c r="F1189" t="s">
        <v>42</v>
      </c>
      <c r="G1189" t="s">
        <v>560</v>
      </c>
      <c r="H1189">
        <v>725</v>
      </c>
      <c r="I1189" t="s">
        <v>561</v>
      </c>
      <c r="J1189" t="s">
        <v>562</v>
      </c>
      <c r="K1189" t="s">
        <v>46</v>
      </c>
      <c r="L1189">
        <v>30</v>
      </c>
      <c r="M1189" t="s">
        <v>49</v>
      </c>
      <c r="N1189" s="3">
        <v>1054.75</v>
      </c>
      <c r="O1189" s="3">
        <v>1459.59</v>
      </c>
      <c r="P1189" s="3">
        <v>2080.69</v>
      </c>
      <c r="Q1189" s="3">
        <v>4674.17</v>
      </c>
      <c r="R1189" s="3">
        <v>347575.06</v>
      </c>
      <c r="S1189" s="1">
        <v>1695838.73</v>
      </c>
      <c r="T1189" s="1">
        <v>3247399.63</v>
      </c>
      <c r="U1189" s="1">
        <v>188298.1</v>
      </c>
    </row>
    <row r="1190" spans="1:21" x14ac:dyDescent="0.25">
      <c r="A1190" t="s">
        <v>528</v>
      </c>
      <c r="B1190">
        <v>8</v>
      </c>
      <c r="C1190">
        <v>152</v>
      </c>
      <c r="D1190" t="s">
        <v>558</v>
      </c>
      <c r="E1190" t="s">
        <v>559</v>
      </c>
      <c r="F1190" t="s">
        <v>42</v>
      </c>
      <c r="G1190" t="s">
        <v>560</v>
      </c>
      <c r="H1190">
        <v>725</v>
      </c>
      <c r="I1190" t="s">
        <v>561</v>
      </c>
      <c r="J1190" t="s">
        <v>562</v>
      </c>
      <c r="K1190" t="s">
        <v>46</v>
      </c>
      <c r="L1190">
        <v>40</v>
      </c>
      <c r="M1190" t="s">
        <v>12</v>
      </c>
      <c r="N1190" s="3">
        <v>0</v>
      </c>
      <c r="O1190" s="3">
        <v>0</v>
      </c>
      <c r="P1190" s="3">
        <v>0</v>
      </c>
      <c r="Q1190" s="3">
        <v>0</v>
      </c>
      <c r="R1190" s="3">
        <v>0</v>
      </c>
      <c r="S1190" s="1">
        <v>0</v>
      </c>
      <c r="T1190" s="1">
        <v>0</v>
      </c>
      <c r="U1190" s="1">
        <v>0</v>
      </c>
    </row>
    <row r="1191" spans="1:21" x14ac:dyDescent="0.25">
      <c r="A1191" t="s">
        <v>528</v>
      </c>
      <c r="B1191">
        <v>8</v>
      </c>
      <c r="C1191">
        <v>152</v>
      </c>
      <c r="D1191" t="s">
        <v>558</v>
      </c>
      <c r="E1191" t="s">
        <v>559</v>
      </c>
      <c r="F1191" t="s">
        <v>42</v>
      </c>
      <c r="G1191" t="s">
        <v>560</v>
      </c>
      <c r="H1191">
        <v>725</v>
      </c>
      <c r="I1191" t="s">
        <v>561</v>
      </c>
      <c r="J1191" t="s">
        <v>562</v>
      </c>
      <c r="K1191" t="s">
        <v>46</v>
      </c>
      <c r="L1191">
        <v>50</v>
      </c>
      <c r="M1191" t="s">
        <v>50</v>
      </c>
      <c r="N1191" s="3">
        <v>1054.75</v>
      </c>
      <c r="O1191" s="3">
        <v>1459.59</v>
      </c>
      <c r="P1191" s="3">
        <v>2080.69</v>
      </c>
      <c r="Q1191" s="3">
        <v>4674.17</v>
      </c>
      <c r="R1191" s="3">
        <v>347575.06</v>
      </c>
      <c r="S1191" s="1">
        <v>1695838.73</v>
      </c>
      <c r="T1191" s="1">
        <v>3247399.63</v>
      </c>
      <c r="U1191" s="1">
        <v>188298.1</v>
      </c>
    </row>
    <row r="1192" spans="1:21" x14ac:dyDescent="0.25">
      <c r="A1192" t="s">
        <v>528</v>
      </c>
      <c r="B1192">
        <v>8</v>
      </c>
      <c r="C1192">
        <v>152</v>
      </c>
      <c r="D1192" t="s">
        <v>558</v>
      </c>
      <c r="E1192" t="s">
        <v>559</v>
      </c>
      <c r="F1192" t="s">
        <v>42</v>
      </c>
      <c r="G1192" t="s">
        <v>560</v>
      </c>
      <c r="H1192">
        <v>732</v>
      </c>
      <c r="I1192" t="s">
        <v>554</v>
      </c>
      <c r="J1192" t="s">
        <v>555</v>
      </c>
      <c r="K1192" t="s">
        <v>46</v>
      </c>
      <c r="L1192">
        <v>10</v>
      </c>
      <c r="M1192" t="s">
        <v>47</v>
      </c>
      <c r="N1192" s="3">
        <v>3886106</v>
      </c>
      <c r="O1192" s="3">
        <v>5410980</v>
      </c>
      <c r="P1192" s="3">
        <v>4262629</v>
      </c>
      <c r="Q1192" s="3">
        <v>4536077</v>
      </c>
      <c r="R1192" s="3">
        <v>5289564</v>
      </c>
      <c r="S1192" s="1">
        <v>4589317</v>
      </c>
      <c r="T1192" s="1">
        <v>5189487</v>
      </c>
      <c r="U1192" s="1">
        <v>6540794</v>
      </c>
    </row>
    <row r="1193" spans="1:21" x14ac:dyDescent="0.25">
      <c r="A1193" t="s">
        <v>528</v>
      </c>
      <c r="B1193">
        <v>8</v>
      </c>
      <c r="C1193">
        <v>152</v>
      </c>
      <c r="D1193" t="s">
        <v>558</v>
      </c>
      <c r="E1193" t="s">
        <v>559</v>
      </c>
      <c r="F1193" t="s">
        <v>42</v>
      </c>
      <c r="G1193" t="s">
        <v>560</v>
      </c>
      <c r="H1193">
        <v>732</v>
      </c>
      <c r="I1193" t="s">
        <v>554</v>
      </c>
      <c r="J1193" t="s">
        <v>555</v>
      </c>
      <c r="K1193" t="s">
        <v>46</v>
      </c>
      <c r="L1193">
        <v>20</v>
      </c>
      <c r="M1193" t="s">
        <v>48</v>
      </c>
      <c r="N1193" s="3">
        <v>3885575.78</v>
      </c>
      <c r="O1193" s="3">
        <v>5009787</v>
      </c>
      <c r="P1193" s="3">
        <v>3964126.74</v>
      </c>
      <c r="Q1193" s="3">
        <v>4530581.71</v>
      </c>
      <c r="R1193" s="3">
        <v>5279298.88</v>
      </c>
      <c r="S1193" s="1">
        <v>4503584.5199999996</v>
      </c>
      <c r="T1193" s="1">
        <v>4475036.95</v>
      </c>
      <c r="U1193" s="1">
        <v>6478220.4500000002</v>
      </c>
    </row>
    <row r="1194" spans="1:21" x14ac:dyDescent="0.25">
      <c r="A1194" t="s">
        <v>528</v>
      </c>
      <c r="B1194">
        <v>8</v>
      </c>
      <c r="C1194">
        <v>152</v>
      </c>
      <c r="D1194" t="s">
        <v>558</v>
      </c>
      <c r="E1194" t="s">
        <v>559</v>
      </c>
      <c r="F1194" t="s">
        <v>42</v>
      </c>
      <c r="G1194" t="s">
        <v>560</v>
      </c>
      <c r="H1194">
        <v>732</v>
      </c>
      <c r="I1194" t="s">
        <v>554</v>
      </c>
      <c r="J1194" t="s">
        <v>555</v>
      </c>
      <c r="K1194" t="s">
        <v>46</v>
      </c>
      <c r="L1194">
        <v>30</v>
      </c>
      <c r="M1194" t="s">
        <v>49</v>
      </c>
      <c r="N1194" s="3">
        <v>530.22</v>
      </c>
      <c r="O1194" s="3">
        <v>401193</v>
      </c>
      <c r="P1194" s="3">
        <v>298502.26</v>
      </c>
      <c r="Q1194" s="3">
        <v>5495.29</v>
      </c>
      <c r="R1194" s="3">
        <v>10265.120000000001</v>
      </c>
      <c r="S1194" s="1">
        <v>85732.479999999996</v>
      </c>
      <c r="T1194" s="1">
        <v>714450.05</v>
      </c>
      <c r="U1194" s="1">
        <v>62573.55</v>
      </c>
    </row>
    <row r="1195" spans="1:21" x14ac:dyDescent="0.25">
      <c r="A1195" t="s">
        <v>528</v>
      </c>
      <c r="B1195">
        <v>8</v>
      </c>
      <c r="C1195">
        <v>152</v>
      </c>
      <c r="D1195" t="s">
        <v>558</v>
      </c>
      <c r="E1195" t="s">
        <v>559</v>
      </c>
      <c r="F1195" t="s">
        <v>42</v>
      </c>
      <c r="G1195" t="s">
        <v>560</v>
      </c>
      <c r="H1195">
        <v>732</v>
      </c>
      <c r="I1195" t="s">
        <v>554</v>
      </c>
      <c r="J1195" t="s">
        <v>555</v>
      </c>
      <c r="K1195" t="s">
        <v>46</v>
      </c>
      <c r="L1195">
        <v>40</v>
      </c>
      <c r="M1195" t="s">
        <v>12</v>
      </c>
      <c r="N1195" s="3">
        <v>0</v>
      </c>
      <c r="O1195" s="3">
        <v>0</v>
      </c>
      <c r="P1195" s="3">
        <v>0</v>
      </c>
      <c r="Q1195" s="3">
        <v>0</v>
      </c>
      <c r="R1195" s="3">
        <v>0</v>
      </c>
      <c r="S1195" s="1">
        <v>0</v>
      </c>
      <c r="T1195" s="1">
        <v>0</v>
      </c>
      <c r="U1195" s="1">
        <v>0</v>
      </c>
    </row>
    <row r="1196" spans="1:21" x14ac:dyDescent="0.25">
      <c r="A1196" t="s">
        <v>528</v>
      </c>
      <c r="B1196">
        <v>8</v>
      </c>
      <c r="C1196">
        <v>152</v>
      </c>
      <c r="D1196" t="s">
        <v>558</v>
      </c>
      <c r="E1196" t="s">
        <v>559</v>
      </c>
      <c r="F1196" t="s">
        <v>42</v>
      </c>
      <c r="G1196" t="s">
        <v>560</v>
      </c>
      <c r="H1196">
        <v>732</v>
      </c>
      <c r="I1196" t="s">
        <v>554</v>
      </c>
      <c r="J1196" t="s">
        <v>555</v>
      </c>
      <c r="K1196" t="s">
        <v>46</v>
      </c>
      <c r="L1196">
        <v>50</v>
      </c>
      <c r="M1196" t="s">
        <v>50</v>
      </c>
      <c r="N1196" s="3">
        <v>530.22</v>
      </c>
      <c r="O1196" s="3">
        <v>401193</v>
      </c>
      <c r="P1196" s="3">
        <v>298502.26</v>
      </c>
      <c r="Q1196" s="3">
        <v>5495.29</v>
      </c>
      <c r="R1196" s="3">
        <v>10265.120000000001</v>
      </c>
      <c r="S1196" s="1">
        <v>85732.479999999996</v>
      </c>
      <c r="T1196" s="1">
        <v>714450.05</v>
      </c>
      <c r="U1196" s="1">
        <v>62573.55</v>
      </c>
    </row>
    <row r="1197" spans="1:21" x14ac:dyDescent="0.25">
      <c r="A1197" t="s">
        <v>528</v>
      </c>
      <c r="B1197">
        <v>8</v>
      </c>
      <c r="C1197">
        <v>155</v>
      </c>
      <c r="D1197" t="s">
        <v>563</v>
      </c>
      <c r="E1197" t="s">
        <v>564</v>
      </c>
      <c r="F1197" t="s">
        <v>42</v>
      </c>
      <c r="G1197" t="s">
        <v>565</v>
      </c>
      <c r="H1197">
        <v>743</v>
      </c>
      <c r="I1197" t="s">
        <v>566</v>
      </c>
      <c r="J1197" t="s">
        <v>567</v>
      </c>
      <c r="K1197" t="s">
        <v>46</v>
      </c>
      <c r="L1197">
        <v>10</v>
      </c>
      <c r="M1197" t="s">
        <v>47</v>
      </c>
      <c r="N1197" s="3">
        <v>735190499</v>
      </c>
      <c r="O1197" s="3">
        <v>764913338</v>
      </c>
      <c r="P1197" s="3">
        <v>815557436</v>
      </c>
      <c r="Q1197" s="3">
        <v>853483113</v>
      </c>
      <c r="R1197" s="3">
        <v>954233341</v>
      </c>
      <c r="S1197" s="1">
        <v>973117692</v>
      </c>
      <c r="T1197" s="1">
        <v>1006876637</v>
      </c>
      <c r="U1197" s="1">
        <v>992960761</v>
      </c>
    </row>
    <row r="1198" spans="1:21" x14ac:dyDescent="0.25">
      <c r="A1198" t="s">
        <v>528</v>
      </c>
      <c r="B1198">
        <v>8</v>
      </c>
      <c r="C1198">
        <v>155</v>
      </c>
      <c r="D1198" t="s">
        <v>563</v>
      </c>
      <c r="E1198" t="s">
        <v>564</v>
      </c>
      <c r="F1198" t="s">
        <v>42</v>
      </c>
      <c r="G1198" t="s">
        <v>565</v>
      </c>
      <c r="H1198">
        <v>743</v>
      </c>
      <c r="I1198" t="s">
        <v>566</v>
      </c>
      <c r="J1198" t="s">
        <v>567</v>
      </c>
      <c r="K1198" t="s">
        <v>46</v>
      </c>
      <c r="L1198">
        <v>20</v>
      </c>
      <c r="M1198" t="s">
        <v>48</v>
      </c>
      <c r="N1198" s="3">
        <v>728837740.24000001</v>
      </c>
      <c r="O1198" s="3">
        <v>764115794.20000005</v>
      </c>
      <c r="P1198" s="3">
        <v>809685903.20000005</v>
      </c>
      <c r="Q1198" s="3">
        <v>853068942.89999998</v>
      </c>
      <c r="R1198" s="3">
        <v>941424226.32000005</v>
      </c>
      <c r="S1198" s="1">
        <v>967131335.42999995</v>
      </c>
      <c r="T1198" s="1">
        <v>1001305218.9299999</v>
      </c>
      <c r="U1198" s="1">
        <v>987638980.85000002</v>
      </c>
    </row>
    <row r="1199" spans="1:21" x14ac:dyDescent="0.25">
      <c r="A1199" t="s">
        <v>528</v>
      </c>
      <c r="B1199">
        <v>8</v>
      </c>
      <c r="C1199">
        <v>155</v>
      </c>
      <c r="D1199" t="s">
        <v>563</v>
      </c>
      <c r="E1199" t="s">
        <v>564</v>
      </c>
      <c r="F1199" t="s">
        <v>42</v>
      </c>
      <c r="G1199" t="s">
        <v>565</v>
      </c>
      <c r="H1199">
        <v>743</v>
      </c>
      <c r="I1199" t="s">
        <v>566</v>
      </c>
      <c r="J1199" t="s">
        <v>567</v>
      </c>
      <c r="K1199" t="s">
        <v>46</v>
      </c>
      <c r="L1199">
        <v>30</v>
      </c>
      <c r="M1199" t="s">
        <v>49</v>
      </c>
      <c r="N1199" s="3">
        <v>6352758.7599999998</v>
      </c>
      <c r="O1199" s="3">
        <v>797543.76</v>
      </c>
      <c r="P1199" s="3">
        <v>5871532.7999999998</v>
      </c>
      <c r="Q1199" s="3">
        <v>414170.1</v>
      </c>
      <c r="R1199" s="3">
        <v>12809114.68</v>
      </c>
      <c r="S1199" s="1">
        <v>5986356.5700000003</v>
      </c>
      <c r="T1199" s="1">
        <v>5571418.0700000003</v>
      </c>
      <c r="U1199" s="1">
        <v>5321780.1500000004</v>
      </c>
    </row>
    <row r="1200" spans="1:21" x14ac:dyDescent="0.25">
      <c r="A1200" t="s">
        <v>528</v>
      </c>
      <c r="B1200">
        <v>8</v>
      </c>
      <c r="C1200">
        <v>155</v>
      </c>
      <c r="D1200" t="s">
        <v>563</v>
      </c>
      <c r="E1200" t="s">
        <v>564</v>
      </c>
      <c r="F1200" t="s">
        <v>42</v>
      </c>
      <c r="G1200" t="s">
        <v>565</v>
      </c>
      <c r="H1200">
        <v>743</v>
      </c>
      <c r="I1200" t="s">
        <v>566</v>
      </c>
      <c r="J1200" t="s">
        <v>567</v>
      </c>
      <c r="K1200" t="s">
        <v>46</v>
      </c>
      <c r="L1200">
        <v>40</v>
      </c>
      <c r="M1200" t="s">
        <v>12</v>
      </c>
      <c r="N1200" s="3">
        <v>0</v>
      </c>
      <c r="O1200" s="3">
        <v>0</v>
      </c>
      <c r="P1200" s="3">
        <v>0</v>
      </c>
      <c r="Q1200" s="3">
        <v>0</v>
      </c>
      <c r="R1200" s="3">
        <v>0</v>
      </c>
      <c r="S1200" s="1">
        <v>0</v>
      </c>
      <c r="T1200" s="1">
        <v>0</v>
      </c>
      <c r="U1200" s="1">
        <v>0</v>
      </c>
    </row>
    <row r="1201" spans="1:21" x14ac:dyDescent="0.25">
      <c r="A1201" t="s">
        <v>528</v>
      </c>
      <c r="B1201">
        <v>8</v>
      </c>
      <c r="C1201">
        <v>155</v>
      </c>
      <c r="D1201" t="s">
        <v>563</v>
      </c>
      <c r="E1201" t="s">
        <v>564</v>
      </c>
      <c r="F1201" t="s">
        <v>42</v>
      </c>
      <c r="G1201" t="s">
        <v>565</v>
      </c>
      <c r="H1201">
        <v>743</v>
      </c>
      <c r="I1201" t="s">
        <v>566</v>
      </c>
      <c r="J1201" t="s">
        <v>567</v>
      </c>
      <c r="K1201" t="s">
        <v>46</v>
      </c>
      <c r="L1201">
        <v>50</v>
      </c>
      <c r="M1201" t="s">
        <v>50</v>
      </c>
      <c r="N1201" s="3">
        <v>6352758.7599999998</v>
      </c>
      <c r="O1201" s="3">
        <v>797543.76</v>
      </c>
      <c r="P1201" s="3">
        <v>5871532.7999999998</v>
      </c>
      <c r="Q1201" s="3">
        <v>414170.1</v>
      </c>
      <c r="R1201" s="3">
        <v>12809114.68</v>
      </c>
      <c r="S1201" s="1">
        <v>5986356.5700000003</v>
      </c>
      <c r="T1201" s="1">
        <v>5571418.0700000003</v>
      </c>
      <c r="U1201" s="1">
        <v>5321780.1500000004</v>
      </c>
    </row>
    <row r="1202" spans="1:21" x14ac:dyDescent="0.25">
      <c r="A1202" t="s">
        <v>568</v>
      </c>
      <c r="B1202">
        <v>9</v>
      </c>
      <c r="C1202">
        <v>188</v>
      </c>
      <c r="D1202" t="s">
        <v>569</v>
      </c>
      <c r="E1202" t="s">
        <v>570</v>
      </c>
      <c r="F1202" t="s">
        <v>42</v>
      </c>
      <c r="G1202" t="s">
        <v>571</v>
      </c>
      <c r="H1202">
        <v>799</v>
      </c>
      <c r="I1202" t="s">
        <v>62</v>
      </c>
      <c r="J1202" t="s">
        <v>218</v>
      </c>
      <c r="K1202" t="s">
        <v>46</v>
      </c>
      <c r="L1202">
        <v>10</v>
      </c>
      <c r="M1202" t="s">
        <v>47</v>
      </c>
      <c r="N1202" s="3">
        <v>1464057</v>
      </c>
      <c r="O1202" s="3">
        <v>1619517.05</v>
      </c>
      <c r="P1202" s="3">
        <v>1197014</v>
      </c>
      <c r="Q1202" s="3">
        <v>1540955.19</v>
      </c>
      <c r="R1202" s="3">
        <v>2241431.36</v>
      </c>
      <c r="S1202" s="1">
        <v>1067875.74</v>
      </c>
      <c r="T1202" s="1">
        <v>1085158.3799999999</v>
      </c>
      <c r="U1202" s="1">
        <v>1384174.12</v>
      </c>
    </row>
    <row r="1203" spans="1:21" x14ac:dyDescent="0.25">
      <c r="A1203" t="s">
        <v>568</v>
      </c>
      <c r="B1203">
        <v>9</v>
      </c>
      <c r="C1203">
        <v>188</v>
      </c>
      <c r="D1203" t="s">
        <v>569</v>
      </c>
      <c r="E1203" t="s">
        <v>570</v>
      </c>
      <c r="F1203" t="s">
        <v>42</v>
      </c>
      <c r="G1203" t="s">
        <v>571</v>
      </c>
      <c r="H1203">
        <v>799</v>
      </c>
      <c r="I1203" t="s">
        <v>62</v>
      </c>
      <c r="J1203" t="s">
        <v>218</v>
      </c>
      <c r="K1203" t="s">
        <v>46</v>
      </c>
      <c r="L1203">
        <v>20</v>
      </c>
      <c r="M1203" t="s">
        <v>48</v>
      </c>
      <c r="N1203" s="3">
        <v>719331.95</v>
      </c>
      <c r="O1203" s="3">
        <v>726013.99</v>
      </c>
      <c r="P1203" s="3">
        <v>567836.56999999995</v>
      </c>
      <c r="Q1203" s="3">
        <v>686301.83</v>
      </c>
      <c r="R1203" s="3">
        <v>2132879.62</v>
      </c>
      <c r="S1203" s="1">
        <v>972751.35999999999</v>
      </c>
      <c r="T1203" s="1">
        <v>834499.14</v>
      </c>
      <c r="U1203" s="1">
        <v>1006304.96</v>
      </c>
    </row>
    <row r="1204" spans="1:21" x14ac:dyDescent="0.25">
      <c r="A1204" t="s">
        <v>568</v>
      </c>
      <c r="B1204">
        <v>9</v>
      </c>
      <c r="C1204">
        <v>188</v>
      </c>
      <c r="D1204" t="s">
        <v>569</v>
      </c>
      <c r="E1204" t="s">
        <v>570</v>
      </c>
      <c r="F1204" t="s">
        <v>42</v>
      </c>
      <c r="G1204" t="s">
        <v>571</v>
      </c>
      <c r="H1204">
        <v>799</v>
      </c>
      <c r="I1204" t="s">
        <v>62</v>
      </c>
      <c r="J1204" t="s">
        <v>218</v>
      </c>
      <c r="K1204" t="s">
        <v>46</v>
      </c>
      <c r="L1204">
        <v>30</v>
      </c>
      <c r="M1204" t="s">
        <v>49</v>
      </c>
      <c r="N1204" s="3">
        <v>744725.05</v>
      </c>
      <c r="O1204" s="3">
        <v>893503.06</v>
      </c>
      <c r="P1204" s="3">
        <v>629177.43000000005</v>
      </c>
      <c r="Q1204" s="3">
        <v>854653.36</v>
      </c>
      <c r="R1204" s="3">
        <v>108551.74</v>
      </c>
      <c r="S1204" s="1">
        <v>95124.38</v>
      </c>
      <c r="T1204" s="1">
        <v>250659.24</v>
      </c>
      <c r="U1204" s="1">
        <v>377869.16</v>
      </c>
    </row>
    <row r="1205" spans="1:21" x14ac:dyDescent="0.25">
      <c r="A1205" t="s">
        <v>568</v>
      </c>
      <c r="B1205">
        <v>9</v>
      </c>
      <c r="C1205">
        <v>188</v>
      </c>
      <c r="D1205" t="s">
        <v>569</v>
      </c>
      <c r="E1205" t="s">
        <v>570</v>
      </c>
      <c r="F1205" t="s">
        <v>42</v>
      </c>
      <c r="G1205" t="s">
        <v>571</v>
      </c>
      <c r="H1205">
        <v>799</v>
      </c>
      <c r="I1205" t="s">
        <v>62</v>
      </c>
      <c r="J1205" t="s">
        <v>218</v>
      </c>
      <c r="K1205" t="s">
        <v>46</v>
      </c>
      <c r="L1205">
        <v>40</v>
      </c>
      <c r="M1205" t="s">
        <v>12</v>
      </c>
      <c r="N1205" s="3">
        <v>0</v>
      </c>
      <c r="O1205" s="3">
        <v>0</v>
      </c>
      <c r="P1205" s="3">
        <v>0</v>
      </c>
      <c r="Q1205" s="3">
        <v>0</v>
      </c>
      <c r="R1205" s="3">
        <v>0</v>
      </c>
      <c r="S1205" s="1">
        <v>0</v>
      </c>
      <c r="T1205" s="1">
        <v>0</v>
      </c>
      <c r="U1205" s="1">
        <v>0</v>
      </c>
    </row>
    <row r="1206" spans="1:21" x14ac:dyDescent="0.25">
      <c r="A1206" t="s">
        <v>568</v>
      </c>
      <c r="B1206">
        <v>9</v>
      </c>
      <c r="C1206">
        <v>188</v>
      </c>
      <c r="D1206" t="s">
        <v>569</v>
      </c>
      <c r="E1206" t="s">
        <v>570</v>
      </c>
      <c r="F1206" t="s">
        <v>42</v>
      </c>
      <c r="G1206" t="s">
        <v>571</v>
      </c>
      <c r="H1206">
        <v>799</v>
      </c>
      <c r="I1206" t="s">
        <v>62</v>
      </c>
      <c r="J1206" t="s">
        <v>218</v>
      </c>
      <c r="K1206" t="s">
        <v>46</v>
      </c>
      <c r="L1206">
        <v>50</v>
      </c>
      <c r="M1206" t="s">
        <v>50</v>
      </c>
      <c r="N1206" s="3">
        <v>744725.05</v>
      </c>
      <c r="O1206" s="3">
        <v>893503.06</v>
      </c>
      <c r="P1206" s="3">
        <v>629177.43000000005</v>
      </c>
      <c r="Q1206" s="3">
        <v>854653.36</v>
      </c>
      <c r="R1206" s="3">
        <v>108551.74</v>
      </c>
      <c r="S1206" s="1">
        <v>95124.38</v>
      </c>
      <c r="T1206" s="1">
        <v>250659.24</v>
      </c>
      <c r="U1206" s="1">
        <v>377869.16</v>
      </c>
    </row>
    <row r="1207" spans="1:21" x14ac:dyDescent="0.25">
      <c r="A1207" t="s">
        <v>568</v>
      </c>
      <c r="B1207">
        <v>9</v>
      </c>
      <c r="C1207">
        <v>200</v>
      </c>
      <c r="D1207" t="s">
        <v>572</v>
      </c>
      <c r="E1207" t="s">
        <v>573</v>
      </c>
      <c r="F1207" t="s">
        <v>42</v>
      </c>
      <c r="G1207" t="s">
        <v>574</v>
      </c>
      <c r="H1207">
        <v>453</v>
      </c>
      <c r="I1207" t="s">
        <v>575</v>
      </c>
      <c r="J1207" t="s">
        <v>576</v>
      </c>
      <c r="K1207" t="s">
        <v>46</v>
      </c>
      <c r="L1207">
        <v>10</v>
      </c>
      <c r="M1207" t="s">
        <v>47</v>
      </c>
      <c r="N1207" s="3">
        <v>248717661</v>
      </c>
      <c r="O1207" s="3">
        <v>272566290</v>
      </c>
      <c r="P1207" s="3">
        <v>277195733</v>
      </c>
      <c r="Q1207" s="3">
        <v>296245094</v>
      </c>
      <c r="R1207" s="3">
        <v>323468650.81999999</v>
      </c>
      <c r="S1207" s="1">
        <v>325686234</v>
      </c>
      <c r="T1207" s="1">
        <v>360231237.93000001</v>
      </c>
      <c r="U1207" s="1">
        <v>401285687.75</v>
      </c>
    </row>
    <row r="1208" spans="1:21" x14ac:dyDescent="0.25">
      <c r="A1208" t="s">
        <v>568</v>
      </c>
      <c r="B1208">
        <v>9</v>
      </c>
      <c r="C1208">
        <v>200</v>
      </c>
      <c r="D1208" t="s">
        <v>572</v>
      </c>
      <c r="E1208" t="s">
        <v>573</v>
      </c>
      <c r="F1208" t="s">
        <v>42</v>
      </c>
      <c r="G1208" t="s">
        <v>574</v>
      </c>
      <c r="H1208">
        <v>453</v>
      </c>
      <c r="I1208" t="s">
        <v>575</v>
      </c>
      <c r="J1208" t="s">
        <v>576</v>
      </c>
      <c r="K1208" t="s">
        <v>46</v>
      </c>
      <c r="L1208">
        <v>20</v>
      </c>
      <c r="M1208" t="s">
        <v>48</v>
      </c>
      <c r="N1208" s="3">
        <v>244948809.66999999</v>
      </c>
      <c r="O1208" s="3">
        <v>261315370.59999999</v>
      </c>
      <c r="P1208" s="3">
        <v>270746315.13</v>
      </c>
      <c r="Q1208" s="3">
        <v>267021537.18000001</v>
      </c>
      <c r="R1208" s="3">
        <v>282757414.17000002</v>
      </c>
      <c r="S1208" s="1">
        <v>323794861.69</v>
      </c>
      <c r="T1208" s="1">
        <v>360161361.18000001</v>
      </c>
      <c r="U1208" s="1">
        <v>401167197.52999997</v>
      </c>
    </row>
    <row r="1209" spans="1:21" x14ac:dyDescent="0.25">
      <c r="A1209" t="s">
        <v>568</v>
      </c>
      <c r="B1209">
        <v>9</v>
      </c>
      <c r="C1209">
        <v>200</v>
      </c>
      <c r="D1209" t="s">
        <v>572</v>
      </c>
      <c r="E1209" t="s">
        <v>573</v>
      </c>
      <c r="F1209" t="s">
        <v>42</v>
      </c>
      <c r="G1209" t="s">
        <v>574</v>
      </c>
      <c r="H1209">
        <v>453</v>
      </c>
      <c r="I1209" t="s">
        <v>575</v>
      </c>
      <c r="J1209" t="s">
        <v>576</v>
      </c>
      <c r="K1209" t="s">
        <v>46</v>
      </c>
      <c r="L1209">
        <v>30</v>
      </c>
      <c r="M1209" t="s">
        <v>49</v>
      </c>
      <c r="N1209" s="3">
        <v>3768851.33</v>
      </c>
      <c r="O1209" s="3">
        <v>11250919.390000001</v>
      </c>
      <c r="P1209" s="3">
        <v>6449417.8700000001</v>
      </c>
      <c r="Q1209" s="3">
        <v>29223556.82</v>
      </c>
      <c r="R1209" s="3">
        <v>40711236.649999999</v>
      </c>
      <c r="S1209" s="1">
        <v>1891372.31</v>
      </c>
      <c r="T1209" s="1">
        <v>69876.75</v>
      </c>
      <c r="U1209" s="1">
        <v>118490.22</v>
      </c>
    </row>
    <row r="1210" spans="1:21" x14ac:dyDescent="0.25">
      <c r="A1210" t="s">
        <v>568</v>
      </c>
      <c r="B1210">
        <v>9</v>
      </c>
      <c r="C1210">
        <v>200</v>
      </c>
      <c r="D1210" t="s">
        <v>572</v>
      </c>
      <c r="E1210" t="s">
        <v>573</v>
      </c>
      <c r="F1210" t="s">
        <v>42</v>
      </c>
      <c r="G1210" t="s">
        <v>574</v>
      </c>
      <c r="H1210">
        <v>453</v>
      </c>
      <c r="I1210" t="s">
        <v>575</v>
      </c>
      <c r="J1210" t="s">
        <v>576</v>
      </c>
      <c r="K1210" t="s">
        <v>46</v>
      </c>
      <c r="L1210">
        <v>40</v>
      </c>
      <c r="M1210" t="s">
        <v>12</v>
      </c>
      <c r="N1210" s="3">
        <v>3000</v>
      </c>
      <c r="O1210" s="3">
        <v>0</v>
      </c>
      <c r="P1210" s="3">
        <v>0</v>
      </c>
      <c r="Q1210" s="3">
        <v>29223556.82</v>
      </c>
      <c r="R1210" s="3">
        <v>0</v>
      </c>
      <c r="S1210" s="1">
        <v>0</v>
      </c>
      <c r="T1210" s="1">
        <v>0</v>
      </c>
      <c r="U1210" s="1">
        <v>0</v>
      </c>
    </row>
    <row r="1211" spans="1:21" x14ac:dyDescent="0.25">
      <c r="A1211" t="s">
        <v>568</v>
      </c>
      <c r="B1211">
        <v>9</v>
      </c>
      <c r="C1211">
        <v>200</v>
      </c>
      <c r="D1211" t="s">
        <v>572</v>
      </c>
      <c r="E1211" t="s">
        <v>573</v>
      </c>
      <c r="F1211" t="s">
        <v>42</v>
      </c>
      <c r="G1211" t="s">
        <v>574</v>
      </c>
      <c r="H1211">
        <v>453</v>
      </c>
      <c r="I1211" t="s">
        <v>575</v>
      </c>
      <c r="J1211" t="s">
        <v>576</v>
      </c>
      <c r="K1211" t="s">
        <v>46</v>
      </c>
      <c r="L1211">
        <v>50</v>
      </c>
      <c r="M1211" t="s">
        <v>50</v>
      </c>
      <c r="N1211" s="3">
        <v>3765851.33</v>
      </c>
      <c r="O1211" s="3">
        <v>11250919.390000001</v>
      </c>
      <c r="P1211" s="3">
        <v>6449417.8700000001</v>
      </c>
      <c r="Q1211" s="3">
        <v>0</v>
      </c>
      <c r="R1211" s="3">
        <v>40711236.649999999</v>
      </c>
      <c r="S1211" s="1">
        <v>1891372.31</v>
      </c>
      <c r="T1211" s="1">
        <v>69876.75</v>
      </c>
      <c r="U1211" s="1">
        <v>118490.22</v>
      </c>
    </row>
    <row r="1212" spans="1:21" x14ac:dyDescent="0.25">
      <c r="A1212" t="s">
        <v>568</v>
      </c>
      <c r="B1212">
        <v>9</v>
      </c>
      <c r="C1212">
        <v>200</v>
      </c>
      <c r="D1212" t="s">
        <v>572</v>
      </c>
      <c r="E1212" t="s">
        <v>573</v>
      </c>
      <c r="F1212" t="s">
        <v>42</v>
      </c>
      <c r="G1212" t="s">
        <v>574</v>
      </c>
      <c r="H1212">
        <v>499</v>
      </c>
      <c r="I1212" t="s">
        <v>62</v>
      </c>
      <c r="J1212" t="s">
        <v>577</v>
      </c>
      <c r="K1212" t="s">
        <v>46</v>
      </c>
      <c r="L1212">
        <v>10</v>
      </c>
      <c r="M1212" t="s">
        <v>47</v>
      </c>
      <c r="N1212" s="3">
        <v>1936654</v>
      </c>
      <c r="O1212" s="3">
        <v>1994902</v>
      </c>
      <c r="P1212" s="3">
        <v>2252701</v>
      </c>
      <c r="Q1212" s="3">
        <v>2412119</v>
      </c>
      <c r="R1212" s="3">
        <v>2873757</v>
      </c>
      <c r="S1212" s="1">
        <v>2824077</v>
      </c>
      <c r="T1212" s="1">
        <v>2970097.72</v>
      </c>
      <c r="U1212" s="1">
        <v>3051692.28</v>
      </c>
    </row>
    <row r="1213" spans="1:21" x14ac:dyDescent="0.25">
      <c r="A1213" t="s">
        <v>568</v>
      </c>
      <c r="B1213">
        <v>9</v>
      </c>
      <c r="C1213">
        <v>200</v>
      </c>
      <c r="D1213" t="s">
        <v>572</v>
      </c>
      <c r="E1213" t="s">
        <v>573</v>
      </c>
      <c r="F1213" t="s">
        <v>42</v>
      </c>
      <c r="G1213" t="s">
        <v>574</v>
      </c>
      <c r="H1213">
        <v>499</v>
      </c>
      <c r="I1213" t="s">
        <v>62</v>
      </c>
      <c r="J1213" t="s">
        <v>577</v>
      </c>
      <c r="K1213" t="s">
        <v>46</v>
      </c>
      <c r="L1213">
        <v>20</v>
      </c>
      <c r="M1213" t="s">
        <v>48</v>
      </c>
      <c r="N1213" s="3">
        <v>1897691.91</v>
      </c>
      <c r="O1213" s="3">
        <v>1931664.74</v>
      </c>
      <c r="P1213" s="3">
        <v>2060223.34</v>
      </c>
      <c r="Q1213" s="3">
        <v>2238616.69</v>
      </c>
      <c r="R1213" s="3">
        <v>2620897.87</v>
      </c>
      <c r="S1213" s="1">
        <v>2823603.07</v>
      </c>
      <c r="T1213" s="1">
        <v>2928708.63</v>
      </c>
      <c r="U1213" s="1">
        <v>3003430.29</v>
      </c>
    </row>
    <row r="1214" spans="1:21" x14ac:dyDescent="0.25">
      <c r="A1214" t="s">
        <v>568</v>
      </c>
      <c r="B1214">
        <v>9</v>
      </c>
      <c r="C1214">
        <v>200</v>
      </c>
      <c r="D1214" t="s">
        <v>572</v>
      </c>
      <c r="E1214" t="s">
        <v>573</v>
      </c>
      <c r="F1214" t="s">
        <v>42</v>
      </c>
      <c r="G1214" t="s">
        <v>574</v>
      </c>
      <c r="H1214">
        <v>499</v>
      </c>
      <c r="I1214" t="s">
        <v>62</v>
      </c>
      <c r="J1214" t="s">
        <v>577</v>
      </c>
      <c r="K1214" t="s">
        <v>46</v>
      </c>
      <c r="L1214">
        <v>30</v>
      </c>
      <c r="M1214" t="s">
        <v>49</v>
      </c>
      <c r="N1214" s="3">
        <v>38962.089999999997</v>
      </c>
      <c r="O1214" s="3">
        <v>63237.26</v>
      </c>
      <c r="P1214" s="3">
        <v>192477.66</v>
      </c>
      <c r="Q1214" s="3">
        <v>173502.31</v>
      </c>
      <c r="R1214" s="3">
        <v>252859.13</v>
      </c>
      <c r="S1214" s="1">
        <v>473.93</v>
      </c>
      <c r="T1214" s="1">
        <v>41389.089999999997</v>
      </c>
      <c r="U1214" s="1">
        <v>48261.99</v>
      </c>
    </row>
    <row r="1215" spans="1:21" x14ac:dyDescent="0.25">
      <c r="A1215" t="s">
        <v>568</v>
      </c>
      <c r="B1215">
        <v>9</v>
      </c>
      <c r="C1215">
        <v>200</v>
      </c>
      <c r="D1215" t="s">
        <v>572</v>
      </c>
      <c r="E1215" t="s">
        <v>573</v>
      </c>
      <c r="F1215" t="s">
        <v>42</v>
      </c>
      <c r="G1215" t="s">
        <v>574</v>
      </c>
      <c r="H1215">
        <v>499</v>
      </c>
      <c r="I1215" t="s">
        <v>62</v>
      </c>
      <c r="J1215" t="s">
        <v>577</v>
      </c>
      <c r="K1215" t="s">
        <v>46</v>
      </c>
      <c r="L1215">
        <v>40</v>
      </c>
      <c r="M1215" t="s">
        <v>12</v>
      </c>
      <c r="N1215" s="3">
        <v>0</v>
      </c>
      <c r="O1215" s="3">
        <v>0</v>
      </c>
      <c r="P1215" s="3">
        <v>150000</v>
      </c>
      <c r="Q1215" s="3">
        <v>0</v>
      </c>
      <c r="R1215" s="3">
        <v>0</v>
      </c>
      <c r="S1215" s="1">
        <v>0</v>
      </c>
      <c r="T1215" s="1">
        <v>0</v>
      </c>
      <c r="U1215" s="1">
        <v>0</v>
      </c>
    </row>
    <row r="1216" spans="1:21" x14ac:dyDescent="0.25">
      <c r="A1216" t="s">
        <v>568</v>
      </c>
      <c r="B1216">
        <v>9</v>
      </c>
      <c r="C1216">
        <v>200</v>
      </c>
      <c r="D1216" t="s">
        <v>572</v>
      </c>
      <c r="E1216" t="s">
        <v>573</v>
      </c>
      <c r="F1216" t="s">
        <v>42</v>
      </c>
      <c r="G1216" t="s">
        <v>574</v>
      </c>
      <c r="H1216">
        <v>499</v>
      </c>
      <c r="I1216" t="s">
        <v>62</v>
      </c>
      <c r="J1216" t="s">
        <v>577</v>
      </c>
      <c r="K1216" t="s">
        <v>46</v>
      </c>
      <c r="L1216">
        <v>50</v>
      </c>
      <c r="M1216" t="s">
        <v>50</v>
      </c>
      <c r="N1216" s="3">
        <v>38962.089999999997</v>
      </c>
      <c r="O1216" s="3">
        <v>63237.26</v>
      </c>
      <c r="P1216" s="3">
        <v>42477.66</v>
      </c>
      <c r="Q1216" s="3">
        <v>173502.31</v>
      </c>
      <c r="R1216" s="3">
        <v>252859.13</v>
      </c>
      <c r="S1216" s="1">
        <v>473.93</v>
      </c>
      <c r="T1216" s="1">
        <v>41389.089999999997</v>
      </c>
      <c r="U1216" s="1">
        <v>48261.99</v>
      </c>
    </row>
    <row r="1217" spans="1:21" x14ac:dyDescent="0.25">
      <c r="A1217" t="s">
        <v>568</v>
      </c>
      <c r="B1217">
        <v>9</v>
      </c>
      <c r="C1217">
        <v>751</v>
      </c>
      <c r="D1217" t="s">
        <v>578</v>
      </c>
      <c r="E1217" t="s">
        <v>579</v>
      </c>
      <c r="F1217" t="s">
        <v>42</v>
      </c>
      <c r="G1217" t="s">
        <v>580</v>
      </c>
      <c r="H1217">
        <v>450</v>
      </c>
      <c r="I1217" t="s">
        <v>76</v>
      </c>
      <c r="J1217" t="s">
        <v>77</v>
      </c>
      <c r="K1217" t="s">
        <v>46</v>
      </c>
      <c r="L1217">
        <v>10</v>
      </c>
      <c r="M1217" t="s">
        <v>47</v>
      </c>
      <c r="N1217" s="3">
        <v>1018367</v>
      </c>
      <c r="O1217" s="3">
        <v>1033320</v>
      </c>
      <c r="P1217" s="3">
        <v>1044387</v>
      </c>
      <c r="Q1217" s="3">
        <v>1080422</v>
      </c>
      <c r="R1217" s="3">
        <v>1376186</v>
      </c>
      <c r="S1217" s="1">
        <v>1407673</v>
      </c>
      <c r="T1217" s="1">
        <v>1484534</v>
      </c>
      <c r="U1217" s="1">
        <v>1768758.6</v>
      </c>
    </row>
    <row r="1218" spans="1:21" x14ac:dyDescent="0.25">
      <c r="A1218" t="s">
        <v>568</v>
      </c>
      <c r="B1218">
        <v>9</v>
      </c>
      <c r="C1218">
        <v>751</v>
      </c>
      <c r="D1218" t="s">
        <v>578</v>
      </c>
      <c r="E1218" t="s">
        <v>579</v>
      </c>
      <c r="F1218" t="s">
        <v>42</v>
      </c>
      <c r="G1218" t="s">
        <v>580</v>
      </c>
      <c r="H1218">
        <v>450</v>
      </c>
      <c r="I1218" t="s">
        <v>76</v>
      </c>
      <c r="J1218" t="s">
        <v>77</v>
      </c>
      <c r="K1218" t="s">
        <v>46</v>
      </c>
      <c r="L1218">
        <v>20</v>
      </c>
      <c r="M1218" t="s">
        <v>48</v>
      </c>
      <c r="N1218" s="3">
        <v>1018367</v>
      </c>
      <c r="O1218" s="3">
        <v>927547.01</v>
      </c>
      <c r="P1218" s="3">
        <v>970384.98</v>
      </c>
      <c r="Q1218" s="3">
        <v>958080.97</v>
      </c>
      <c r="R1218" s="3">
        <v>1116530.6100000001</v>
      </c>
      <c r="S1218" s="1">
        <v>1126736.8700000001</v>
      </c>
      <c r="T1218" s="1">
        <v>1013815.05</v>
      </c>
      <c r="U1218" s="1">
        <v>1534924</v>
      </c>
    </row>
    <row r="1219" spans="1:21" x14ac:dyDescent="0.25">
      <c r="A1219" t="s">
        <v>568</v>
      </c>
      <c r="B1219">
        <v>9</v>
      </c>
      <c r="C1219">
        <v>751</v>
      </c>
      <c r="D1219" t="s">
        <v>578</v>
      </c>
      <c r="E1219" t="s">
        <v>579</v>
      </c>
      <c r="F1219" t="s">
        <v>42</v>
      </c>
      <c r="G1219" t="s">
        <v>580</v>
      </c>
      <c r="H1219">
        <v>450</v>
      </c>
      <c r="I1219" t="s">
        <v>76</v>
      </c>
      <c r="J1219" t="s">
        <v>77</v>
      </c>
      <c r="K1219" t="s">
        <v>46</v>
      </c>
      <c r="L1219">
        <v>30</v>
      </c>
      <c r="M1219" t="s">
        <v>49</v>
      </c>
      <c r="N1219" s="3">
        <v>0</v>
      </c>
      <c r="O1219" s="3">
        <v>105772.99</v>
      </c>
      <c r="P1219" s="3">
        <v>74002.02</v>
      </c>
      <c r="Q1219" s="3">
        <v>122341.03</v>
      </c>
      <c r="R1219" s="3">
        <v>259655.39</v>
      </c>
      <c r="S1219" s="1">
        <v>280936.13</v>
      </c>
      <c r="T1219" s="1">
        <v>470718.95</v>
      </c>
      <c r="U1219" s="1">
        <v>233834.6</v>
      </c>
    </row>
    <row r="1220" spans="1:21" x14ac:dyDescent="0.25">
      <c r="A1220" t="s">
        <v>568</v>
      </c>
      <c r="B1220">
        <v>9</v>
      </c>
      <c r="C1220">
        <v>751</v>
      </c>
      <c r="D1220" t="s">
        <v>578</v>
      </c>
      <c r="E1220" t="s">
        <v>579</v>
      </c>
      <c r="F1220" t="s">
        <v>42</v>
      </c>
      <c r="G1220" t="s">
        <v>580</v>
      </c>
      <c r="H1220">
        <v>450</v>
      </c>
      <c r="I1220" t="s">
        <v>76</v>
      </c>
      <c r="J1220" t="s">
        <v>77</v>
      </c>
      <c r="K1220" t="s">
        <v>46</v>
      </c>
      <c r="L1220">
        <v>40</v>
      </c>
      <c r="M1220" t="s">
        <v>12</v>
      </c>
      <c r="N1220" s="3">
        <v>0</v>
      </c>
      <c r="O1220" s="3">
        <v>0</v>
      </c>
      <c r="P1220" s="3">
        <v>0</v>
      </c>
      <c r="Q1220" s="3">
        <v>0</v>
      </c>
      <c r="R1220" s="3">
        <v>0</v>
      </c>
      <c r="S1220" s="1">
        <v>0</v>
      </c>
      <c r="T1220" s="1">
        <v>50000</v>
      </c>
      <c r="U1220" s="1">
        <v>0</v>
      </c>
    </row>
    <row r="1221" spans="1:21" x14ac:dyDescent="0.25">
      <c r="A1221" t="s">
        <v>568</v>
      </c>
      <c r="B1221">
        <v>9</v>
      </c>
      <c r="C1221">
        <v>751</v>
      </c>
      <c r="D1221" t="s">
        <v>578</v>
      </c>
      <c r="E1221" t="s">
        <v>579</v>
      </c>
      <c r="F1221" t="s">
        <v>42</v>
      </c>
      <c r="G1221" t="s">
        <v>580</v>
      </c>
      <c r="H1221">
        <v>450</v>
      </c>
      <c r="I1221" t="s">
        <v>76</v>
      </c>
      <c r="J1221" t="s">
        <v>77</v>
      </c>
      <c r="K1221" t="s">
        <v>46</v>
      </c>
      <c r="L1221">
        <v>50</v>
      </c>
      <c r="M1221" t="s">
        <v>50</v>
      </c>
      <c r="N1221" s="3">
        <v>0</v>
      </c>
      <c r="O1221" s="3">
        <v>105772.99</v>
      </c>
      <c r="P1221" s="3">
        <v>74002.02</v>
      </c>
      <c r="Q1221" s="3">
        <v>122341.03</v>
      </c>
      <c r="R1221" s="3">
        <v>259655.39</v>
      </c>
      <c r="S1221" s="1">
        <v>280936.13</v>
      </c>
      <c r="T1221" s="1">
        <v>420718.95</v>
      </c>
      <c r="U1221" s="1">
        <v>233834.6</v>
      </c>
    </row>
    <row r="1222" spans="1:21" x14ac:dyDescent="0.25">
      <c r="A1222" t="s">
        <v>568</v>
      </c>
      <c r="B1222">
        <v>9</v>
      </c>
      <c r="C1222">
        <v>601</v>
      </c>
      <c r="D1222" t="s">
        <v>581</v>
      </c>
      <c r="E1222" t="s">
        <v>582</v>
      </c>
      <c r="F1222" t="s">
        <v>42</v>
      </c>
      <c r="G1222" t="s">
        <v>583</v>
      </c>
      <c r="H1222">
        <v>108</v>
      </c>
      <c r="I1222" t="s">
        <v>403</v>
      </c>
      <c r="J1222" t="s">
        <v>15</v>
      </c>
      <c r="K1222" t="s">
        <v>46</v>
      </c>
      <c r="L1222">
        <v>10</v>
      </c>
      <c r="M1222" t="s">
        <v>47</v>
      </c>
      <c r="N1222" s="3">
        <v>300000</v>
      </c>
      <c r="O1222" s="3">
        <v>300000</v>
      </c>
      <c r="P1222" s="3">
        <v>300000</v>
      </c>
      <c r="Q1222" s="3">
        <v>2435000</v>
      </c>
      <c r="R1222" s="3">
        <v>6629500</v>
      </c>
      <c r="S1222" s="1">
        <v>13950159.01</v>
      </c>
      <c r="T1222" s="1">
        <v>31507426.329999998</v>
      </c>
      <c r="U1222" s="1">
        <v>45854429.420000002</v>
      </c>
    </row>
    <row r="1223" spans="1:21" x14ac:dyDescent="0.25">
      <c r="A1223" t="s">
        <v>568</v>
      </c>
      <c r="B1223">
        <v>9</v>
      </c>
      <c r="C1223">
        <v>601</v>
      </c>
      <c r="D1223" t="s">
        <v>581</v>
      </c>
      <c r="E1223" t="s">
        <v>582</v>
      </c>
      <c r="F1223" t="s">
        <v>42</v>
      </c>
      <c r="G1223" t="s">
        <v>583</v>
      </c>
      <c r="H1223">
        <v>108</v>
      </c>
      <c r="I1223" t="s">
        <v>403</v>
      </c>
      <c r="J1223" t="s">
        <v>15</v>
      </c>
      <c r="K1223" t="s">
        <v>46</v>
      </c>
      <c r="L1223">
        <v>20</v>
      </c>
      <c r="M1223" t="s">
        <v>48</v>
      </c>
      <c r="N1223" s="3">
        <v>300000</v>
      </c>
      <c r="O1223" s="3">
        <v>300000</v>
      </c>
      <c r="P1223" s="3">
        <v>298000</v>
      </c>
      <c r="Q1223" s="3">
        <v>377686</v>
      </c>
      <c r="R1223" s="3">
        <v>1814340.99</v>
      </c>
      <c r="S1223" s="1">
        <v>763732.68</v>
      </c>
      <c r="T1223" s="1">
        <v>4073996.91</v>
      </c>
      <c r="U1223" s="1">
        <v>6626783.0599999996</v>
      </c>
    </row>
    <row r="1224" spans="1:21" x14ac:dyDescent="0.25">
      <c r="A1224" t="s">
        <v>568</v>
      </c>
      <c r="B1224">
        <v>9</v>
      </c>
      <c r="C1224">
        <v>601</v>
      </c>
      <c r="D1224" t="s">
        <v>581</v>
      </c>
      <c r="E1224" t="s">
        <v>582</v>
      </c>
      <c r="F1224" t="s">
        <v>42</v>
      </c>
      <c r="G1224" t="s">
        <v>583</v>
      </c>
      <c r="H1224">
        <v>108</v>
      </c>
      <c r="I1224" t="s">
        <v>403</v>
      </c>
      <c r="J1224" t="s">
        <v>15</v>
      </c>
      <c r="K1224" t="s">
        <v>46</v>
      </c>
      <c r="L1224">
        <v>30</v>
      </c>
      <c r="M1224" t="s">
        <v>49</v>
      </c>
      <c r="N1224" s="3">
        <v>0</v>
      </c>
      <c r="O1224" s="3">
        <v>0</v>
      </c>
      <c r="P1224" s="3">
        <v>2000</v>
      </c>
      <c r="Q1224" s="3">
        <v>2057314</v>
      </c>
      <c r="R1224" s="3">
        <v>4815159.01</v>
      </c>
      <c r="S1224" s="1">
        <v>13186426.33</v>
      </c>
      <c r="T1224" s="1">
        <v>27433429.420000002</v>
      </c>
      <c r="U1224" s="1">
        <v>39227646.359999999</v>
      </c>
    </row>
    <row r="1225" spans="1:21" x14ac:dyDescent="0.25">
      <c r="A1225" t="s">
        <v>568</v>
      </c>
      <c r="B1225">
        <v>9</v>
      </c>
      <c r="C1225">
        <v>601</v>
      </c>
      <c r="D1225" t="s">
        <v>581</v>
      </c>
      <c r="E1225" t="s">
        <v>582</v>
      </c>
      <c r="F1225" t="s">
        <v>42</v>
      </c>
      <c r="G1225" t="s">
        <v>583</v>
      </c>
      <c r="H1225">
        <v>108</v>
      </c>
      <c r="I1225" t="s">
        <v>403</v>
      </c>
      <c r="J1225" t="s">
        <v>15</v>
      </c>
      <c r="K1225" t="s">
        <v>46</v>
      </c>
      <c r="L1225">
        <v>40</v>
      </c>
      <c r="M1225" t="s">
        <v>12</v>
      </c>
      <c r="N1225" s="3">
        <v>0</v>
      </c>
      <c r="O1225" s="3">
        <v>0</v>
      </c>
      <c r="P1225" s="3">
        <v>0</v>
      </c>
      <c r="Q1225" s="3">
        <v>0</v>
      </c>
      <c r="R1225" s="3">
        <v>0</v>
      </c>
      <c r="S1225" s="1">
        <v>13186426.33</v>
      </c>
      <c r="T1225" s="1">
        <v>27433429.420000002</v>
      </c>
      <c r="U1225" s="1">
        <v>39227646.359999999</v>
      </c>
    </row>
    <row r="1226" spans="1:21" x14ac:dyDescent="0.25">
      <c r="A1226" t="s">
        <v>568</v>
      </c>
      <c r="B1226">
        <v>9</v>
      </c>
      <c r="C1226">
        <v>601</v>
      </c>
      <c r="D1226" t="s">
        <v>581</v>
      </c>
      <c r="E1226" t="s">
        <v>582</v>
      </c>
      <c r="F1226" t="s">
        <v>42</v>
      </c>
      <c r="G1226" t="s">
        <v>583</v>
      </c>
      <c r="H1226">
        <v>108</v>
      </c>
      <c r="I1226" t="s">
        <v>403</v>
      </c>
      <c r="J1226" t="s">
        <v>15</v>
      </c>
      <c r="K1226" t="s">
        <v>46</v>
      </c>
      <c r="L1226">
        <v>50</v>
      </c>
      <c r="M1226" t="s">
        <v>50</v>
      </c>
      <c r="N1226" s="3">
        <v>0</v>
      </c>
      <c r="O1226" s="3">
        <v>0</v>
      </c>
      <c r="P1226" s="3">
        <v>2000</v>
      </c>
      <c r="Q1226" s="3">
        <v>2057314</v>
      </c>
      <c r="R1226" s="3">
        <v>4815159.01</v>
      </c>
      <c r="S1226" s="1">
        <v>0</v>
      </c>
      <c r="T1226" s="1">
        <v>0</v>
      </c>
      <c r="U1226" s="1">
        <v>0</v>
      </c>
    </row>
    <row r="1227" spans="1:21" x14ac:dyDescent="0.25">
      <c r="A1227" t="s">
        <v>568</v>
      </c>
      <c r="B1227">
        <v>9</v>
      </c>
      <c r="C1227">
        <v>601</v>
      </c>
      <c r="D1227" t="s">
        <v>581</v>
      </c>
      <c r="E1227" t="s">
        <v>582</v>
      </c>
      <c r="F1227" t="s">
        <v>42</v>
      </c>
      <c r="G1227" t="s">
        <v>583</v>
      </c>
      <c r="H1227">
        <v>402</v>
      </c>
      <c r="I1227" t="s">
        <v>886</v>
      </c>
      <c r="J1227" t="s">
        <v>901</v>
      </c>
      <c r="K1227" t="s">
        <v>46</v>
      </c>
      <c r="L1227">
        <v>10</v>
      </c>
      <c r="M1227" t="s">
        <v>47</v>
      </c>
      <c r="N1227" s="3">
        <v>0</v>
      </c>
      <c r="O1227" s="3">
        <v>0</v>
      </c>
      <c r="P1227" s="3">
        <v>0</v>
      </c>
      <c r="Q1227" s="3">
        <v>0</v>
      </c>
      <c r="R1227" s="3">
        <v>0</v>
      </c>
      <c r="S1227" s="1">
        <v>8163245.5899999999</v>
      </c>
      <c r="T1227" s="1">
        <v>430000</v>
      </c>
      <c r="U1227" s="1">
        <v>626973.64</v>
      </c>
    </row>
    <row r="1228" spans="1:21" x14ac:dyDescent="0.25">
      <c r="A1228" t="s">
        <v>568</v>
      </c>
      <c r="B1228">
        <v>9</v>
      </c>
      <c r="C1228">
        <v>601</v>
      </c>
      <c r="D1228" t="s">
        <v>581</v>
      </c>
      <c r="E1228" t="s">
        <v>582</v>
      </c>
      <c r="F1228" t="s">
        <v>42</v>
      </c>
      <c r="G1228" t="s">
        <v>583</v>
      </c>
      <c r="H1228">
        <v>402</v>
      </c>
      <c r="I1228" t="s">
        <v>886</v>
      </c>
      <c r="J1228" t="s">
        <v>901</v>
      </c>
      <c r="K1228" t="s">
        <v>46</v>
      </c>
      <c r="L1228">
        <v>20</v>
      </c>
      <c r="M1228" t="s">
        <v>48</v>
      </c>
      <c r="N1228" s="3">
        <v>0</v>
      </c>
      <c r="O1228" s="3">
        <v>0</v>
      </c>
      <c r="P1228" s="3">
        <v>0</v>
      </c>
      <c r="Q1228" s="3">
        <v>0</v>
      </c>
      <c r="R1228" s="3">
        <v>0</v>
      </c>
      <c r="S1228" s="1">
        <v>8163199.7000000002</v>
      </c>
      <c r="T1228" s="1">
        <v>233026.36</v>
      </c>
      <c r="U1228" s="1">
        <v>602630.6</v>
      </c>
    </row>
    <row r="1229" spans="1:21" x14ac:dyDescent="0.25">
      <c r="A1229" t="s">
        <v>568</v>
      </c>
      <c r="B1229">
        <v>9</v>
      </c>
      <c r="C1229">
        <v>601</v>
      </c>
      <c r="D1229" t="s">
        <v>581</v>
      </c>
      <c r="E1229" t="s">
        <v>582</v>
      </c>
      <c r="F1229" t="s">
        <v>42</v>
      </c>
      <c r="G1229" t="s">
        <v>583</v>
      </c>
      <c r="H1229">
        <v>402</v>
      </c>
      <c r="I1229" t="s">
        <v>886</v>
      </c>
      <c r="J1229" t="s">
        <v>901</v>
      </c>
      <c r="K1229" t="s">
        <v>46</v>
      </c>
      <c r="L1229">
        <v>30</v>
      </c>
      <c r="M1229" t="s">
        <v>49</v>
      </c>
      <c r="N1229" s="3">
        <v>0</v>
      </c>
      <c r="O1229" s="3">
        <v>0</v>
      </c>
      <c r="P1229" s="3">
        <v>0</v>
      </c>
      <c r="Q1229" s="3">
        <v>0</v>
      </c>
      <c r="R1229" s="3">
        <v>0</v>
      </c>
      <c r="S1229" s="1">
        <v>45.89</v>
      </c>
      <c r="T1229" s="1">
        <v>196973.64</v>
      </c>
      <c r="U1229" s="1">
        <v>24343.040000000001</v>
      </c>
    </row>
    <row r="1230" spans="1:21" x14ac:dyDescent="0.25">
      <c r="A1230" t="s">
        <v>568</v>
      </c>
      <c r="B1230">
        <v>9</v>
      </c>
      <c r="C1230">
        <v>601</v>
      </c>
      <c r="D1230" t="s">
        <v>581</v>
      </c>
      <c r="E1230" t="s">
        <v>582</v>
      </c>
      <c r="F1230" t="s">
        <v>42</v>
      </c>
      <c r="G1230" t="s">
        <v>583</v>
      </c>
      <c r="H1230">
        <v>402</v>
      </c>
      <c r="I1230" t="s">
        <v>886</v>
      </c>
      <c r="J1230" t="s">
        <v>901</v>
      </c>
      <c r="K1230" t="s">
        <v>46</v>
      </c>
      <c r="L1230">
        <v>40</v>
      </c>
      <c r="M1230" t="s">
        <v>12</v>
      </c>
      <c r="N1230" s="3">
        <v>0</v>
      </c>
      <c r="O1230" s="3">
        <v>0</v>
      </c>
      <c r="P1230" s="3">
        <v>0</v>
      </c>
      <c r="Q1230" s="3">
        <v>0</v>
      </c>
      <c r="R1230" s="3">
        <v>0</v>
      </c>
      <c r="S1230" s="1">
        <v>0</v>
      </c>
      <c r="T1230" s="1">
        <v>196973.64</v>
      </c>
      <c r="U1230" s="1">
        <v>0</v>
      </c>
    </row>
    <row r="1231" spans="1:21" x14ac:dyDescent="0.25">
      <c r="A1231" t="s">
        <v>568</v>
      </c>
      <c r="B1231">
        <v>9</v>
      </c>
      <c r="C1231">
        <v>601</v>
      </c>
      <c r="D1231" t="s">
        <v>581</v>
      </c>
      <c r="E1231" t="s">
        <v>582</v>
      </c>
      <c r="F1231" t="s">
        <v>42</v>
      </c>
      <c r="G1231" t="s">
        <v>583</v>
      </c>
      <c r="H1231">
        <v>402</v>
      </c>
      <c r="I1231" t="s">
        <v>886</v>
      </c>
      <c r="J1231" t="s">
        <v>901</v>
      </c>
      <c r="K1231" t="s">
        <v>46</v>
      </c>
      <c r="L1231">
        <v>50</v>
      </c>
      <c r="M1231" t="s">
        <v>50</v>
      </c>
      <c r="N1231" s="3">
        <v>0</v>
      </c>
      <c r="O1231" s="3">
        <v>0</v>
      </c>
      <c r="P1231" s="3">
        <v>0</v>
      </c>
      <c r="Q1231" s="3">
        <v>0</v>
      </c>
      <c r="R1231" s="3">
        <v>0</v>
      </c>
      <c r="S1231" s="1">
        <v>45.89</v>
      </c>
      <c r="T1231" s="1">
        <v>0</v>
      </c>
      <c r="U1231" s="1">
        <v>24343.040000000001</v>
      </c>
    </row>
    <row r="1232" spans="1:21" x14ac:dyDescent="0.25">
      <c r="A1232" t="s">
        <v>568</v>
      </c>
      <c r="B1232">
        <v>9</v>
      </c>
      <c r="C1232">
        <v>601</v>
      </c>
      <c r="D1232" t="s">
        <v>581</v>
      </c>
      <c r="E1232" t="s">
        <v>582</v>
      </c>
      <c r="F1232" t="s">
        <v>42</v>
      </c>
      <c r="G1232" t="s">
        <v>583</v>
      </c>
      <c r="H1232">
        <v>403</v>
      </c>
      <c r="I1232" t="s">
        <v>584</v>
      </c>
      <c r="J1232" t="s">
        <v>585</v>
      </c>
      <c r="K1232" t="s">
        <v>46</v>
      </c>
      <c r="L1232">
        <v>10</v>
      </c>
      <c r="M1232" t="s">
        <v>47</v>
      </c>
      <c r="N1232" s="3">
        <v>12550364</v>
      </c>
      <c r="O1232" s="3">
        <v>13040056</v>
      </c>
      <c r="P1232" s="3">
        <v>12860366</v>
      </c>
      <c r="Q1232" s="3">
        <v>13522288</v>
      </c>
      <c r="R1232" s="3">
        <v>15582938</v>
      </c>
      <c r="S1232" s="1">
        <v>16872619</v>
      </c>
      <c r="T1232" s="1">
        <v>18278632</v>
      </c>
      <c r="U1232" s="1">
        <v>19292595.940000001</v>
      </c>
    </row>
    <row r="1233" spans="1:21" x14ac:dyDescent="0.25">
      <c r="A1233" t="s">
        <v>568</v>
      </c>
      <c r="B1233">
        <v>9</v>
      </c>
      <c r="C1233">
        <v>601</v>
      </c>
      <c r="D1233" t="s">
        <v>581</v>
      </c>
      <c r="E1233" t="s">
        <v>582</v>
      </c>
      <c r="F1233" t="s">
        <v>42</v>
      </c>
      <c r="G1233" t="s">
        <v>583</v>
      </c>
      <c r="H1233">
        <v>403</v>
      </c>
      <c r="I1233" t="s">
        <v>584</v>
      </c>
      <c r="J1233" t="s">
        <v>585</v>
      </c>
      <c r="K1233" t="s">
        <v>46</v>
      </c>
      <c r="L1233">
        <v>20</v>
      </c>
      <c r="M1233" t="s">
        <v>48</v>
      </c>
      <c r="N1233" s="3">
        <v>12165597.26</v>
      </c>
      <c r="O1233" s="3">
        <v>12653861.18</v>
      </c>
      <c r="P1233" s="3">
        <v>12859289.5</v>
      </c>
      <c r="Q1233" s="3">
        <v>13490642.289999999</v>
      </c>
      <c r="R1233" s="3">
        <v>15534357.050000001</v>
      </c>
      <c r="S1233" s="1">
        <v>16871800.600000001</v>
      </c>
      <c r="T1233" s="1">
        <v>17478300.059999999</v>
      </c>
      <c r="U1233" s="1">
        <v>19233552.07</v>
      </c>
    </row>
    <row r="1234" spans="1:21" x14ac:dyDescent="0.25">
      <c r="A1234" t="s">
        <v>568</v>
      </c>
      <c r="B1234">
        <v>9</v>
      </c>
      <c r="C1234">
        <v>601</v>
      </c>
      <c r="D1234" t="s">
        <v>581</v>
      </c>
      <c r="E1234" t="s">
        <v>582</v>
      </c>
      <c r="F1234" t="s">
        <v>42</v>
      </c>
      <c r="G1234" t="s">
        <v>583</v>
      </c>
      <c r="H1234">
        <v>403</v>
      </c>
      <c r="I1234" t="s">
        <v>584</v>
      </c>
      <c r="J1234" t="s">
        <v>585</v>
      </c>
      <c r="K1234" t="s">
        <v>46</v>
      </c>
      <c r="L1234">
        <v>30</v>
      </c>
      <c r="M1234" t="s">
        <v>49</v>
      </c>
      <c r="N1234" s="3">
        <v>384766.74</v>
      </c>
      <c r="O1234" s="3">
        <v>386194.82</v>
      </c>
      <c r="P1234" s="3">
        <v>1076.5</v>
      </c>
      <c r="Q1234" s="3">
        <v>31645.71</v>
      </c>
      <c r="R1234" s="3">
        <v>48580.95</v>
      </c>
      <c r="S1234" s="1">
        <v>818.4</v>
      </c>
      <c r="T1234" s="1">
        <v>800331.94</v>
      </c>
      <c r="U1234" s="1">
        <v>59043.87</v>
      </c>
    </row>
    <row r="1235" spans="1:21" x14ac:dyDescent="0.25">
      <c r="A1235" t="s">
        <v>568</v>
      </c>
      <c r="B1235">
        <v>9</v>
      </c>
      <c r="C1235">
        <v>601</v>
      </c>
      <c r="D1235" t="s">
        <v>581</v>
      </c>
      <c r="E1235" t="s">
        <v>582</v>
      </c>
      <c r="F1235" t="s">
        <v>42</v>
      </c>
      <c r="G1235" t="s">
        <v>583</v>
      </c>
      <c r="H1235">
        <v>403</v>
      </c>
      <c r="I1235" t="s">
        <v>584</v>
      </c>
      <c r="J1235" t="s">
        <v>585</v>
      </c>
      <c r="K1235" t="s">
        <v>46</v>
      </c>
      <c r="L1235">
        <v>40</v>
      </c>
      <c r="M1235" t="s">
        <v>12</v>
      </c>
      <c r="N1235" s="3">
        <v>0</v>
      </c>
      <c r="O1235" s="3">
        <v>0</v>
      </c>
      <c r="P1235" s="3">
        <v>0</v>
      </c>
      <c r="Q1235" s="3">
        <v>0</v>
      </c>
      <c r="R1235" s="3">
        <v>0</v>
      </c>
      <c r="S1235" s="1">
        <v>0</v>
      </c>
      <c r="T1235" s="1">
        <v>800331.94</v>
      </c>
      <c r="U1235" s="1">
        <v>59043.87</v>
      </c>
    </row>
    <row r="1236" spans="1:21" x14ac:dyDescent="0.25">
      <c r="A1236" t="s">
        <v>568</v>
      </c>
      <c r="B1236">
        <v>9</v>
      </c>
      <c r="C1236">
        <v>601</v>
      </c>
      <c r="D1236" t="s">
        <v>581</v>
      </c>
      <c r="E1236" t="s">
        <v>582</v>
      </c>
      <c r="F1236" t="s">
        <v>42</v>
      </c>
      <c r="G1236" t="s">
        <v>583</v>
      </c>
      <c r="H1236">
        <v>403</v>
      </c>
      <c r="I1236" t="s">
        <v>584</v>
      </c>
      <c r="J1236" t="s">
        <v>585</v>
      </c>
      <c r="K1236" t="s">
        <v>46</v>
      </c>
      <c r="L1236">
        <v>50</v>
      </c>
      <c r="M1236" t="s">
        <v>50</v>
      </c>
      <c r="N1236" s="3">
        <v>384766.74</v>
      </c>
      <c r="O1236" s="3">
        <v>386194.82</v>
      </c>
      <c r="P1236" s="3">
        <v>1076.5</v>
      </c>
      <c r="Q1236" s="3">
        <v>31645.71</v>
      </c>
      <c r="R1236" s="3">
        <v>48580.95</v>
      </c>
      <c r="S1236" s="1">
        <v>818.4</v>
      </c>
      <c r="T1236" s="1">
        <v>0</v>
      </c>
      <c r="U1236" s="1">
        <v>0</v>
      </c>
    </row>
    <row r="1237" spans="1:21" x14ac:dyDescent="0.25">
      <c r="A1237" t="s">
        <v>568</v>
      </c>
      <c r="B1237">
        <v>9</v>
      </c>
      <c r="C1237">
        <v>601</v>
      </c>
      <c r="D1237" t="s">
        <v>581</v>
      </c>
      <c r="E1237" t="s">
        <v>582</v>
      </c>
      <c r="F1237" t="s">
        <v>42</v>
      </c>
      <c r="G1237" t="s">
        <v>583</v>
      </c>
      <c r="H1237">
        <v>405</v>
      </c>
      <c r="I1237" t="s">
        <v>586</v>
      </c>
      <c r="J1237" t="s">
        <v>587</v>
      </c>
      <c r="K1237" t="s">
        <v>46</v>
      </c>
      <c r="L1237">
        <v>10</v>
      </c>
      <c r="M1237" t="s">
        <v>47</v>
      </c>
      <c r="N1237" s="3">
        <v>10051925</v>
      </c>
      <c r="O1237" s="3">
        <v>9789839</v>
      </c>
      <c r="P1237" s="3">
        <v>9816263</v>
      </c>
      <c r="Q1237" s="3">
        <v>13261004</v>
      </c>
      <c r="R1237" s="3">
        <v>15196844</v>
      </c>
      <c r="S1237" s="1">
        <v>15577828</v>
      </c>
      <c r="T1237" s="1">
        <v>15643882</v>
      </c>
      <c r="U1237" s="1">
        <v>16825289</v>
      </c>
    </row>
    <row r="1238" spans="1:21" x14ac:dyDescent="0.25">
      <c r="A1238" t="s">
        <v>568</v>
      </c>
      <c r="B1238">
        <v>9</v>
      </c>
      <c r="C1238">
        <v>601</v>
      </c>
      <c r="D1238" t="s">
        <v>581</v>
      </c>
      <c r="E1238" t="s">
        <v>582</v>
      </c>
      <c r="F1238" t="s">
        <v>42</v>
      </c>
      <c r="G1238" t="s">
        <v>583</v>
      </c>
      <c r="H1238">
        <v>405</v>
      </c>
      <c r="I1238" t="s">
        <v>586</v>
      </c>
      <c r="J1238" t="s">
        <v>587</v>
      </c>
      <c r="K1238" t="s">
        <v>46</v>
      </c>
      <c r="L1238">
        <v>20</v>
      </c>
      <c r="M1238" t="s">
        <v>48</v>
      </c>
      <c r="N1238" s="3">
        <v>10051090.43</v>
      </c>
      <c r="O1238" s="3">
        <v>8298420.0599999996</v>
      </c>
      <c r="P1238" s="3">
        <v>9600396.4600000009</v>
      </c>
      <c r="Q1238" s="3">
        <v>13002998.02</v>
      </c>
      <c r="R1238" s="3">
        <v>15143824.09</v>
      </c>
      <c r="S1238" s="1">
        <v>15172027.890000001</v>
      </c>
      <c r="T1238" s="1">
        <v>15573081.140000001</v>
      </c>
      <c r="U1238" s="1">
        <v>16805946.809999999</v>
      </c>
    </row>
    <row r="1239" spans="1:21" x14ac:dyDescent="0.25">
      <c r="A1239" t="s">
        <v>568</v>
      </c>
      <c r="B1239">
        <v>9</v>
      </c>
      <c r="C1239">
        <v>601</v>
      </c>
      <c r="D1239" t="s">
        <v>581</v>
      </c>
      <c r="E1239" t="s">
        <v>582</v>
      </c>
      <c r="F1239" t="s">
        <v>42</v>
      </c>
      <c r="G1239" t="s">
        <v>583</v>
      </c>
      <c r="H1239">
        <v>405</v>
      </c>
      <c r="I1239" t="s">
        <v>586</v>
      </c>
      <c r="J1239" t="s">
        <v>587</v>
      </c>
      <c r="K1239" t="s">
        <v>46</v>
      </c>
      <c r="L1239">
        <v>30</v>
      </c>
      <c r="M1239" t="s">
        <v>49</v>
      </c>
      <c r="N1239" s="3">
        <v>834.57</v>
      </c>
      <c r="O1239" s="3">
        <v>1491418.94</v>
      </c>
      <c r="P1239" s="3">
        <v>215866.54</v>
      </c>
      <c r="Q1239" s="3">
        <v>258005.98</v>
      </c>
      <c r="R1239" s="3">
        <v>53019.91</v>
      </c>
      <c r="S1239" s="1">
        <v>405800.11</v>
      </c>
      <c r="T1239" s="1">
        <v>70800.86</v>
      </c>
      <c r="U1239" s="1">
        <v>19342.189999999999</v>
      </c>
    </row>
    <row r="1240" spans="1:21" x14ac:dyDescent="0.25">
      <c r="A1240" t="s">
        <v>568</v>
      </c>
      <c r="B1240">
        <v>9</v>
      </c>
      <c r="C1240">
        <v>601</v>
      </c>
      <c r="D1240" t="s">
        <v>581</v>
      </c>
      <c r="E1240" t="s">
        <v>582</v>
      </c>
      <c r="F1240" t="s">
        <v>42</v>
      </c>
      <c r="G1240" t="s">
        <v>583</v>
      </c>
      <c r="H1240">
        <v>405</v>
      </c>
      <c r="I1240" t="s">
        <v>586</v>
      </c>
      <c r="J1240" t="s">
        <v>587</v>
      </c>
      <c r="K1240" t="s">
        <v>46</v>
      </c>
      <c r="L1240">
        <v>40</v>
      </c>
      <c r="M1240" t="s">
        <v>12</v>
      </c>
      <c r="N1240" s="3">
        <v>0</v>
      </c>
      <c r="O1240" s="3">
        <v>0</v>
      </c>
      <c r="P1240" s="3">
        <v>0</v>
      </c>
      <c r="Q1240" s="3">
        <v>0</v>
      </c>
      <c r="R1240" s="3">
        <v>0</v>
      </c>
      <c r="S1240" s="1">
        <v>0</v>
      </c>
      <c r="T1240" s="1">
        <v>0</v>
      </c>
      <c r="U1240" s="1">
        <v>0</v>
      </c>
    </row>
    <row r="1241" spans="1:21" x14ac:dyDescent="0.25">
      <c r="A1241" t="s">
        <v>568</v>
      </c>
      <c r="B1241">
        <v>9</v>
      </c>
      <c r="C1241">
        <v>601</v>
      </c>
      <c r="D1241" t="s">
        <v>581</v>
      </c>
      <c r="E1241" t="s">
        <v>582</v>
      </c>
      <c r="F1241" t="s">
        <v>42</v>
      </c>
      <c r="G1241" t="s">
        <v>583</v>
      </c>
      <c r="H1241">
        <v>405</v>
      </c>
      <c r="I1241" t="s">
        <v>586</v>
      </c>
      <c r="J1241" t="s">
        <v>587</v>
      </c>
      <c r="K1241" t="s">
        <v>46</v>
      </c>
      <c r="L1241">
        <v>50</v>
      </c>
      <c r="M1241" t="s">
        <v>50</v>
      </c>
      <c r="N1241" s="3">
        <v>834.57</v>
      </c>
      <c r="O1241" s="3">
        <v>1491418.94</v>
      </c>
      <c r="P1241" s="3">
        <v>215866.54</v>
      </c>
      <c r="Q1241" s="3">
        <v>258005.98</v>
      </c>
      <c r="R1241" s="3">
        <v>53019.91</v>
      </c>
      <c r="S1241" s="1">
        <v>405800.11</v>
      </c>
      <c r="T1241" s="1">
        <v>70800.86</v>
      </c>
      <c r="U1241" s="1">
        <v>19342.189999999999</v>
      </c>
    </row>
    <row r="1242" spans="1:21" x14ac:dyDescent="0.25">
      <c r="A1242" t="s">
        <v>568</v>
      </c>
      <c r="B1242">
        <v>9</v>
      </c>
      <c r="C1242">
        <v>601</v>
      </c>
      <c r="D1242" t="s">
        <v>581</v>
      </c>
      <c r="E1242" t="s">
        <v>582</v>
      </c>
      <c r="F1242" t="s">
        <v>42</v>
      </c>
      <c r="G1242" t="s">
        <v>583</v>
      </c>
      <c r="H1242">
        <v>406</v>
      </c>
      <c r="I1242" t="s">
        <v>74</v>
      </c>
      <c r="J1242" t="s">
        <v>75</v>
      </c>
      <c r="K1242" t="s">
        <v>46</v>
      </c>
      <c r="L1242">
        <v>10</v>
      </c>
      <c r="M1242" t="s">
        <v>47</v>
      </c>
      <c r="N1242" s="3">
        <v>3950779</v>
      </c>
      <c r="O1242" s="3">
        <v>3830741</v>
      </c>
      <c r="P1242" s="3">
        <v>3729320</v>
      </c>
      <c r="Q1242" s="3">
        <v>4200709</v>
      </c>
      <c r="R1242" s="3">
        <v>6451942</v>
      </c>
      <c r="S1242" s="1">
        <v>6328816</v>
      </c>
      <c r="T1242" s="1">
        <v>6580793</v>
      </c>
      <c r="U1242" s="1">
        <v>7489141</v>
      </c>
    </row>
    <row r="1243" spans="1:21" x14ac:dyDescent="0.25">
      <c r="A1243" t="s">
        <v>568</v>
      </c>
      <c r="B1243">
        <v>9</v>
      </c>
      <c r="C1243">
        <v>601</v>
      </c>
      <c r="D1243" t="s">
        <v>581</v>
      </c>
      <c r="E1243" t="s">
        <v>582</v>
      </c>
      <c r="F1243" t="s">
        <v>42</v>
      </c>
      <c r="G1243" t="s">
        <v>583</v>
      </c>
      <c r="H1243">
        <v>406</v>
      </c>
      <c r="I1243" t="s">
        <v>74</v>
      </c>
      <c r="J1243" t="s">
        <v>75</v>
      </c>
      <c r="K1243" t="s">
        <v>46</v>
      </c>
      <c r="L1243">
        <v>20</v>
      </c>
      <c r="M1243" t="s">
        <v>48</v>
      </c>
      <c r="N1243" s="3">
        <v>3950779</v>
      </c>
      <c r="O1243" s="3">
        <v>3141007.43</v>
      </c>
      <c r="P1243" s="3">
        <v>3038747.07</v>
      </c>
      <c r="Q1243" s="3">
        <v>3548472.14</v>
      </c>
      <c r="R1243" s="3">
        <v>4871062.0599999996</v>
      </c>
      <c r="S1243" s="1">
        <v>6043457.5599999996</v>
      </c>
      <c r="T1243" s="1">
        <v>6352226.2800000003</v>
      </c>
      <c r="U1243" s="1">
        <v>6738221.5899999999</v>
      </c>
    </row>
    <row r="1244" spans="1:21" x14ac:dyDescent="0.25">
      <c r="A1244" t="s">
        <v>568</v>
      </c>
      <c r="B1244">
        <v>9</v>
      </c>
      <c r="C1244">
        <v>601</v>
      </c>
      <c r="D1244" t="s">
        <v>581</v>
      </c>
      <c r="E1244" t="s">
        <v>582</v>
      </c>
      <c r="F1244" t="s">
        <v>42</v>
      </c>
      <c r="G1244" t="s">
        <v>583</v>
      </c>
      <c r="H1244">
        <v>406</v>
      </c>
      <c r="I1244" t="s">
        <v>74</v>
      </c>
      <c r="J1244" t="s">
        <v>75</v>
      </c>
      <c r="K1244" t="s">
        <v>46</v>
      </c>
      <c r="L1244">
        <v>30</v>
      </c>
      <c r="M1244" t="s">
        <v>49</v>
      </c>
      <c r="N1244" s="3">
        <v>0</v>
      </c>
      <c r="O1244" s="3">
        <v>689733.57</v>
      </c>
      <c r="P1244" s="3">
        <v>690572.93</v>
      </c>
      <c r="Q1244" s="3">
        <v>652236.86</v>
      </c>
      <c r="R1244" s="3">
        <v>1580879.94</v>
      </c>
      <c r="S1244" s="1">
        <v>285358.44</v>
      </c>
      <c r="T1244" s="1">
        <v>228566.72</v>
      </c>
      <c r="U1244" s="1">
        <v>750919.41</v>
      </c>
    </row>
    <row r="1245" spans="1:21" x14ac:dyDescent="0.25">
      <c r="A1245" t="s">
        <v>568</v>
      </c>
      <c r="B1245">
        <v>9</v>
      </c>
      <c r="C1245">
        <v>601</v>
      </c>
      <c r="D1245" t="s">
        <v>581</v>
      </c>
      <c r="E1245" t="s">
        <v>582</v>
      </c>
      <c r="F1245" t="s">
        <v>42</v>
      </c>
      <c r="G1245" t="s">
        <v>583</v>
      </c>
      <c r="H1245">
        <v>406</v>
      </c>
      <c r="I1245" t="s">
        <v>74</v>
      </c>
      <c r="J1245" t="s">
        <v>75</v>
      </c>
      <c r="K1245" t="s">
        <v>46</v>
      </c>
      <c r="L1245">
        <v>40</v>
      </c>
      <c r="M1245" t="s">
        <v>12</v>
      </c>
      <c r="N1245" s="3">
        <v>0</v>
      </c>
      <c r="O1245" s="3">
        <v>0</v>
      </c>
      <c r="P1245" s="3">
        <v>0</v>
      </c>
      <c r="Q1245" s="3">
        <v>0</v>
      </c>
      <c r="R1245" s="3">
        <v>0</v>
      </c>
      <c r="S1245" s="1">
        <v>0</v>
      </c>
      <c r="T1245" s="1">
        <v>0</v>
      </c>
      <c r="U1245" s="1">
        <v>0</v>
      </c>
    </row>
    <row r="1246" spans="1:21" x14ac:dyDescent="0.25">
      <c r="A1246" t="s">
        <v>568</v>
      </c>
      <c r="B1246">
        <v>9</v>
      </c>
      <c r="C1246">
        <v>601</v>
      </c>
      <c r="D1246" t="s">
        <v>581</v>
      </c>
      <c r="E1246" t="s">
        <v>582</v>
      </c>
      <c r="F1246" t="s">
        <v>42</v>
      </c>
      <c r="G1246" t="s">
        <v>583</v>
      </c>
      <c r="H1246">
        <v>406</v>
      </c>
      <c r="I1246" t="s">
        <v>74</v>
      </c>
      <c r="J1246" t="s">
        <v>75</v>
      </c>
      <c r="K1246" t="s">
        <v>46</v>
      </c>
      <c r="L1246">
        <v>50</v>
      </c>
      <c r="M1246" t="s">
        <v>50</v>
      </c>
      <c r="N1246" s="3">
        <v>0</v>
      </c>
      <c r="O1246" s="3">
        <v>689733.57</v>
      </c>
      <c r="P1246" s="3">
        <v>690572.93</v>
      </c>
      <c r="Q1246" s="3">
        <v>652236.86</v>
      </c>
      <c r="R1246" s="3">
        <v>1580879.94</v>
      </c>
      <c r="S1246" s="1">
        <v>285358.44</v>
      </c>
      <c r="T1246" s="1">
        <v>228566.72</v>
      </c>
      <c r="U1246" s="1">
        <v>750919.41</v>
      </c>
    </row>
    <row r="1247" spans="1:21" x14ac:dyDescent="0.25">
      <c r="A1247" t="s">
        <v>568</v>
      </c>
      <c r="B1247">
        <v>9</v>
      </c>
      <c r="C1247">
        <v>601</v>
      </c>
      <c r="D1247" t="s">
        <v>581</v>
      </c>
      <c r="E1247" t="s">
        <v>582</v>
      </c>
      <c r="F1247" t="s">
        <v>42</v>
      </c>
      <c r="G1247" t="s">
        <v>583</v>
      </c>
      <c r="H1247">
        <v>430</v>
      </c>
      <c r="I1247" t="s">
        <v>449</v>
      </c>
      <c r="J1247" t="s">
        <v>450</v>
      </c>
      <c r="K1247" t="s">
        <v>46</v>
      </c>
      <c r="L1247">
        <v>10</v>
      </c>
      <c r="M1247" t="s">
        <v>47</v>
      </c>
      <c r="N1247" s="3">
        <v>5282530</v>
      </c>
      <c r="O1247" s="3">
        <v>6068017</v>
      </c>
      <c r="P1247" s="3">
        <v>6160716</v>
      </c>
      <c r="Q1247" s="3">
        <v>7174531</v>
      </c>
      <c r="R1247" s="3">
        <v>7575587</v>
      </c>
      <c r="S1247" s="1">
        <v>8091893</v>
      </c>
      <c r="T1247" s="1">
        <v>9099113</v>
      </c>
      <c r="U1247" s="1">
        <v>12492935</v>
      </c>
    </row>
    <row r="1248" spans="1:21" x14ac:dyDescent="0.25">
      <c r="A1248" t="s">
        <v>568</v>
      </c>
      <c r="B1248">
        <v>9</v>
      </c>
      <c r="C1248">
        <v>601</v>
      </c>
      <c r="D1248" t="s">
        <v>581</v>
      </c>
      <c r="E1248" t="s">
        <v>582</v>
      </c>
      <c r="F1248" t="s">
        <v>42</v>
      </c>
      <c r="G1248" t="s">
        <v>583</v>
      </c>
      <c r="H1248">
        <v>430</v>
      </c>
      <c r="I1248" t="s">
        <v>449</v>
      </c>
      <c r="J1248" t="s">
        <v>450</v>
      </c>
      <c r="K1248" t="s">
        <v>46</v>
      </c>
      <c r="L1248">
        <v>20</v>
      </c>
      <c r="M1248" t="s">
        <v>48</v>
      </c>
      <c r="N1248" s="3">
        <v>5282530</v>
      </c>
      <c r="O1248" s="3">
        <v>5498856.9000000004</v>
      </c>
      <c r="P1248" s="3">
        <v>5667352.2999999998</v>
      </c>
      <c r="Q1248" s="3">
        <v>6405340.9800000004</v>
      </c>
      <c r="R1248" s="3">
        <v>6990240.3600000003</v>
      </c>
      <c r="S1248" s="1">
        <v>8085323.0700000003</v>
      </c>
      <c r="T1248" s="1">
        <v>8618698.4499999993</v>
      </c>
      <c r="U1248" s="1">
        <v>9954195.6500000004</v>
      </c>
    </row>
    <row r="1249" spans="1:21" x14ac:dyDescent="0.25">
      <c r="A1249" t="s">
        <v>568</v>
      </c>
      <c r="B1249">
        <v>9</v>
      </c>
      <c r="C1249">
        <v>601</v>
      </c>
      <c r="D1249" t="s">
        <v>581</v>
      </c>
      <c r="E1249" t="s">
        <v>582</v>
      </c>
      <c r="F1249" t="s">
        <v>42</v>
      </c>
      <c r="G1249" t="s">
        <v>583</v>
      </c>
      <c r="H1249">
        <v>430</v>
      </c>
      <c r="I1249" t="s">
        <v>449</v>
      </c>
      <c r="J1249" t="s">
        <v>450</v>
      </c>
      <c r="K1249" t="s">
        <v>46</v>
      </c>
      <c r="L1249">
        <v>30</v>
      </c>
      <c r="M1249" t="s">
        <v>49</v>
      </c>
      <c r="N1249" s="3">
        <v>0</v>
      </c>
      <c r="O1249" s="3">
        <v>569160.1</v>
      </c>
      <c r="P1249" s="3">
        <v>493363.7</v>
      </c>
      <c r="Q1249" s="3">
        <v>769190.02</v>
      </c>
      <c r="R1249" s="3">
        <v>585346.64</v>
      </c>
      <c r="S1249" s="1">
        <v>6569.93</v>
      </c>
      <c r="T1249" s="1">
        <v>480414.55</v>
      </c>
      <c r="U1249" s="1">
        <v>2538739.35</v>
      </c>
    </row>
    <row r="1250" spans="1:21" x14ac:dyDescent="0.25">
      <c r="A1250" t="s">
        <v>568</v>
      </c>
      <c r="B1250">
        <v>9</v>
      </c>
      <c r="C1250">
        <v>601</v>
      </c>
      <c r="D1250" t="s">
        <v>581</v>
      </c>
      <c r="E1250" t="s">
        <v>582</v>
      </c>
      <c r="F1250" t="s">
        <v>42</v>
      </c>
      <c r="G1250" t="s">
        <v>583</v>
      </c>
      <c r="H1250">
        <v>430</v>
      </c>
      <c r="I1250" t="s">
        <v>449</v>
      </c>
      <c r="J1250" t="s">
        <v>450</v>
      </c>
      <c r="K1250" t="s">
        <v>46</v>
      </c>
      <c r="L1250">
        <v>40</v>
      </c>
      <c r="M1250" t="s">
        <v>12</v>
      </c>
      <c r="N1250" s="3">
        <v>0</v>
      </c>
      <c r="O1250" s="3">
        <v>0</v>
      </c>
      <c r="P1250" s="3">
        <v>0</v>
      </c>
      <c r="Q1250" s="3">
        <v>0</v>
      </c>
      <c r="R1250" s="3">
        <v>0</v>
      </c>
      <c r="S1250" s="1">
        <v>0</v>
      </c>
      <c r="T1250" s="1">
        <v>0</v>
      </c>
      <c r="U1250" s="1">
        <v>0</v>
      </c>
    </row>
    <row r="1251" spans="1:21" x14ac:dyDescent="0.25">
      <c r="A1251" t="s">
        <v>568</v>
      </c>
      <c r="B1251">
        <v>9</v>
      </c>
      <c r="C1251">
        <v>601</v>
      </c>
      <c r="D1251" t="s">
        <v>581</v>
      </c>
      <c r="E1251" t="s">
        <v>582</v>
      </c>
      <c r="F1251" t="s">
        <v>42</v>
      </c>
      <c r="G1251" t="s">
        <v>583</v>
      </c>
      <c r="H1251">
        <v>430</v>
      </c>
      <c r="I1251" t="s">
        <v>449</v>
      </c>
      <c r="J1251" t="s">
        <v>450</v>
      </c>
      <c r="K1251" t="s">
        <v>46</v>
      </c>
      <c r="L1251">
        <v>50</v>
      </c>
      <c r="M1251" t="s">
        <v>50</v>
      </c>
      <c r="N1251" s="3">
        <v>0</v>
      </c>
      <c r="O1251" s="3">
        <v>569160.1</v>
      </c>
      <c r="P1251" s="3">
        <v>493363.7</v>
      </c>
      <c r="Q1251" s="3">
        <v>769190.02</v>
      </c>
      <c r="R1251" s="3">
        <v>585346.64</v>
      </c>
      <c r="S1251" s="1">
        <v>6569.93</v>
      </c>
      <c r="T1251" s="1">
        <v>480414.55</v>
      </c>
      <c r="U1251" s="1">
        <v>2538739.35</v>
      </c>
    </row>
    <row r="1252" spans="1:21" x14ac:dyDescent="0.25">
      <c r="A1252" t="s">
        <v>568</v>
      </c>
      <c r="B1252">
        <v>9</v>
      </c>
      <c r="C1252">
        <v>601</v>
      </c>
      <c r="D1252" t="s">
        <v>581</v>
      </c>
      <c r="E1252" t="s">
        <v>582</v>
      </c>
      <c r="F1252" t="s">
        <v>42</v>
      </c>
      <c r="G1252" t="s">
        <v>583</v>
      </c>
      <c r="H1252">
        <v>440</v>
      </c>
      <c r="I1252" t="s">
        <v>588</v>
      </c>
      <c r="J1252" t="s">
        <v>589</v>
      </c>
      <c r="K1252" t="s">
        <v>46</v>
      </c>
      <c r="L1252">
        <v>10</v>
      </c>
      <c r="M1252" t="s">
        <v>47</v>
      </c>
      <c r="N1252" s="3">
        <v>104941945</v>
      </c>
      <c r="O1252" s="3">
        <v>106615674</v>
      </c>
      <c r="P1252" s="3">
        <v>106897111.09</v>
      </c>
      <c r="Q1252" s="3">
        <v>120621287.14</v>
      </c>
      <c r="R1252" s="3">
        <v>136669713</v>
      </c>
      <c r="S1252" s="1">
        <v>136988844</v>
      </c>
      <c r="T1252" s="1">
        <v>147250155</v>
      </c>
      <c r="U1252" s="1">
        <v>156741893</v>
      </c>
    </row>
    <row r="1253" spans="1:21" x14ac:dyDescent="0.25">
      <c r="A1253" t="s">
        <v>568</v>
      </c>
      <c r="B1253">
        <v>9</v>
      </c>
      <c r="C1253">
        <v>601</v>
      </c>
      <c r="D1253" t="s">
        <v>581</v>
      </c>
      <c r="E1253" t="s">
        <v>582</v>
      </c>
      <c r="F1253" t="s">
        <v>42</v>
      </c>
      <c r="G1253" t="s">
        <v>583</v>
      </c>
      <c r="H1253">
        <v>440</v>
      </c>
      <c r="I1253" t="s">
        <v>588</v>
      </c>
      <c r="J1253" t="s">
        <v>589</v>
      </c>
      <c r="K1253" t="s">
        <v>46</v>
      </c>
      <c r="L1253">
        <v>20</v>
      </c>
      <c r="M1253" t="s">
        <v>48</v>
      </c>
      <c r="N1253" s="3">
        <v>104941945</v>
      </c>
      <c r="O1253" s="3">
        <v>105160171.8</v>
      </c>
      <c r="P1253" s="3">
        <v>106897111.09</v>
      </c>
      <c r="Q1253" s="3">
        <v>105275545.31</v>
      </c>
      <c r="R1253" s="3">
        <v>134538193.09</v>
      </c>
      <c r="S1253" s="1">
        <v>136731128.19</v>
      </c>
      <c r="T1253" s="1">
        <v>144021861.43000001</v>
      </c>
      <c r="U1253" s="1">
        <v>154801222.25</v>
      </c>
    </row>
    <row r="1254" spans="1:21" x14ac:dyDescent="0.25">
      <c r="A1254" t="s">
        <v>568</v>
      </c>
      <c r="B1254">
        <v>9</v>
      </c>
      <c r="C1254">
        <v>601</v>
      </c>
      <c r="D1254" t="s">
        <v>581</v>
      </c>
      <c r="E1254" t="s">
        <v>582</v>
      </c>
      <c r="F1254" t="s">
        <v>42</v>
      </c>
      <c r="G1254" t="s">
        <v>583</v>
      </c>
      <c r="H1254">
        <v>440</v>
      </c>
      <c r="I1254" t="s">
        <v>588</v>
      </c>
      <c r="J1254" t="s">
        <v>589</v>
      </c>
      <c r="K1254" t="s">
        <v>46</v>
      </c>
      <c r="L1254">
        <v>30</v>
      </c>
      <c r="M1254" t="s">
        <v>49</v>
      </c>
      <c r="N1254" s="3">
        <v>0</v>
      </c>
      <c r="O1254" s="3">
        <v>1455502.2</v>
      </c>
      <c r="P1254" s="3">
        <v>0</v>
      </c>
      <c r="Q1254" s="3">
        <v>15345741.83</v>
      </c>
      <c r="R1254" s="3">
        <v>2131519.91</v>
      </c>
      <c r="S1254" s="1">
        <v>257715.81</v>
      </c>
      <c r="T1254" s="1">
        <v>3228293.57</v>
      </c>
      <c r="U1254" s="1">
        <v>1940670.75</v>
      </c>
    </row>
    <row r="1255" spans="1:21" x14ac:dyDescent="0.25">
      <c r="A1255" t="s">
        <v>568</v>
      </c>
      <c r="B1255">
        <v>9</v>
      </c>
      <c r="C1255">
        <v>601</v>
      </c>
      <c r="D1255" t="s">
        <v>581</v>
      </c>
      <c r="E1255" t="s">
        <v>582</v>
      </c>
      <c r="F1255" t="s">
        <v>42</v>
      </c>
      <c r="G1255" t="s">
        <v>583</v>
      </c>
      <c r="H1255">
        <v>440</v>
      </c>
      <c r="I1255" t="s">
        <v>588</v>
      </c>
      <c r="J1255" t="s">
        <v>589</v>
      </c>
      <c r="K1255" t="s">
        <v>46</v>
      </c>
      <c r="L1255">
        <v>40</v>
      </c>
      <c r="M1255" t="s">
        <v>12</v>
      </c>
      <c r="N1255" s="3">
        <v>0</v>
      </c>
      <c r="O1255" s="3">
        <v>0</v>
      </c>
      <c r="P1255" s="3">
        <v>0</v>
      </c>
      <c r="Q1255" s="3">
        <v>0</v>
      </c>
      <c r="R1255" s="3">
        <v>0</v>
      </c>
      <c r="S1255" s="1">
        <v>0</v>
      </c>
      <c r="T1255" s="1">
        <v>0</v>
      </c>
      <c r="U1255" s="1">
        <v>0</v>
      </c>
    </row>
    <row r="1256" spans="1:21" x14ac:dyDescent="0.25">
      <c r="A1256" t="s">
        <v>568</v>
      </c>
      <c r="B1256">
        <v>9</v>
      </c>
      <c r="C1256">
        <v>601</v>
      </c>
      <c r="D1256" t="s">
        <v>581</v>
      </c>
      <c r="E1256" t="s">
        <v>582</v>
      </c>
      <c r="F1256" t="s">
        <v>42</v>
      </c>
      <c r="G1256" t="s">
        <v>583</v>
      </c>
      <c r="H1256">
        <v>440</v>
      </c>
      <c r="I1256" t="s">
        <v>588</v>
      </c>
      <c r="J1256" t="s">
        <v>589</v>
      </c>
      <c r="K1256" t="s">
        <v>46</v>
      </c>
      <c r="L1256">
        <v>50</v>
      </c>
      <c r="M1256" t="s">
        <v>50</v>
      </c>
      <c r="N1256" s="3">
        <v>0</v>
      </c>
      <c r="O1256" s="3">
        <v>1455502.2</v>
      </c>
      <c r="P1256" s="3">
        <v>0</v>
      </c>
      <c r="Q1256" s="3">
        <v>15345741.83</v>
      </c>
      <c r="R1256" s="3">
        <v>2131519.91</v>
      </c>
      <c r="S1256" s="1">
        <v>257715.81</v>
      </c>
      <c r="T1256" s="1">
        <v>3228293.57</v>
      </c>
      <c r="U1256" s="1">
        <v>1940670.75</v>
      </c>
    </row>
    <row r="1257" spans="1:21" x14ac:dyDescent="0.25">
      <c r="A1257" t="s">
        <v>568</v>
      </c>
      <c r="B1257">
        <v>9</v>
      </c>
      <c r="C1257">
        <v>601</v>
      </c>
      <c r="D1257" t="s">
        <v>581</v>
      </c>
      <c r="E1257" t="s">
        <v>582</v>
      </c>
      <c r="F1257" t="s">
        <v>42</v>
      </c>
      <c r="G1257" t="s">
        <v>583</v>
      </c>
      <c r="H1257">
        <v>492</v>
      </c>
      <c r="I1257" t="s">
        <v>590</v>
      </c>
      <c r="J1257" t="s">
        <v>591</v>
      </c>
      <c r="K1257" t="s">
        <v>46</v>
      </c>
      <c r="L1257">
        <v>10</v>
      </c>
      <c r="M1257" t="s">
        <v>47</v>
      </c>
      <c r="N1257" s="3">
        <v>20839583</v>
      </c>
      <c r="O1257" s="3">
        <v>20439583</v>
      </c>
      <c r="P1257" s="3">
        <v>20439583</v>
      </c>
      <c r="Q1257" s="3">
        <v>19883384</v>
      </c>
      <c r="R1257" s="3">
        <v>24532423</v>
      </c>
      <c r="S1257" s="1">
        <v>23865423</v>
      </c>
      <c r="T1257" s="1">
        <v>39872390.390000001</v>
      </c>
      <c r="U1257" s="1">
        <v>39051103.479999997</v>
      </c>
    </row>
    <row r="1258" spans="1:21" x14ac:dyDescent="0.25">
      <c r="A1258" t="s">
        <v>568</v>
      </c>
      <c r="B1258">
        <v>9</v>
      </c>
      <c r="C1258">
        <v>601</v>
      </c>
      <c r="D1258" t="s">
        <v>581</v>
      </c>
      <c r="E1258" t="s">
        <v>582</v>
      </c>
      <c r="F1258" t="s">
        <v>42</v>
      </c>
      <c r="G1258" t="s">
        <v>583</v>
      </c>
      <c r="H1258">
        <v>492</v>
      </c>
      <c r="I1258" t="s">
        <v>590</v>
      </c>
      <c r="J1258" t="s">
        <v>591</v>
      </c>
      <c r="K1258" t="s">
        <v>46</v>
      </c>
      <c r="L1258">
        <v>20</v>
      </c>
      <c r="M1258" t="s">
        <v>48</v>
      </c>
      <c r="N1258" s="3">
        <v>20839456.739999998</v>
      </c>
      <c r="O1258" s="3">
        <v>20209426.800000001</v>
      </c>
      <c r="P1258" s="3">
        <v>20420344.27</v>
      </c>
      <c r="Q1258" s="3">
        <v>19489533.32</v>
      </c>
      <c r="R1258" s="3">
        <v>23400221.510000002</v>
      </c>
      <c r="S1258" s="1">
        <v>22946455</v>
      </c>
      <c r="T1258" s="1">
        <v>34733574.200000003</v>
      </c>
      <c r="U1258" s="1">
        <v>37921922.25</v>
      </c>
    </row>
    <row r="1259" spans="1:21" x14ac:dyDescent="0.25">
      <c r="A1259" t="s">
        <v>568</v>
      </c>
      <c r="B1259">
        <v>9</v>
      </c>
      <c r="C1259">
        <v>601</v>
      </c>
      <c r="D1259" t="s">
        <v>581</v>
      </c>
      <c r="E1259" t="s">
        <v>582</v>
      </c>
      <c r="F1259" t="s">
        <v>42</v>
      </c>
      <c r="G1259" t="s">
        <v>583</v>
      </c>
      <c r="H1259">
        <v>492</v>
      </c>
      <c r="I1259" t="s">
        <v>590</v>
      </c>
      <c r="J1259" t="s">
        <v>591</v>
      </c>
      <c r="K1259" t="s">
        <v>46</v>
      </c>
      <c r="L1259">
        <v>30</v>
      </c>
      <c r="M1259" t="s">
        <v>49</v>
      </c>
      <c r="N1259" s="3">
        <v>126.26</v>
      </c>
      <c r="O1259" s="3">
        <v>230156.2</v>
      </c>
      <c r="P1259" s="3">
        <v>19238.73</v>
      </c>
      <c r="Q1259" s="3">
        <v>393850.68</v>
      </c>
      <c r="R1259" s="3">
        <v>1132201.49</v>
      </c>
      <c r="S1259" s="1">
        <v>918968</v>
      </c>
      <c r="T1259" s="1">
        <v>5138816.1900000004</v>
      </c>
      <c r="U1259" s="1">
        <v>1129181.23</v>
      </c>
    </row>
    <row r="1260" spans="1:21" x14ac:dyDescent="0.25">
      <c r="A1260" t="s">
        <v>568</v>
      </c>
      <c r="B1260">
        <v>9</v>
      </c>
      <c r="C1260">
        <v>601</v>
      </c>
      <c r="D1260" t="s">
        <v>581</v>
      </c>
      <c r="E1260" t="s">
        <v>582</v>
      </c>
      <c r="F1260" t="s">
        <v>42</v>
      </c>
      <c r="G1260" t="s">
        <v>583</v>
      </c>
      <c r="H1260">
        <v>492</v>
      </c>
      <c r="I1260" t="s">
        <v>590</v>
      </c>
      <c r="J1260" t="s">
        <v>591</v>
      </c>
      <c r="K1260" t="s">
        <v>46</v>
      </c>
      <c r="L1260">
        <v>40</v>
      </c>
      <c r="M1260" t="s">
        <v>12</v>
      </c>
      <c r="N1260" s="3">
        <v>0</v>
      </c>
      <c r="O1260" s="3">
        <v>0</v>
      </c>
      <c r="P1260" s="3">
        <v>0</v>
      </c>
      <c r="Q1260" s="3">
        <v>0</v>
      </c>
      <c r="R1260" s="3">
        <v>0</v>
      </c>
      <c r="S1260" s="1">
        <v>0</v>
      </c>
      <c r="T1260" s="1">
        <v>4700000</v>
      </c>
      <c r="U1260" s="1">
        <v>0</v>
      </c>
    </row>
    <row r="1261" spans="1:21" x14ac:dyDescent="0.25">
      <c r="A1261" t="s">
        <v>568</v>
      </c>
      <c r="B1261">
        <v>9</v>
      </c>
      <c r="C1261">
        <v>601</v>
      </c>
      <c r="D1261" t="s">
        <v>581</v>
      </c>
      <c r="E1261" t="s">
        <v>582</v>
      </c>
      <c r="F1261" t="s">
        <v>42</v>
      </c>
      <c r="G1261" t="s">
        <v>583</v>
      </c>
      <c r="H1261">
        <v>492</v>
      </c>
      <c r="I1261" t="s">
        <v>590</v>
      </c>
      <c r="J1261" t="s">
        <v>591</v>
      </c>
      <c r="K1261" t="s">
        <v>46</v>
      </c>
      <c r="L1261">
        <v>50</v>
      </c>
      <c r="M1261" t="s">
        <v>50</v>
      </c>
      <c r="N1261" s="3">
        <v>126.26</v>
      </c>
      <c r="O1261" s="3">
        <v>230156.2</v>
      </c>
      <c r="P1261" s="3">
        <v>19238.73</v>
      </c>
      <c r="Q1261" s="3">
        <v>393850.68</v>
      </c>
      <c r="R1261" s="3">
        <v>1132201.49</v>
      </c>
      <c r="S1261" s="1">
        <v>918968</v>
      </c>
      <c r="T1261" s="1">
        <v>438816.19</v>
      </c>
      <c r="U1261" s="1">
        <v>1129181.23</v>
      </c>
    </row>
    <row r="1262" spans="1:21" x14ac:dyDescent="0.25">
      <c r="A1262" t="s">
        <v>568</v>
      </c>
      <c r="B1262">
        <v>9</v>
      </c>
      <c r="C1262">
        <v>601</v>
      </c>
      <c r="D1262" t="s">
        <v>581</v>
      </c>
      <c r="E1262" t="s">
        <v>582</v>
      </c>
      <c r="F1262" t="s">
        <v>42</v>
      </c>
      <c r="G1262" t="s">
        <v>583</v>
      </c>
      <c r="H1262">
        <v>499</v>
      </c>
      <c r="I1262" t="s">
        <v>62</v>
      </c>
      <c r="J1262" t="s">
        <v>577</v>
      </c>
      <c r="K1262" t="s">
        <v>46</v>
      </c>
      <c r="L1262">
        <v>10</v>
      </c>
      <c r="M1262" t="s">
        <v>47</v>
      </c>
      <c r="N1262" s="3">
        <v>17532242</v>
      </c>
      <c r="O1262" s="3">
        <v>20676758</v>
      </c>
      <c r="P1262" s="3">
        <v>18787655</v>
      </c>
      <c r="Q1262" s="3">
        <v>18487764</v>
      </c>
      <c r="R1262" s="3">
        <v>25441266</v>
      </c>
      <c r="S1262" s="1">
        <v>25433929</v>
      </c>
      <c r="T1262" s="1">
        <v>25395772.32</v>
      </c>
      <c r="U1262" s="1">
        <v>29342175.52</v>
      </c>
    </row>
    <row r="1263" spans="1:21" x14ac:dyDescent="0.25">
      <c r="A1263" t="s">
        <v>568</v>
      </c>
      <c r="B1263">
        <v>9</v>
      </c>
      <c r="C1263">
        <v>601</v>
      </c>
      <c r="D1263" t="s">
        <v>581</v>
      </c>
      <c r="E1263" t="s">
        <v>582</v>
      </c>
      <c r="F1263" t="s">
        <v>42</v>
      </c>
      <c r="G1263" t="s">
        <v>583</v>
      </c>
      <c r="H1263">
        <v>499</v>
      </c>
      <c r="I1263" t="s">
        <v>62</v>
      </c>
      <c r="J1263" t="s">
        <v>577</v>
      </c>
      <c r="K1263" t="s">
        <v>46</v>
      </c>
      <c r="L1263">
        <v>20</v>
      </c>
      <c r="M1263" t="s">
        <v>48</v>
      </c>
      <c r="N1263" s="3">
        <v>17532242</v>
      </c>
      <c r="O1263" s="3">
        <v>20154920.609999999</v>
      </c>
      <c r="P1263" s="3">
        <v>18787655</v>
      </c>
      <c r="Q1263" s="3">
        <v>18487649.199999999</v>
      </c>
      <c r="R1263" s="3">
        <v>25219717.34</v>
      </c>
      <c r="S1263" s="1">
        <v>25252863.23</v>
      </c>
      <c r="T1263" s="1">
        <v>24869798.879999999</v>
      </c>
      <c r="U1263" s="1">
        <v>29149948.539999999</v>
      </c>
    </row>
    <row r="1264" spans="1:21" x14ac:dyDescent="0.25">
      <c r="A1264" t="s">
        <v>568</v>
      </c>
      <c r="B1264">
        <v>9</v>
      </c>
      <c r="C1264">
        <v>601</v>
      </c>
      <c r="D1264" t="s">
        <v>581</v>
      </c>
      <c r="E1264" t="s">
        <v>582</v>
      </c>
      <c r="F1264" t="s">
        <v>42</v>
      </c>
      <c r="G1264" t="s">
        <v>583</v>
      </c>
      <c r="H1264">
        <v>499</v>
      </c>
      <c r="I1264" t="s">
        <v>62</v>
      </c>
      <c r="J1264" t="s">
        <v>577</v>
      </c>
      <c r="K1264" t="s">
        <v>46</v>
      </c>
      <c r="L1264">
        <v>30</v>
      </c>
      <c r="M1264" t="s">
        <v>49</v>
      </c>
      <c r="N1264" s="3">
        <v>0</v>
      </c>
      <c r="O1264" s="3">
        <v>521837.39</v>
      </c>
      <c r="P1264" s="3">
        <v>0</v>
      </c>
      <c r="Q1264" s="3">
        <v>114.8</v>
      </c>
      <c r="R1264" s="3">
        <v>221548.66</v>
      </c>
      <c r="S1264" s="1">
        <v>181065.77</v>
      </c>
      <c r="T1264" s="1">
        <v>525973.43999999994</v>
      </c>
      <c r="U1264" s="1">
        <v>192226.98</v>
      </c>
    </row>
    <row r="1265" spans="1:21" x14ac:dyDescent="0.25">
      <c r="A1265" t="s">
        <v>568</v>
      </c>
      <c r="B1265">
        <v>9</v>
      </c>
      <c r="C1265">
        <v>601</v>
      </c>
      <c r="D1265" t="s">
        <v>581</v>
      </c>
      <c r="E1265" t="s">
        <v>582</v>
      </c>
      <c r="F1265" t="s">
        <v>42</v>
      </c>
      <c r="G1265" t="s">
        <v>583</v>
      </c>
      <c r="H1265">
        <v>499</v>
      </c>
      <c r="I1265" t="s">
        <v>62</v>
      </c>
      <c r="J1265" t="s">
        <v>577</v>
      </c>
      <c r="K1265" t="s">
        <v>46</v>
      </c>
      <c r="L1265">
        <v>40</v>
      </c>
      <c r="M1265" t="s">
        <v>12</v>
      </c>
      <c r="N1265" s="3">
        <v>0</v>
      </c>
      <c r="O1265" s="3">
        <v>0</v>
      </c>
      <c r="P1265" s="3">
        <v>0</v>
      </c>
      <c r="Q1265" s="3">
        <v>0</v>
      </c>
      <c r="R1265" s="3">
        <v>0</v>
      </c>
      <c r="S1265" s="1">
        <v>0</v>
      </c>
      <c r="T1265" s="1">
        <v>0</v>
      </c>
      <c r="U1265" s="1">
        <v>0</v>
      </c>
    </row>
    <row r="1266" spans="1:21" x14ac:dyDescent="0.25">
      <c r="A1266" t="s">
        <v>568</v>
      </c>
      <c r="B1266">
        <v>9</v>
      </c>
      <c r="C1266">
        <v>601</v>
      </c>
      <c r="D1266" t="s">
        <v>581</v>
      </c>
      <c r="E1266" t="s">
        <v>582</v>
      </c>
      <c r="F1266" t="s">
        <v>42</v>
      </c>
      <c r="G1266" t="s">
        <v>583</v>
      </c>
      <c r="H1266">
        <v>499</v>
      </c>
      <c r="I1266" t="s">
        <v>62</v>
      </c>
      <c r="J1266" t="s">
        <v>577</v>
      </c>
      <c r="K1266" t="s">
        <v>46</v>
      </c>
      <c r="L1266">
        <v>50</v>
      </c>
      <c r="M1266" t="s">
        <v>50</v>
      </c>
      <c r="N1266" s="3">
        <v>0</v>
      </c>
      <c r="O1266" s="3">
        <v>521837.39</v>
      </c>
      <c r="P1266" s="3">
        <v>0</v>
      </c>
      <c r="Q1266" s="3">
        <v>114.8</v>
      </c>
      <c r="R1266" s="3">
        <v>221548.66</v>
      </c>
      <c r="S1266" s="1">
        <v>181065.77</v>
      </c>
      <c r="T1266" s="1">
        <v>525973.43999999994</v>
      </c>
      <c r="U1266" s="1">
        <v>192226.98</v>
      </c>
    </row>
    <row r="1267" spans="1:21" x14ac:dyDescent="0.25">
      <c r="A1267" t="s">
        <v>568</v>
      </c>
      <c r="B1267">
        <v>9</v>
      </c>
      <c r="C1267">
        <v>601</v>
      </c>
      <c r="D1267" t="s">
        <v>581</v>
      </c>
      <c r="E1267" t="s">
        <v>582</v>
      </c>
      <c r="F1267" t="s">
        <v>42</v>
      </c>
      <c r="G1267" t="s">
        <v>583</v>
      </c>
      <c r="H1267">
        <v>508</v>
      </c>
      <c r="I1267" t="s">
        <v>592</v>
      </c>
      <c r="J1267" t="s">
        <v>593</v>
      </c>
      <c r="K1267" t="s">
        <v>46</v>
      </c>
      <c r="L1267">
        <v>10</v>
      </c>
      <c r="M1267" t="s">
        <v>47</v>
      </c>
      <c r="N1267" s="3">
        <v>1448517</v>
      </c>
      <c r="O1267" s="3">
        <v>1650653</v>
      </c>
      <c r="P1267" s="3">
        <v>1731452</v>
      </c>
      <c r="Q1267" s="3">
        <v>3027181</v>
      </c>
      <c r="R1267" s="3">
        <v>4595854</v>
      </c>
      <c r="S1267" s="1">
        <v>6748012</v>
      </c>
      <c r="T1267" s="1">
        <v>32471000</v>
      </c>
      <c r="U1267" s="1">
        <v>33969001</v>
      </c>
    </row>
    <row r="1268" spans="1:21" x14ac:dyDescent="0.25">
      <c r="A1268" t="s">
        <v>568</v>
      </c>
      <c r="B1268">
        <v>9</v>
      </c>
      <c r="C1268">
        <v>601</v>
      </c>
      <c r="D1268" t="s">
        <v>581</v>
      </c>
      <c r="E1268" t="s">
        <v>582</v>
      </c>
      <c r="F1268" t="s">
        <v>42</v>
      </c>
      <c r="G1268" t="s">
        <v>583</v>
      </c>
      <c r="H1268">
        <v>508</v>
      </c>
      <c r="I1268" t="s">
        <v>592</v>
      </c>
      <c r="J1268" t="s">
        <v>593</v>
      </c>
      <c r="K1268" t="s">
        <v>46</v>
      </c>
      <c r="L1268">
        <v>20</v>
      </c>
      <c r="M1268" t="s">
        <v>48</v>
      </c>
      <c r="N1268" s="3">
        <v>1448517</v>
      </c>
      <c r="O1268" s="3">
        <v>1646132.61</v>
      </c>
      <c r="P1268" s="3">
        <v>1610452.41</v>
      </c>
      <c r="Q1268" s="3">
        <v>2679638.19</v>
      </c>
      <c r="R1268" s="3">
        <v>3105845.73</v>
      </c>
      <c r="S1268" s="1">
        <v>6701999.8700000001</v>
      </c>
      <c r="T1268" s="1">
        <v>7469768.9900000002</v>
      </c>
      <c r="U1268" s="1">
        <v>8951696.3100000005</v>
      </c>
    </row>
    <row r="1269" spans="1:21" x14ac:dyDescent="0.25">
      <c r="A1269" t="s">
        <v>568</v>
      </c>
      <c r="B1269">
        <v>9</v>
      </c>
      <c r="C1269">
        <v>601</v>
      </c>
      <c r="D1269" t="s">
        <v>581</v>
      </c>
      <c r="E1269" t="s">
        <v>582</v>
      </c>
      <c r="F1269" t="s">
        <v>42</v>
      </c>
      <c r="G1269" t="s">
        <v>583</v>
      </c>
      <c r="H1269">
        <v>508</v>
      </c>
      <c r="I1269" t="s">
        <v>592</v>
      </c>
      <c r="J1269" t="s">
        <v>593</v>
      </c>
      <c r="K1269" t="s">
        <v>46</v>
      </c>
      <c r="L1269">
        <v>30</v>
      </c>
      <c r="M1269" t="s">
        <v>49</v>
      </c>
      <c r="N1269" s="3">
        <v>0</v>
      </c>
      <c r="O1269" s="3">
        <v>4520.3900000000003</v>
      </c>
      <c r="P1269" s="3">
        <v>120999.59</v>
      </c>
      <c r="Q1269" s="3">
        <v>347542.81</v>
      </c>
      <c r="R1269" s="3">
        <v>1490008.27</v>
      </c>
      <c r="S1269" s="1">
        <v>46012.13</v>
      </c>
      <c r="T1269" s="1">
        <v>25001231.010000002</v>
      </c>
      <c r="U1269" s="1">
        <v>25017304.690000001</v>
      </c>
    </row>
    <row r="1270" spans="1:21" x14ac:dyDescent="0.25">
      <c r="A1270" t="s">
        <v>568</v>
      </c>
      <c r="B1270">
        <v>9</v>
      </c>
      <c r="C1270">
        <v>601</v>
      </c>
      <c r="D1270" t="s">
        <v>581</v>
      </c>
      <c r="E1270" t="s">
        <v>582</v>
      </c>
      <c r="F1270" t="s">
        <v>42</v>
      </c>
      <c r="G1270" t="s">
        <v>583</v>
      </c>
      <c r="H1270">
        <v>508</v>
      </c>
      <c r="I1270" t="s">
        <v>592</v>
      </c>
      <c r="J1270" t="s">
        <v>593</v>
      </c>
      <c r="K1270" t="s">
        <v>46</v>
      </c>
      <c r="L1270">
        <v>40</v>
      </c>
      <c r="M1270" t="s">
        <v>12</v>
      </c>
      <c r="N1270" s="3">
        <v>0</v>
      </c>
      <c r="O1270" s="3">
        <v>0</v>
      </c>
      <c r="P1270" s="3">
        <v>0</v>
      </c>
      <c r="Q1270" s="3">
        <v>0</v>
      </c>
      <c r="R1270" s="3">
        <v>0</v>
      </c>
      <c r="S1270" s="1">
        <v>0</v>
      </c>
      <c r="T1270" s="1">
        <v>25000000</v>
      </c>
      <c r="U1270" s="1">
        <v>25000000</v>
      </c>
    </row>
    <row r="1271" spans="1:21" x14ac:dyDescent="0.25">
      <c r="A1271" t="s">
        <v>568</v>
      </c>
      <c r="B1271">
        <v>9</v>
      </c>
      <c r="C1271">
        <v>601</v>
      </c>
      <c r="D1271" t="s">
        <v>581</v>
      </c>
      <c r="E1271" t="s">
        <v>582</v>
      </c>
      <c r="F1271" t="s">
        <v>42</v>
      </c>
      <c r="G1271" t="s">
        <v>583</v>
      </c>
      <c r="H1271">
        <v>508</v>
      </c>
      <c r="I1271" t="s">
        <v>592</v>
      </c>
      <c r="J1271" t="s">
        <v>593</v>
      </c>
      <c r="K1271" t="s">
        <v>46</v>
      </c>
      <c r="L1271">
        <v>50</v>
      </c>
      <c r="M1271" t="s">
        <v>50</v>
      </c>
      <c r="N1271" s="3">
        <v>0</v>
      </c>
      <c r="O1271" s="3">
        <v>4520.3900000000003</v>
      </c>
      <c r="P1271" s="3">
        <v>120999.59</v>
      </c>
      <c r="Q1271" s="3">
        <v>347542.81</v>
      </c>
      <c r="R1271" s="3">
        <v>1490008.27</v>
      </c>
      <c r="S1271" s="1">
        <v>46012.13</v>
      </c>
      <c r="T1271" s="1">
        <v>1231.01</v>
      </c>
      <c r="U1271" s="1">
        <v>17304.690000001341</v>
      </c>
    </row>
    <row r="1272" spans="1:21" x14ac:dyDescent="0.25">
      <c r="A1272" t="s">
        <v>568</v>
      </c>
      <c r="B1272">
        <v>9</v>
      </c>
      <c r="C1272">
        <v>601</v>
      </c>
      <c r="D1272" t="s">
        <v>581</v>
      </c>
      <c r="E1272" t="s">
        <v>582</v>
      </c>
      <c r="F1272" t="s">
        <v>42</v>
      </c>
      <c r="G1272" t="s">
        <v>583</v>
      </c>
      <c r="H1272">
        <v>565</v>
      </c>
      <c r="I1272" t="s">
        <v>594</v>
      </c>
      <c r="J1272" t="s">
        <v>595</v>
      </c>
      <c r="K1272" t="s">
        <v>46</v>
      </c>
      <c r="L1272">
        <v>10</v>
      </c>
      <c r="M1272" t="s">
        <v>47</v>
      </c>
      <c r="N1272" s="3">
        <v>5999159</v>
      </c>
      <c r="O1272" s="3">
        <v>5953848</v>
      </c>
      <c r="P1272" s="3">
        <v>5994106</v>
      </c>
      <c r="Q1272" s="3">
        <v>6418945</v>
      </c>
      <c r="R1272" s="3">
        <v>8285607</v>
      </c>
      <c r="S1272" s="1">
        <v>8545875</v>
      </c>
      <c r="T1272" s="1">
        <v>8864388</v>
      </c>
      <c r="U1272" s="1">
        <v>9001388</v>
      </c>
    </row>
    <row r="1273" spans="1:21" x14ac:dyDescent="0.25">
      <c r="A1273" t="s">
        <v>568</v>
      </c>
      <c r="B1273">
        <v>9</v>
      </c>
      <c r="C1273">
        <v>601</v>
      </c>
      <c r="D1273" t="s">
        <v>581</v>
      </c>
      <c r="E1273" t="s">
        <v>582</v>
      </c>
      <c r="F1273" t="s">
        <v>42</v>
      </c>
      <c r="G1273" t="s">
        <v>583</v>
      </c>
      <c r="H1273">
        <v>565</v>
      </c>
      <c r="I1273" t="s">
        <v>594</v>
      </c>
      <c r="J1273" t="s">
        <v>595</v>
      </c>
      <c r="K1273" t="s">
        <v>46</v>
      </c>
      <c r="L1273">
        <v>20</v>
      </c>
      <c r="M1273" t="s">
        <v>48</v>
      </c>
      <c r="N1273" s="3">
        <v>5999159</v>
      </c>
      <c r="O1273" s="3">
        <v>5952535.7800000003</v>
      </c>
      <c r="P1273" s="3">
        <v>5887810.3300000001</v>
      </c>
      <c r="Q1273" s="3">
        <v>5847736.9900000002</v>
      </c>
      <c r="R1273" s="3">
        <v>7365467.1799999997</v>
      </c>
      <c r="S1273" s="1">
        <v>8213302.3200000003</v>
      </c>
      <c r="T1273" s="1">
        <v>8522107.7400000002</v>
      </c>
      <c r="U1273" s="1">
        <v>8921572.9700000007</v>
      </c>
    </row>
    <row r="1274" spans="1:21" x14ac:dyDescent="0.25">
      <c r="A1274" t="s">
        <v>568</v>
      </c>
      <c r="B1274">
        <v>9</v>
      </c>
      <c r="C1274">
        <v>601</v>
      </c>
      <c r="D1274" t="s">
        <v>581</v>
      </c>
      <c r="E1274" t="s">
        <v>582</v>
      </c>
      <c r="F1274" t="s">
        <v>42</v>
      </c>
      <c r="G1274" t="s">
        <v>583</v>
      </c>
      <c r="H1274">
        <v>565</v>
      </c>
      <c r="I1274" t="s">
        <v>594</v>
      </c>
      <c r="J1274" t="s">
        <v>595</v>
      </c>
      <c r="K1274" t="s">
        <v>46</v>
      </c>
      <c r="L1274">
        <v>30</v>
      </c>
      <c r="M1274" t="s">
        <v>49</v>
      </c>
      <c r="N1274" s="3">
        <v>0</v>
      </c>
      <c r="O1274" s="3">
        <v>1312.22</v>
      </c>
      <c r="P1274" s="3">
        <v>106295.67</v>
      </c>
      <c r="Q1274" s="3">
        <v>571208.01</v>
      </c>
      <c r="R1274" s="3">
        <v>920139.82</v>
      </c>
      <c r="S1274" s="1">
        <v>332572.68</v>
      </c>
      <c r="T1274" s="1">
        <v>342280.26</v>
      </c>
      <c r="U1274" s="1">
        <v>79815.03</v>
      </c>
    </row>
    <row r="1275" spans="1:21" x14ac:dyDescent="0.25">
      <c r="A1275" t="s">
        <v>568</v>
      </c>
      <c r="B1275">
        <v>9</v>
      </c>
      <c r="C1275">
        <v>601</v>
      </c>
      <c r="D1275" t="s">
        <v>581</v>
      </c>
      <c r="E1275" t="s">
        <v>582</v>
      </c>
      <c r="F1275" t="s">
        <v>42</v>
      </c>
      <c r="G1275" t="s">
        <v>583</v>
      </c>
      <c r="H1275">
        <v>565</v>
      </c>
      <c r="I1275" t="s">
        <v>594</v>
      </c>
      <c r="J1275" t="s">
        <v>595</v>
      </c>
      <c r="K1275" t="s">
        <v>46</v>
      </c>
      <c r="L1275">
        <v>40</v>
      </c>
      <c r="M1275" t="s">
        <v>12</v>
      </c>
      <c r="N1275" s="3">
        <v>0</v>
      </c>
      <c r="O1275" s="3">
        <v>0</v>
      </c>
      <c r="P1275" s="3">
        <v>0</v>
      </c>
      <c r="Q1275" s="3">
        <v>0</v>
      </c>
      <c r="R1275" s="3">
        <v>0</v>
      </c>
      <c r="S1275" s="1">
        <v>0</v>
      </c>
      <c r="T1275" s="1">
        <v>0</v>
      </c>
      <c r="U1275" s="1">
        <v>0</v>
      </c>
    </row>
    <row r="1276" spans="1:21" x14ac:dyDescent="0.25">
      <c r="A1276" t="s">
        <v>568</v>
      </c>
      <c r="B1276">
        <v>9</v>
      </c>
      <c r="C1276">
        <v>601</v>
      </c>
      <c r="D1276" t="s">
        <v>581</v>
      </c>
      <c r="E1276" t="s">
        <v>582</v>
      </c>
      <c r="F1276" t="s">
        <v>42</v>
      </c>
      <c r="G1276" t="s">
        <v>583</v>
      </c>
      <c r="H1276">
        <v>565</v>
      </c>
      <c r="I1276" t="s">
        <v>594</v>
      </c>
      <c r="J1276" t="s">
        <v>595</v>
      </c>
      <c r="K1276" t="s">
        <v>46</v>
      </c>
      <c r="L1276">
        <v>50</v>
      </c>
      <c r="M1276" t="s">
        <v>50</v>
      </c>
      <c r="N1276" s="3">
        <v>0</v>
      </c>
      <c r="O1276" s="3">
        <v>1312.22</v>
      </c>
      <c r="P1276" s="3">
        <v>106295.67</v>
      </c>
      <c r="Q1276" s="3">
        <v>571208.01</v>
      </c>
      <c r="R1276" s="3">
        <v>920139.82</v>
      </c>
      <c r="S1276" s="1">
        <v>332572.68</v>
      </c>
      <c r="T1276" s="1">
        <v>342280.26</v>
      </c>
      <c r="U1276" s="1">
        <v>79815.03</v>
      </c>
    </row>
    <row r="1277" spans="1:21" x14ac:dyDescent="0.25">
      <c r="A1277" t="s">
        <v>568</v>
      </c>
      <c r="B1277">
        <v>9</v>
      </c>
      <c r="C1277">
        <v>601</v>
      </c>
      <c r="D1277" t="s">
        <v>581</v>
      </c>
      <c r="E1277" t="s">
        <v>582</v>
      </c>
      <c r="F1277" t="s">
        <v>42</v>
      </c>
      <c r="G1277" t="s">
        <v>583</v>
      </c>
      <c r="H1277">
        <v>775</v>
      </c>
      <c r="I1277" t="s">
        <v>596</v>
      </c>
      <c r="J1277" t="s">
        <v>597</v>
      </c>
      <c r="K1277" t="s">
        <v>46</v>
      </c>
      <c r="L1277">
        <v>10</v>
      </c>
      <c r="M1277" t="s">
        <v>47</v>
      </c>
      <c r="N1277" s="3">
        <v>0</v>
      </c>
      <c r="O1277" s="3">
        <v>0</v>
      </c>
      <c r="P1277" s="3">
        <v>0</v>
      </c>
      <c r="Q1277" s="3">
        <v>3300000</v>
      </c>
      <c r="R1277" s="3">
        <v>0</v>
      </c>
      <c r="S1277" s="1">
        <v>0</v>
      </c>
      <c r="T1277" s="1">
        <v>0</v>
      </c>
      <c r="U1277" s="1"/>
    </row>
    <row r="1278" spans="1:21" x14ac:dyDescent="0.25">
      <c r="A1278" t="s">
        <v>568</v>
      </c>
      <c r="B1278">
        <v>9</v>
      </c>
      <c r="C1278">
        <v>601</v>
      </c>
      <c r="D1278" t="s">
        <v>581</v>
      </c>
      <c r="E1278" t="s">
        <v>582</v>
      </c>
      <c r="F1278" t="s">
        <v>42</v>
      </c>
      <c r="G1278" t="s">
        <v>583</v>
      </c>
      <c r="H1278">
        <v>775</v>
      </c>
      <c r="I1278" t="s">
        <v>596</v>
      </c>
      <c r="J1278" t="s">
        <v>597</v>
      </c>
      <c r="K1278" t="s">
        <v>46</v>
      </c>
      <c r="L1278">
        <v>20</v>
      </c>
      <c r="M1278" t="s">
        <v>48</v>
      </c>
      <c r="N1278" s="3">
        <v>0</v>
      </c>
      <c r="O1278" s="3">
        <v>0</v>
      </c>
      <c r="P1278" s="3">
        <v>0</v>
      </c>
      <c r="Q1278" s="3">
        <v>579098.81999999995</v>
      </c>
      <c r="R1278" s="3">
        <v>0</v>
      </c>
      <c r="S1278" s="1">
        <v>0</v>
      </c>
      <c r="T1278" s="1">
        <v>0</v>
      </c>
      <c r="U1278" s="1"/>
    </row>
    <row r="1279" spans="1:21" x14ac:dyDescent="0.25">
      <c r="A1279" t="s">
        <v>568</v>
      </c>
      <c r="B1279">
        <v>9</v>
      </c>
      <c r="C1279">
        <v>601</v>
      </c>
      <c r="D1279" t="s">
        <v>581</v>
      </c>
      <c r="E1279" t="s">
        <v>582</v>
      </c>
      <c r="F1279" t="s">
        <v>42</v>
      </c>
      <c r="G1279" t="s">
        <v>583</v>
      </c>
      <c r="H1279">
        <v>775</v>
      </c>
      <c r="I1279" t="s">
        <v>596</v>
      </c>
      <c r="J1279" t="s">
        <v>597</v>
      </c>
      <c r="K1279" t="s">
        <v>46</v>
      </c>
      <c r="L1279">
        <v>30</v>
      </c>
      <c r="M1279" t="s">
        <v>49</v>
      </c>
      <c r="N1279" s="3">
        <v>0</v>
      </c>
      <c r="O1279" s="3">
        <v>0</v>
      </c>
      <c r="P1279" s="3">
        <v>0</v>
      </c>
      <c r="Q1279" s="3">
        <v>2720901.18</v>
      </c>
      <c r="R1279" s="3">
        <v>0</v>
      </c>
      <c r="S1279" s="1">
        <v>0</v>
      </c>
      <c r="T1279" s="1">
        <v>0</v>
      </c>
      <c r="U1279" s="1"/>
    </row>
    <row r="1280" spans="1:21" x14ac:dyDescent="0.25">
      <c r="A1280" t="s">
        <v>568</v>
      </c>
      <c r="B1280">
        <v>9</v>
      </c>
      <c r="C1280">
        <v>601</v>
      </c>
      <c r="D1280" t="s">
        <v>581</v>
      </c>
      <c r="E1280" t="s">
        <v>582</v>
      </c>
      <c r="F1280" t="s">
        <v>42</v>
      </c>
      <c r="G1280" t="s">
        <v>583</v>
      </c>
      <c r="H1280">
        <v>775</v>
      </c>
      <c r="I1280" t="s">
        <v>596</v>
      </c>
      <c r="J1280" t="s">
        <v>597</v>
      </c>
      <c r="K1280" t="s">
        <v>46</v>
      </c>
      <c r="L1280">
        <v>40</v>
      </c>
      <c r="M1280" t="s">
        <v>12</v>
      </c>
      <c r="N1280" s="3">
        <v>0</v>
      </c>
      <c r="O1280" s="3">
        <v>0</v>
      </c>
      <c r="P1280" s="3">
        <v>0</v>
      </c>
      <c r="Q1280" s="3">
        <v>0</v>
      </c>
      <c r="R1280" s="3">
        <v>0</v>
      </c>
      <c r="S1280" s="1">
        <v>0</v>
      </c>
      <c r="T1280" s="1">
        <v>0</v>
      </c>
      <c r="U1280" s="1"/>
    </row>
    <row r="1281" spans="1:21" x14ac:dyDescent="0.25">
      <c r="A1281" t="s">
        <v>568</v>
      </c>
      <c r="B1281">
        <v>9</v>
      </c>
      <c r="C1281">
        <v>601</v>
      </c>
      <c r="D1281" t="s">
        <v>581</v>
      </c>
      <c r="E1281" t="s">
        <v>582</v>
      </c>
      <c r="F1281" t="s">
        <v>42</v>
      </c>
      <c r="G1281" t="s">
        <v>583</v>
      </c>
      <c r="H1281">
        <v>775</v>
      </c>
      <c r="I1281" t="s">
        <v>596</v>
      </c>
      <c r="J1281" t="s">
        <v>597</v>
      </c>
      <c r="K1281" t="s">
        <v>46</v>
      </c>
      <c r="L1281">
        <v>50</v>
      </c>
      <c r="M1281" t="s">
        <v>50</v>
      </c>
      <c r="N1281" s="3">
        <v>0</v>
      </c>
      <c r="O1281" s="3">
        <v>0</v>
      </c>
      <c r="P1281" s="3">
        <v>0</v>
      </c>
      <c r="Q1281" s="3">
        <v>2720901.18</v>
      </c>
      <c r="R1281" s="3">
        <v>0</v>
      </c>
      <c r="S1281" s="1">
        <v>0</v>
      </c>
      <c r="T1281" s="1">
        <v>0</v>
      </c>
      <c r="U1281" s="1"/>
    </row>
    <row r="1282" spans="1:21" x14ac:dyDescent="0.25">
      <c r="A1282" t="s">
        <v>568</v>
      </c>
      <c r="B1282">
        <v>9</v>
      </c>
      <c r="C1282">
        <v>602</v>
      </c>
      <c r="D1282" t="s">
        <v>598</v>
      </c>
      <c r="E1282" t="s">
        <v>599</v>
      </c>
      <c r="F1282" t="s">
        <v>42</v>
      </c>
      <c r="G1282" t="s">
        <v>600</v>
      </c>
      <c r="H1282">
        <v>321</v>
      </c>
      <c r="I1282" t="s">
        <v>167</v>
      </c>
      <c r="J1282" t="s">
        <v>168</v>
      </c>
      <c r="K1282" t="s">
        <v>46</v>
      </c>
      <c r="L1282">
        <v>10</v>
      </c>
      <c r="M1282" t="s">
        <v>47</v>
      </c>
      <c r="N1282" s="3">
        <v>18239618</v>
      </c>
      <c r="O1282" s="3">
        <v>17991740</v>
      </c>
      <c r="P1282" s="3">
        <v>15287716</v>
      </c>
      <c r="Q1282" s="3">
        <v>15654501</v>
      </c>
      <c r="R1282" s="3">
        <v>15654501</v>
      </c>
      <c r="S1282" s="1">
        <v>11755894</v>
      </c>
      <c r="T1282" s="1">
        <v>12824436</v>
      </c>
      <c r="U1282" s="1">
        <v>15678267</v>
      </c>
    </row>
    <row r="1283" spans="1:21" x14ac:dyDescent="0.25">
      <c r="A1283" t="s">
        <v>568</v>
      </c>
      <c r="B1283">
        <v>9</v>
      </c>
      <c r="C1283">
        <v>602</v>
      </c>
      <c r="D1283" t="s">
        <v>598</v>
      </c>
      <c r="E1283" t="s">
        <v>599</v>
      </c>
      <c r="F1283" t="s">
        <v>42</v>
      </c>
      <c r="G1283" t="s">
        <v>600</v>
      </c>
      <c r="H1283">
        <v>321</v>
      </c>
      <c r="I1283" t="s">
        <v>167</v>
      </c>
      <c r="J1283" t="s">
        <v>168</v>
      </c>
      <c r="K1283" t="s">
        <v>46</v>
      </c>
      <c r="L1283">
        <v>20</v>
      </c>
      <c r="M1283" t="s">
        <v>48</v>
      </c>
      <c r="N1283" s="3">
        <v>17749930.559999999</v>
      </c>
      <c r="O1283" s="3">
        <v>11832729.6</v>
      </c>
      <c r="P1283" s="3">
        <v>13880167.66</v>
      </c>
      <c r="Q1283" s="3">
        <v>11058938.32</v>
      </c>
      <c r="R1283" s="3">
        <v>10762979.6</v>
      </c>
      <c r="S1283" s="1">
        <v>11251421.949999999</v>
      </c>
      <c r="T1283" s="1">
        <v>12732269.869999999</v>
      </c>
      <c r="U1283" s="1">
        <v>15238641.699999999</v>
      </c>
    </row>
    <row r="1284" spans="1:21" x14ac:dyDescent="0.25">
      <c r="A1284" t="s">
        <v>568</v>
      </c>
      <c r="B1284">
        <v>9</v>
      </c>
      <c r="C1284">
        <v>602</v>
      </c>
      <c r="D1284" t="s">
        <v>598</v>
      </c>
      <c r="E1284" t="s">
        <v>599</v>
      </c>
      <c r="F1284" t="s">
        <v>42</v>
      </c>
      <c r="G1284" t="s">
        <v>600</v>
      </c>
      <c r="H1284">
        <v>321</v>
      </c>
      <c r="I1284" t="s">
        <v>167</v>
      </c>
      <c r="J1284" t="s">
        <v>168</v>
      </c>
      <c r="K1284" t="s">
        <v>46</v>
      </c>
      <c r="L1284">
        <v>30</v>
      </c>
      <c r="M1284" t="s">
        <v>49</v>
      </c>
      <c r="N1284" s="3">
        <v>489687.44</v>
      </c>
      <c r="O1284" s="3">
        <v>6159010.4000000004</v>
      </c>
      <c r="P1284" s="3">
        <v>1407548.34</v>
      </c>
      <c r="Q1284" s="3">
        <v>4595562.68</v>
      </c>
      <c r="R1284" s="3">
        <v>4891521.4000000004</v>
      </c>
      <c r="S1284" s="1">
        <v>504472.05</v>
      </c>
      <c r="T1284" s="1">
        <v>92166.13</v>
      </c>
      <c r="U1284" s="1">
        <v>439625.3</v>
      </c>
    </row>
    <row r="1285" spans="1:21" x14ac:dyDescent="0.25">
      <c r="A1285" t="s">
        <v>568</v>
      </c>
      <c r="B1285">
        <v>9</v>
      </c>
      <c r="C1285">
        <v>602</v>
      </c>
      <c r="D1285" t="s">
        <v>598</v>
      </c>
      <c r="E1285" t="s">
        <v>599</v>
      </c>
      <c r="F1285" t="s">
        <v>42</v>
      </c>
      <c r="G1285" t="s">
        <v>600</v>
      </c>
      <c r="H1285">
        <v>321</v>
      </c>
      <c r="I1285" t="s">
        <v>167</v>
      </c>
      <c r="J1285" t="s">
        <v>168</v>
      </c>
      <c r="K1285" t="s">
        <v>46</v>
      </c>
      <c r="L1285">
        <v>40</v>
      </c>
      <c r="M1285" t="s">
        <v>12</v>
      </c>
      <c r="N1285" s="3">
        <v>0</v>
      </c>
      <c r="O1285" s="3">
        <v>0</v>
      </c>
      <c r="P1285" s="3">
        <v>0</v>
      </c>
      <c r="Q1285" s="3">
        <v>0</v>
      </c>
      <c r="R1285" s="3">
        <v>0</v>
      </c>
      <c r="S1285" s="1">
        <v>0</v>
      </c>
      <c r="T1285" s="1">
        <v>0</v>
      </c>
      <c r="U1285" s="1">
        <v>0</v>
      </c>
    </row>
    <row r="1286" spans="1:21" x14ac:dyDescent="0.25">
      <c r="A1286" t="s">
        <v>568</v>
      </c>
      <c r="B1286">
        <v>9</v>
      </c>
      <c r="C1286">
        <v>602</v>
      </c>
      <c r="D1286" t="s">
        <v>598</v>
      </c>
      <c r="E1286" t="s">
        <v>599</v>
      </c>
      <c r="F1286" t="s">
        <v>42</v>
      </c>
      <c r="G1286" t="s">
        <v>600</v>
      </c>
      <c r="H1286">
        <v>321</v>
      </c>
      <c r="I1286" t="s">
        <v>167</v>
      </c>
      <c r="J1286" t="s">
        <v>168</v>
      </c>
      <c r="K1286" t="s">
        <v>46</v>
      </c>
      <c r="L1286">
        <v>50</v>
      </c>
      <c r="M1286" t="s">
        <v>50</v>
      </c>
      <c r="N1286" s="3">
        <v>489687.44</v>
      </c>
      <c r="O1286" s="3">
        <v>6159010.4000000004</v>
      </c>
      <c r="P1286" s="3">
        <v>1407548.34</v>
      </c>
      <c r="Q1286" s="3">
        <v>4595562.68</v>
      </c>
      <c r="R1286" s="3">
        <v>4891521.4000000004</v>
      </c>
      <c r="S1286" s="1">
        <v>504472.05</v>
      </c>
      <c r="T1286" s="1">
        <v>92166.13</v>
      </c>
      <c r="U1286" s="1">
        <v>439625.3</v>
      </c>
    </row>
    <row r="1287" spans="1:21" x14ac:dyDescent="0.25">
      <c r="A1287" t="s">
        <v>568</v>
      </c>
      <c r="B1287">
        <v>9</v>
      </c>
      <c r="C1287">
        <v>602</v>
      </c>
      <c r="D1287" t="s">
        <v>598</v>
      </c>
      <c r="E1287" t="s">
        <v>599</v>
      </c>
      <c r="F1287" t="s">
        <v>42</v>
      </c>
      <c r="G1287" t="s">
        <v>600</v>
      </c>
      <c r="H1287">
        <v>446</v>
      </c>
      <c r="I1287" t="s">
        <v>601</v>
      </c>
      <c r="J1287" t="s">
        <v>602</v>
      </c>
      <c r="K1287" t="s">
        <v>46</v>
      </c>
      <c r="L1287">
        <v>10</v>
      </c>
      <c r="M1287" t="s">
        <v>47</v>
      </c>
      <c r="N1287" s="3">
        <v>11387749</v>
      </c>
      <c r="O1287" s="3">
        <v>33417135</v>
      </c>
      <c r="P1287" s="3">
        <v>48582983</v>
      </c>
      <c r="Q1287" s="3">
        <v>69162009</v>
      </c>
      <c r="R1287" s="3">
        <v>87215998</v>
      </c>
      <c r="S1287" s="1">
        <v>105229318</v>
      </c>
      <c r="T1287" s="1">
        <v>136850003</v>
      </c>
      <c r="U1287" s="1">
        <v>173616577</v>
      </c>
    </row>
    <row r="1288" spans="1:21" x14ac:dyDescent="0.25">
      <c r="A1288" t="s">
        <v>568</v>
      </c>
      <c r="B1288">
        <v>9</v>
      </c>
      <c r="C1288">
        <v>602</v>
      </c>
      <c r="D1288" t="s">
        <v>598</v>
      </c>
      <c r="E1288" t="s">
        <v>599</v>
      </c>
      <c r="F1288" t="s">
        <v>42</v>
      </c>
      <c r="G1288" t="s">
        <v>600</v>
      </c>
      <c r="H1288">
        <v>446</v>
      </c>
      <c r="I1288" t="s">
        <v>601</v>
      </c>
      <c r="J1288" t="s">
        <v>602</v>
      </c>
      <c r="K1288" t="s">
        <v>46</v>
      </c>
      <c r="L1288">
        <v>20</v>
      </c>
      <c r="M1288" t="s">
        <v>48</v>
      </c>
      <c r="N1288" s="3">
        <v>9879198.5600000005</v>
      </c>
      <c r="O1288" s="3">
        <v>26233021.66</v>
      </c>
      <c r="P1288" s="3">
        <v>47871374.039999999</v>
      </c>
      <c r="Q1288" s="3">
        <v>66549988.25</v>
      </c>
      <c r="R1288" s="3">
        <v>85517411.590000004</v>
      </c>
      <c r="S1288" s="1">
        <v>105146614.40000001</v>
      </c>
      <c r="T1288" s="1">
        <v>136268478.59</v>
      </c>
      <c r="U1288" s="1">
        <v>166053893.75</v>
      </c>
    </row>
    <row r="1289" spans="1:21" x14ac:dyDescent="0.25">
      <c r="A1289" t="s">
        <v>568</v>
      </c>
      <c r="B1289">
        <v>9</v>
      </c>
      <c r="C1289">
        <v>602</v>
      </c>
      <c r="D1289" t="s">
        <v>598</v>
      </c>
      <c r="E1289" t="s">
        <v>599</v>
      </c>
      <c r="F1289" t="s">
        <v>42</v>
      </c>
      <c r="G1289" t="s">
        <v>600</v>
      </c>
      <c r="H1289">
        <v>446</v>
      </c>
      <c r="I1289" t="s">
        <v>601</v>
      </c>
      <c r="J1289" t="s">
        <v>602</v>
      </c>
      <c r="K1289" t="s">
        <v>46</v>
      </c>
      <c r="L1289">
        <v>30</v>
      </c>
      <c r="M1289" t="s">
        <v>49</v>
      </c>
      <c r="N1289" s="3">
        <v>1508550.44</v>
      </c>
      <c r="O1289" s="3">
        <v>7184113.3399999999</v>
      </c>
      <c r="P1289" s="3">
        <v>711608.96</v>
      </c>
      <c r="Q1289" s="3">
        <v>2612020.75</v>
      </c>
      <c r="R1289" s="3">
        <v>1698586.41</v>
      </c>
      <c r="S1289" s="1">
        <v>82703.600000000006</v>
      </c>
      <c r="T1289" s="1">
        <v>581524.41</v>
      </c>
      <c r="U1289" s="1">
        <v>7562683.25</v>
      </c>
    </row>
    <row r="1290" spans="1:21" x14ac:dyDescent="0.25">
      <c r="A1290" t="s">
        <v>568</v>
      </c>
      <c r="B1290">
        <v>9</v>
      </c>
      <c r="C1290">
        <v>602</v>
      </c>
      <c r="D1290" t="s">
        <v>598</v>
      </c>
      <c r="E1290" t="s">
        <v>599</v>
      </c>
      <c r="F1290" t="s">
        <v>42</v>
      </c>
      <c r="G1290" t="s">
        <v>600</v>
      </c>
      <c r="H1290">
        <v>446</v>
      </c>
      <c r="I1290" t="s">
        <v>601</v>
      </c>
      <c r="J1290" t="s">
        <v>602</v>
      </c>
      <c r="K1290" t="s">
        <v>46</v>
      </c>
      <c r="L1290">
        <v>40</v>
      </c>
      <c r="M1290" t="s">
        <v>12</v>
      </c>
      <c r="N1290" s="3">
        <v>0</v>
      </c>
      <c r="O1290" s="3">
        <v>0</v>
      </c>
      <c r="P1290" s="3">
        <v>0</v>
      </c>
      <c r="Q1290" s="3">
        <v>0</v>
      </c>
      <c r="R1290" s="3">
        <v>0</v>
      </c>
      <c r="S1290" s="1">
        <v>0</v>
      </c>
      <c r="T1290" s="1">
        <v>0</v>
      </c>
      <c r="U1290" s="1">
        <v>0</v>
      </c>
    </row>
    <row r="1291" spans="1:21" x14ac:dyDescent="0.25">
      <c r="A1291" t="s">
        <v>568</v>
      </c>
      <c r="B1291">
        <v>9</v>
      </c>
      <c r="C1291">
        <v>602</v>
      </c>
      <c r="D1291" t="s">
        <v>598</v>
      </c>
      <c r="E1291" t="s">
        <v>599</v>
      </c>
      <c r="F1291" t="s">
        <v>42</v>
      </c>
      <c r="G1291" t="s">
        <v>600</v>
      </c>
      <c r="H1291">
        <v>446</v>
      </c>
      <c r="I1291" t="s">
        <v>601</v>
      </c>
      <c r="J1291" t="s">
        <v>602</v>
      </c>
      <c r="K1291" t="s">
        <v>46</v>
      </c>
      <c r="L1291">
        <v>50</v>
      </c>
      <c r="M1291" t="s">
        <v>50</v>
      </c>
      <c r="N1291" s="3">
        <v>1508550.44</v>
      </c>
      <c r="O1291" s="3">
        <v>7184113.3399999999</v>
      </c>
      <c r="P1291" s="3">
        <v>711608.96</v>
      </c>
      <c r="Q1291" s="3">
        <v>2612020.75</v>
      </c>
      <c r="R1291" s="3">
        <v>1698586.41</v>
      </c>
      <c r="S1291" s="1">
        <v>82703.600000000006</v>
      </c>
      <c r="T1291" s="1">
        <v>581524.41</v>
      </c>
      <c r="U1291" s="1">
        <v>7562683.25</v>
      </c>
    </row>
    <row r="1292" spans="1:21" x14ac:dyDescent="0.25">
      <c r="A1292" t="s">
        <v>568</v>
      </c>
      <c r="B1292">
        <v>9</v>
      </c>
      <c r="C1292">
        <v>602</v>
      </c>
      <c r="D1292" t="s">
        <v>598</v>
      </c>
      <c r="E1292" t="s">
        <v>599</v>
      </c>
      <c r="F1292" t="s">
        <v>42</v>
      </c>
      <c r="G1292" t="s">
        <v>600</v>
      </c>
      <c r="H1292">
        <v>456</v>
      </c>
      <c r="I1292" t="s">
        <v>603</v>
      </c>
      <c r="J1292" t="s">
        <v>604</v>
      </c>
      <c r="K1292" t="s">
        <v>46</v>
      </c>
      <c r="L1292">
        <v>10</v>
      </c>
      <c r="M1292" t="s">
        <v>47</v>
      </c>
      <c r="N1292" s="3">
        <v>4917625516</v>
      </c>
      <c r="O1292" s="3">
        <v>4766399364</v>
      </c>
      <c r="P1292" s="3">
        <v>4380976280.9099998</v>
      </c>
      <c r="Q1292" s="3">
        <v>4440934227.8599997</v>
      </c>
      <c r="R1292" s="3">
        <v>5764873492</v>
      </c>
      <c r="S1292" s="1">
        <v>5432985030</v>
      </c>
      <c r="T1292" s="1">
        <v>6912437726.0699997</v>
      </c>
      <c r="U1292" s="1">
        <v>7675596716.75</v>
      </c>
    </row>
    <row r="1293" spans="1:21" x14ac:dyDescent="0.25">
      <c r="A1293" t="s">
        <v>568</v>
      </c>
      <c r="B1293">
        <v>9</v>
      </c>
      <c r="C1293">
        <v>602</v>
      </c>
      <c r="D1293" t="s">
        <v>598</v>
      </c>
      <c r="E1293" t="s">
        <v>599</v>
      </c>
      <c r="F1293" t="s">
        <v>42</v>
      </c>
      <c r="G1293" t="s">
        <v>600</v>
      </c>
      <c r="H1293">
        <v>456</v>
      </c>
      <c r="I1293" t="s">
        <v>603</v>
      </c>
      <c r="J1293" t="s">
        <v>604</v>
      </c>
      <c r="K1293" t="s">
        <v>46</v>
      </c>
      <c r="L1293">
        <v>20</v>
      </c>
      <c r="M1293" t="s">
        <v>48</v>
      </c>
      <c r="N1293" s="3">
        <v>4880729395.7200003</v>
      </c>
      <c r="O1293" s="3">
        <v>4409800294</v>
      </c>
      <c r="P1293" s="3">
        <v>4318620205.8900003</v>
      </c>
      <c r="Q1293" s="3">
        <v>4377084932.4700003</v>
      </c>
      <c r="R1293" s="3">
        <v>5636027660.6400003</v>
      </c>
      <c r="S1293" s="1">
        <v>5410251225.4499998</v>
      </c>
      <c r="T1293" s="1">
        <v>6885920780.4499998</v>
      </c>
      <c r="U1293" s="1">
        <v>7575128939.8299999</v>
      </c>
    </row>
    <row r="1294" spans="1:21" x14ac:dyDescent="0.25">
      <c r="A1294" t="s">
        <v>568</v>
      </c>
      <c r="B1294">
        <v>9</v>
      </c>
      <c r="C1294">
        <v>602</v>
      </c>
      <c r="D1294" t="s">
        <v>598</v>
      </c>
      <c r="E1294" t="s">
        <v>599</v>
      </c>
      <c r="F1294" t="s">
        <v>42</v>
      </c>
      <c r="G1294" t="s">
        <v>600</v>
      </c>
      <c r="H1294">
        <v>456</v>
      </c>
      <c r="I1294" t="s">
        <v>603</v>
      </c>
      <c r="J1294" t="s">
        <v>604</v>
      </c>
      <c r="K1294" t="s">
        <v>46</v>
      </c>
      <c r="L1294">
        <v>30</v>
      </c>
      <c r="M1294" t="s">
        <v>49</v>
      </c>
      <c r="N1294" s="3">
        <v>36896120.280000001</v>
      </c>
      <c r="O1294" s="3">
        <v>356599069.68000001</v>
      </c>
      <c r="P1294" s="3">
        <v>62356075.020000003</v>
      </c>
      <c r="Q1294" s="3">
        <v>63849295.390000001</v>
      </c>
      <c r="R1294" s="3">
        <v>128845831.36</v>
      </c>
      <c r="S1294" s="1">
        <v>22733804.550000001</v>
      </c>
      <c r="T1294" s="1">
        <v>26516945.620000001</v>
      </c>
      <c r="U1294" s="1">
        <v>100467776.92</v>
      </c>
    </row>
    <row r="1295" spans="1:21" x14ac:dyDescent="0.25">
      <c r="A1295" t="s">
        <v>568</v>
      </c>
      <c r="B1295">
        <v>9</v>
      </c>
      <c r="C1295">
        <v>602</v>
      </c>
      <c r="D1295" t="s">
        <v>598</v>
      </c>
      <c r="E1295" t="s">
        <v>599</v>
      </c>
      <c r="F1295" t="s">
        <v>42</v>
      </c>
      <c r="G1295" t="s">
        <v>600</v>
      </c>
      <c r="H1295">
        <v>456</v>
      </c>
      <c r="I1295" t="s">
        <v>603</v>
      </c>
      <c r="J1295" t="s">
        <v>604</v>
      </c>
      <c r="K1295" t="s">
        <v>46</v>
      </c>
      <c r="L1295">
        <v>40</v>
      </c>
      <c r="M1295" t="s">
        <v>12</v>
      </c>
      <c r="N1295" s="3">
        <v>0</v>
      </c>
      <c r="O1295" s="3">
        <v>0</v>
      </c>
      <c r="P1295" s="3">
        <v>0</v>
      </c>
      <c r="Q1295" s="3">
        <v>0</v>
      </c>
      <c r="R1295" s="3">
        <v>0</v>
      </c>
      <c r="S1295" s="1">
        <v>0</v>
      </c>
      <c r="T1295" s="1">
        <v>0</v>
      </c>
      <c r="U1295" s="1">
        <v>0</v>
      </c>
    </row>
    <row r="1296" spans="1:21" x14ac:dyDescent="0.25">
      <c r="A1296" t="s">
        <v>568</v>
      </c>
      <c r="B1296">
        <v>9</v>
      </c>
      <c r="C1296">
        <v>602</v>
      </c>
      <c r="D1296" t="s">
        <v>598</v>
      </c>
      <c r="E1296" t="s">
        <v>599</v>
      </c>
      <c r="F1296" t="s">
        <v>42</v>
      </c>
      <c r="G1296" t="s">
        <v>600</v>
      </c>
      <c r="H1296">
        <v>456</v>
      </c>
      <c r="I1296" t="s">
        <v>603</v>
      </c>
      <c r="J1296" t="s">
        <v>604</v>
      </c>
      <c r="K1296" t="s">
        <v>46</v>
      </c>
      <c r="L1296">
        <v>50</v>
      </c>
      <c r="M1296" t="s">
        <v>50</v>
      </c>
      <c r="N1296" s="3">
        <v>36896120.280000001</v>
      </c>
      <c r="O1296" s="3">
        <v>356599069.68000001</v>
      </c>
      <c r="P1296" s="3">
        <v>62356075.020000003</v>
      </c>
      <c r="Q1296" s="3">
        <v>63849295.390000001</v>
      </c>
      <c r="R1296" s="3">
        <v>128845831.36</v>
      </c>
      <c r="S1296" s="1">
        <v>22733804.550000001</v>
      </c>
      <c r="T1296" s="1">
        <v>26516945.620000001</v>
      </c>
      <c r="U1296" s="1">
        <v>100467776.92</v>
      </c>
    </row>
    <row r="1297" spans="1:21" x14ac:dyDescent="0.25">
      <c r="A1297" t="s">
        <v>568</v>
      </c>
      <c r="B1297">
        <v>9</v>
      </c>
      <c r="C1297">
        <v>602</v>
      </c>
      <c r="D1297" t="s">
        <v>598</v>
      </c>
      <c r="E1297" t="s">
        <v>599</v>
      </c>
      <c r="F1297" t="s">
        <v>42</v>
      </c>
      <c r="G1297" t="s">
        <v>600</v>
      </c>
      <c r="H1297">
        <v>464</v>
      </c>
      <c r="I1297" t="s">
        <v>605</v>
      </c>
      <c r="J1297" t="s">
        <v>606</v>
      </c>
      <c r="K1297" t="s">
        <v>46</v>
      </c>
      <c r="L1297">
        <v>10</v>
      </c>
      <c r="M1297" t="s">
        <v>47</v>
      </c>
      <c r="N1297" s="3">
        <v>556702</v>
      </c>
      <c r="O1297" s="3">
        <v>556702</v>
      </c>
      <c r="P1297" s="3">
        <v>556702</v>
      </c>
      <c r="Q1297" s="3">
        <v>556702</v>
      </c>
      <c r="R1297" s="3">
        <v>556702</v>
      </c>
      <c r="S1297" s="1">
        <v>556702</v>
      </c>
      <c r="T1297" s="1">
        <v>781702</v>
      </c>
      <c r="U1297" s="1">
        <v>556702</v>
      </c>
    </row>
    <row r="1298" spans="1:21" x14ac:dyDescent="0.25">
      <c r="A1298" t="s">
        <v>568</v>
      </c>
      <c r="B1298">
        <v>9</v>
      </c>
      <c r="C1298">
        <v>602</v>
      </c>
      <c r="D1298" t="s">
        <v>598</v>
      </c>
      <c r="E1298" t="s">
        <v>599</v>
      </c>
      <c r="F1298" t="s">
        <v>42</v>
      </c>
      <c r="G1298" t="s">
        <v>600</v>
      </c>
      <c r="H1298">
        <v>464</v>
      </c>
      <c r="I1298" t="s">
        <v>605</v>
      </c>
      <c r="J1298" t="s">
        <v>606</v>
      </c>
      <c r="K1298" t="s">
        <v>46</v>
      </c>
      <c r="L1298">
        <v>20</v>
      </c>
      <c r="M1298" t="s">
        <v>48</v>
      </c>
      <c r="N1298" s="3">
        <v>207881.89</v>
      </c>
      <c r="O1298" s="3">
        <v>194165.26</v>
      </c>
      <c r="P1298" s="3">
        <v>157400.68</v>
      </c>
      <c r="Q1298" s="3">
        <v>125353.14</v>
      </c>
      <c r="R1298" s="3">
        <v>102984.51</v>
      </c>
      <c r="S1298" s="1">
        <v>78889.47</v>
      </c>
      <c r="T1298" s="1">
        <v>64226.87</v>
      </c>
      <c r="U1298" s="1">
        <v>80538.880000000005</v>
      </c>
    </row>
    <row r="1299" spans="1:21" x14ac:dyDescent="0.25">
      <c r="A1299" t="s">
        <v>568</v>
      </c>
      <c r="B1299">
        <v>9</v>
      </c>
      <c r="C1299">
        <v>602</v>
      </c>
      <c r="D1299" t="s">
        <v>598</v>
      </c>
      <c r="E1299" t="s">
        <v>599</v>
      </c>
      <c r="F1299" t="s">
        <v>42</v>
      </c>
      <c r="G1299" t="s">
        <v>600</v>
      </c>
      <c r="H1299">
        <v>464</v>
      </c>
      <c r="I1299" t="s">
        <v>605</v>
      </c>
      <c r="J1299" t="s">
        <v>606</v>
      </c>
      <c r="K1299" t="s">
        <v>46</v>
      </c>
      <c r="L1299">
        <v>30</v>
      </c>
      <c r="M1299" t="s">
        <v>49</v>
      </c>
      <c r="N1299" s="3">
        <v>348820.11</v>
      </c>
      <c r="O1299" s="3">
        <v>362536.74</v>
      </c>
      <c r="P1299" s="3">
        <v>399301.32</v>
      </c>
      <c r="Q1299" s="3">
        <v>431348.86</v>
      </c>
      <c r="R1299" s="3">
        <v>453717.49</v>
      </c>
      <c r="S1299" s="1">
        <v>477812.53</v>
      </c>
      <c r="T1299" s="1">
        <v>717475.13</v>
      </c>
      <c r="U1299" s="1">
        <v>476163.12</v>
      </c>
    </row>
    <row r="1300" spans="1:21" x14ac:dyDescent="0.25">
      <c r="A1300" t="s">
        <v>568</v>
      </c>
      <c r="B1300">
        <v>9</v>
      </c>
      <c r="C1300">
        <v>602</v>
      </c>
      <c r="D1300" t="s">
        <v>598</v>
      </c>
      <c r="E1300" t="s">
        <v>599</v>
      </c>
      <c r="F1300" t="s">
        <v>42</v>
      </c>
      <c r="G1300" t="s">
        <v>600</v>
      </c>
      <c r="H1300">
        <v>464</v>
      </c>
      <c r="I1300" t="s">
        <v>605</v>
      </c>
      <c r="J1300" t="s">
        <v>606</v>
      </c>
      <c r="K1300" t="s">
        <v>46</v>
      </c>
      <c r="L1300">
        <v>40</v>
      </c>
      <c r="M1300" t="s">
        <v>12</v>
      </c>
      <c r="N1300" s="3">
        <v>0</v>
      </c>
      <c r="O1300" s="3">
        <v>0</v>
      </c>
      <c r="P1300" s="3">
        <v>0</v>
      </c>
      <c r="Q1300" s="3">
        <v>0</v>
      </c>
      <c r="R1300" s="3">
        <v>0</v>
      </c>
      <c r="S1300" s="1">
        <v>0</v>
      </c>
      <c r="T1300" s="1">
        <v>225000</v>
      </c>
      <c r="U1300" s="1">
        <v>0</v>
      </c>
    </row>
    <row r="1301" spans="1:21" x14ac:dyDescent="0.25">
      <c r="A1301" t="s">
        <v>568</v>
      </c>
      <c r="B1301">
        <v>9</v>
      </c>
      <c r="C1301">
        <v>602</v>
      </c>
      <c r="D1301" t="s">
        <v>598</v>
      </c>
      <c r="E1301" t="s">
        <v>599</v>
      </c>
      <c r="F1301" t="s">
        <v>42</v>
      </c>
      <c r="G1301" t="s">
        <v>600</v>
      </c>
      <c r="H1301">
        <v>464</v>
      </c>
      <c r="I1301" t="s">
        <v>605</v>
      </c>
      <c r="J1301" t="s">
        <v>606</v>
      </c>
      <c r="K1301" t="s">
        <v>46</v>
      </c>
      <c r="L1301">
        <v>50</v>
      </c>
      <c r="M1301" t="s">
        <v>50</v>
      </c>
      <c r="N1301" s="3">
        <v>348820.11</v>
      </c>
      <c r="O1301" s="3">
        <v>362536.74</v>
      </c>
      <c r="P1301" s="3">
        <v>399301.32</v>
      </c>
      <c r="Q1301" s="3">
        <v>431348.86</v>
      </c>
      <c r="R1301" s="3">
        <v>453717.49</v>
      </c>
      <c r="S1301" s="1">
        <v>477812.53</v>
      </c>
      <c r="T1301" s="1">
        <v>492475.13</v>
      </c>
      <c r="U1301" s="1">
        <v>476163.12</v>
      </c>
    </row>
    <row r="1302" spans="1:21" x14ac:dyDescent="0.25">
      <c r="A1302" t="s">
        <v>568</v>
      </c>
      <c r="B1302">
        <v>9</v>
      </c>
      <c r="C1302">
        <v>602</v>
      </c>
      <c r="D1302" t="s">
        <v>598</v>
      </c>
      <c r="E1302" t="s">
        <v>599</v>
      </c>
      <c r="F1302" t="s">
        <v>42</v>
      </c>
      <c r="G1302" t="s">
        <v>600</v>
      </c>
      <c r="H1302">
        <v>466</v>
      </c>
      <c r="I1302" t="s">
        <v>607</v>
      </c>
      <c r="J1302" t="s">
        <v>608</v>
      </c>
      <c r="K1302" t="s">
        <v>46</v>
      </c>
      <c r="L1302">
        <v>10</v>
      </c>
      <c r="M1302" t="s">
        <v>47</v>
      </c>
      <c r="N1302" s="3">
        <v>21827581</v>
      </c>
      <c r="O1302" s="3">
        <v>40407173</v>
      </c>
      <c r="P1302" s="3">
        <v>59242911</v>
      </c>
      <c r="Q1302" s="3">
        <v>68714391</v>
      </c>
      <c r="R1302" s="3">
        <v>91645119</v>
      </c>
      <c r="S1302" s="1">
        <v>87425005</v>
      </c>
      <c r="T1302" s="1">
        <v>105633632</v>
      </c>
      <c r="U1302" s="1">
        <v>113581244</v>
      </c>
    </row>
    <row r="1303" spans="1:21" x14ac:dyDescent="0.25">
      <c r="A1303" t="s">
        <v>568</v>
      </c>
      <c r="B1303">
        <v>9</v>
      </c>
      <c r="C1303">
        <v>602</v>
      </c>
      <c r="D1303" t="s">
        <v>598</v>
      </c>
      <c r="E1303" t="s">
        <v>599</v>
      </c>
      <c r="F1303" t="s">
        <v>42</v>
      </c>
      <c r="G1303" t="s">
        <v>600</v>
      </c>
      <c r="H1303">
        <v>466</v>
      </c>
      <c r="I1303" t="s">
        <v>607</v>
      </c>
      <c r="J1303" t="s">
        <v>608</v>
      </c>
      <c r="K1303" t="s">
        <v>46</v>
      </c>
      <c r="L1303">
        <v>20</v>
      </c>
      <c r="M1303" t="s">
        <v>48</v>
      </c>
      <c r="N1303" s="3">
        <v>21758919.469999999</v>
      </c>
      <c r="O1303" s="3">
        <v>36077668.909999996</v>
      </c>
      <c r="P1303" s="3">
        <v>54615312.18</v>
      </c>
      <c r="Q1303" s="3">
        <v>68255551.939999998</v>
      </c>
      <c r="R1303" s="3">
        <v>87006142.129999995</v>
      </c>
      <c r="S1303" s="1">
        <v>85904438.859999999</v>
      </c>
      <c r="T1303" s="1">
        <v>103866262.2</v>
      </c>
      <c r="U1303" s="1">
        <v>108602930.47</v>
      </c>
    </row>
    <row r="1304" spans="1:21" x14ac:dyDescent="0.25">
      <c r="A1304" t="s">
        <v>568</v>
      </c>
      <c r="B1304">
        <v>9</v>
      </c>
      <c r="C1304">
        <v>602</v>
      </c>
      <c r="D1304" t="s">
        <v>598</v>
      </c>
      <c r="E1304" t="s">
        <v>599</v>
      </c>
      <c r="F1304" t="s">
        <v>42</v>
      </c>
      <c r="G1304" t="s">
        <v>600</v>
      </c>
      <c r="H1304">
        <v>466</v>
      </c>
      <c r="I1304" t="s">
        <v>607</v>
      </c>
      <c r="J1304" t="s">
        <v>608</v>
      </c>
      <c r="K1304" t="s">
        <v>46</v>
      </c>
      <c r="L1304">
        <v>30</v>
      </c>
      <c r="M1304" t="s">
        <v>49</v>
      </c>
      <c r="N1304" s="3">
        <v>68661.53</v>
      </c>
      <c r="O1304" s="3">
        <v>4329504.09</v>
      </c>
      <c r="P1304" s="3">
        <v>4627598.82</v>
      </c>
      <c r="Q1304" s="3">
        <v>458839.06</v>
      </c>
      <c r="R1304" s="3">
        <v>4638976.87</v>
      </c>
      <c r="S1304" s="1">
        <v>1520566.14</v>
      </c>
      <c r="T1304" s="1">
        <v>1767369.8</v>
      </c>
      <c r="U1304" s="1">
        <v>4978313.53</v>
      </c>
    </row>
    <row r="1305" spans="1:21" x14ac:dyDescent="0.25">
      <c r="A1305" t="s">
        <v>568</v>
      </c>
      <c r="B1305">
        <v>9</v>
      </c>
      <c r="C1305">
        <v>602</v>
      </c>
      <c r="D1305" t="s">
        <v>598</v>
      </c>
      <c r="E1305" t="s">
        <v>599</v>
      </c>
      <c r="F1305" t="s">
        <v>42</v>
      </c>
      <c r="G1305" t="s">
        <v>600</v>
      </c>
      <c r="H1305">
        <v>466</v>
      </c>
      <c r="I1305" t="s">
        <v>607</v>
      </c>
      <c r="J1305" t="s">
        <v>608</v>
      </c>
      <c r="K1305" t="s">
        <v>46</v>
      </c>
      <c r="L1305">
        <v>40</v>
      </c>
      <c r="M1305" t="s">
        <v>12</v>
      </c>
      <c r="N1305" s="3">
        <v>0</v>
      </c>
      <c r="O1305" s="3">
        <v>0</v>
      </c>
      <c r="P1305" s="3">
        <v>0</v>
      </c>
      <c r="Q1305" s="3">
        <v>0</v>
      </c>
      <c r="R1305" s="3">
        <v>0</v>
      </c>
      <c r="S1305" s="1">
        <v>0</v>
      </c>
      <c r="T1305" s="1">
        <v>0</v>
      </c>
      <c r="U1305" s="1">
        <v>0</v>
      </c>
    </row>
    <row r="1306" spans="1:21" x14ac:dyDescent="0.25">
      <c r="A1306" t="s">
        <v>568</v>
      </c>
      <c r="B1306">
        <v>9</v>
      </c>
      <c r="C1306">
        <v>602</v>
      </c>
      <c r="D1306" t="s">
        <v>598</v>
      </c>
      <c r="E1306" t="s">
        <v>599</v>
      </c>
      <c r="F1306" t="s">
        <v>42</v>
      </c>
      <c r="G1306" t="s">
        <v>600</v>
      </c>
      <c r="H1306">
        <v>466</v>
      </c>
      <c r="I1306" t="s">
        <v>607</v>
      </c>
      <c r="J1306" t="s">
        <v>608</v>
      </c>
      <c r="K1306" t="s">
        <v>46</v>
      </c>
      <c r="L1306">
        <v>50</v>
      </c>
      <c r="M1306" t="s">
        <v>50</v>
      </c>
      <c r="N1306" s="3">
        <v>68661.53</v>
      </c>
      <c r="O1306" s="3">
        <v>4329504.09</v>
      </c>
      <c r="P1306" s="3">
        <v>4627598.82</v>
      </c>
      <c r="Q1306" s="3">
        <v>458839.06</v>
      </c>
      <c r="R1306" s="3">
        <v>4638976.87</v>
      </c>
      <c r="S1306" s="1">
        <v>1520566.14</v>
      </c>
      <c r="T1306" s="1">
        <v>1767369.8</v>
      </c>
      <c r="U1306" s="1">
        <v>4978313.53</v>
      </c>
    </row>
    <row r="1307" spans="1:21" x14ac:dyDescent="0.25">
      <c r="A1307" t="s">
        <v>568</v>
      </c>
      <c r="B1307">
        <v>9</v>
      </c>
      <c r="C1307">
        <v>602</v>
      </c>
      <c r="D1307" t="s">
        <v>598</v>
      </c>
      <c r="E1307" t="s">
        <v>599</v>
      </c>
      <c r="F1307" t="s">
        <v>42</v>
      </c>
      <c r="G1307" t="s">
        <v>600</v>
      </c>
      <c r="H1307">
        <v>496</v>
      </c>
      <c r="I1307" t="s">
        <v>609</v>
      </c>
      <c r="J1307" t="s">
        <v>610</v>
      </c>
      <c r="K1307" t="s">
        <v>46</v>
      </c>
      <c r="L1307">
        <v>10</v>
      </c>
      <c r="M1307" t="s">
        <v>47</v>
      </c>
      <c r="N1307" s="3">
        <v>17324168</v>
      </c>
      <c r="O1307" s="3">
        <v>14377806</v>
      </c>
      <c r="P1307" s="3">
        <v>14377806</v>
      </c>
      <c r="Q1307" s="3">
        <v>14392754</v>
      </c>
      <c r="R1307" s="3">
        <v>14392754</v>
      </c>
      <c r="S1307" s="1">
        <v>14392754</v>
      </c>
      <c r="T1307" s="1">
        <v>14392754</v>
      </c>
      <c r="U1307" s="1">
        <v>14709915</v>
      </c>
    </row>
    <row r="1308" spans="1:21" x14ac:dyDescent="0.25">
      <c r="A1308" t="s">
        <v>568</v>
      </c>
      <c r="B1308">
        <v>9</v>
      </c>
      <c r="C1308">
        <v>602</v>
      </c>
      <c r="D1308" t="s">
        <v>598</v>
      </c>
      <c r="E1308" t="s">
        <v>599</v>
      </c>
      <c r="F1308" t="s">
        <v>42</v>
      </c>
      <c r="G1308" t="s">
        <v>600</v>
      </c>
      <c r="H1308">
        <v>496</v>
      </c>
      <c r="I1308" t="s">
        <v>609</v>
      </c>
      <c r="J1308" t="s">
        <v>610</v>
      </c>
      <c r="K1308" t="s">
        <v>46</v>
      </c>
      <c r="L1308">
        <v>20</v>
      </c>
      <c r="M1308" t="s">
        <v>48</v>
      </c>
      <c r="N1308" s="3">
        <v>14376705.52</v>
      </c>
      <c r="O1308" s="3">
        <v>9149608.8200000003</v>
      </c>
      <c r="P1308" s="3">
        <v>13187867.609999999</v>
      </c>
      <c r="Q1308" s="3">
        <v>13521947.92</v>
      </c>
      <c r="R1308" s="3">
        <v>13276826.640000001</v>
      </c>
      <c r="S1308" s="1">
        <v>14280064.66</v>
      </c>
      <c r="T1308" s="1">
        <v>13098839.609999999</v>
      </c>
      <c r="U1308" s="1">
        <v>14423938.140000001</v>
      </c>
    </row>
    <row r="1309" spans="1:21" x14ac:dyDescent="0.25">
      <c r="A1309" t="s">
        <v>568</v>
      </c>
      <c r="B1309">
        <v>9</v>
      </c>
      <c r="C1309">
        <v>602</v>
      </c>
      <c r="D1309" t="s">
        <v>598</v>
      </c>
      <c r="E1309" t="s">
        <v>599</v>
      </c>
      <c r="F1309" t="s">
        <v>42</v>
      </c>
      <c r="G1309" t="s">
        <v>600</v>
      </c>
      <c r="H1309">
        <v>496</v>
      </c>
      <c r="I1309" t="s">
        <v>609</v>
      </c>
      <c r="J1309" t="s">
        <v>610</v>
      </c>
      <c r="K1309" t="s">
        <v>46</v>
      </c>
      <c r="L1309">
        <v>30</v>
      </c>
      <c r="M1309" t="s">
        <v>49</v>
      </c>
      <c r="N1309" s="3">
        <v>2947462.48</v>
      </c>
      <c r="O1309" s="3">
        <v>5228197.18</v>
      </c>
      <c r="P1309" s="3">
        <v>1189938.3899999999</v>
      </c>
      <c r="Q1309" s="3">
        <v>870806.08</v>
      </c>
      <c r="R1309" s="3">
        <v>1115927.3600000001</v>
      </c>
      <c r="S1309" s="1">
        <v>112689.34</v>
      </c>
      <c r="T1309" s="1">
        <v>1293914.3899999999</v>
      </c>
      <c r="U1309" s="1">
        <v>285976.86</v>
      </c>
    </row>
    <row r="1310" spans="1:21" x14ac:dyDescent="0.25">
      <c r="A1310" t="s">
        <v>568</v>
      </c>
      <c r="B1310">
        <v>9</v>
      </c>
      <c r="C1310">
        <v>602</v>
      </c>
      <c r="D1310" t="s">
        <v>598</v>
      </c>
      <c r="E1310" t="s">
        <v>599</v>
      </c>
      <c r="F1310" t="s">
        <v>42</v>
      </c>
      <c r="G1310" t="s">
        <v>600</v>
      </c>
      <c r="H1310">
        <v>496</v>
      </c>
      <c r="I1310" t="s">
        <v>609</v>
      </c>
      <c r="J1310" t="s">
        <v>610</v>
      </c>
      <c r="K1310" t="s">
        <v>46</v>
      </c>
      <c r="L1310">
        <v>40</v>
      </c>
      <c r="M1310" t="s">
        <v>12</v>
      </c>
      <c r="N1310" s="3">
        <v>0</v>
      </c>
      <c r="O1310" s="3">
        <v>0</v>
      </c>
      <c r="P1310" s="3">
        <v>0</v>
      </c>
      <c r="Q1310" s="3">
        <v>0</v>
      </c>
      <c r="R1310" s="3">
        <v>0</v>
      </c>
      <c r="S1310" s="1">
        <v>0</v>
      </c>
      <c r="T1310" s="1">
        <v>0</v>
      </c>
      <c r="U1310" s="1">
        <v>0</v>
      </c>
    </row>
    <row r="1311" spans="1:21" x14ac:dyDescent="0.25">
      <c r="A1311" t="s">
        <v>568</v>
      </c>
      <c r="B1311">
        <v>9</v>
      </c>
      <c r="C1311">
        <v>602</v>
      </c>
      <c r="D1311" t="s">
        <v>598</v>
      </c>
      <c r="E1311" t="s">
        <v>599</v>
      </c>
      <c r="F1311" t="s">
        <v>42</v>
      </c>
      <c r="G1311" t="s">
        <v>600</v>
      </c>
      <c r="H1311">
        <v>496</v>
      </c>
      <c r="I1311" t="s">
        <v>609</v>
      </c>
      <c r="J1311" t="s">
        <v>610</v>
      </c>
      <c r="K1311" t="s">
        <v>46</v>
      </c>
      <c r="L1311">
        <v>50</v>
      </c>
      <c r="M1311" t="s">
        <v>50</v>
      </c>
      <c r="N1311" s="3">
        <v>2947462.48</v>
      </c>
      <c r="O1311" s="3">
        <v>5228197.18</v>
      </c>
      <c r="P1311" s="3">
        <v>1189938.3899999999</v>
      </c>
      <c r="Q1311" s="3">
        <v>870806.08</v>
      </c>
      <c r="R1311" s="3">
        <v>1115927.3600000001</v>
      </c>
      <c r="S1311" s="1">
        <v>112689.34</v>
      </c>
      <c r="T1311" s="1">
        <v>1293914.3899999999</v>
      </c>
      <c r="U1311" s="1">
        <v>285976.86</v>
      </c>
    </row>
    <row r="1312" spans="1:21" x14ac:dyDescent="0.25">
      <c r="A1312" t="s">
        <v>568</v>
      </c>
      <c r="B1312">
        <v>9</v>
      </c>
      <c r="C1312">
        <v>602</v>
      </c>
      <c r="D1312" t="s">
        <v>598</v>
      </c>
      <c r="E1312" t="s">
        <v>599</v>
      </c>
      <c r="F1312" t="s">
        <v>42</v>
      </c>
      <c r="G1312" t="s">
        <v>600</v>
      </c>
      <c r="H1312">
        <v>499</v>
      </c>
      <c r="I1312" t="s">
        <v>62</v>
      </c>
      <c r="J1312" t="s">
        <v>577</v>
      </c>
      <c r="K1312" t="s">
        <v>46</v>
      </c>
      <c r="L1312">
        <v>10</v>
      </c>
      <c r="M1312" t="s">
        <v>47</v>
      </c>
      <c r="N1312" s="3">
        <v>102264424</v>
      </c>
      <c r="O1312" s="3">
        <v>66094812</v>
      </c>
      <c r="P1312" s="3">
        <v>64126618</v>
      </c>
      <c r="Q1312" s="3">
        <v>72786941</v>
      </c>
      <c r="R1312" s="3">
        <v>75212931</v>
      </c>
      <c r="S1312" s="1">
        <v>75329538</v>
      </c>
      <c r="T1312" s="1">
        <v>83061274.810000002</v>
      </c>
      <c r="U1312" s="1">
        <v>93641517</v>
      </c>
    </row>
    <row r="1313" spans="1:21" x14ac:dyDescent="0.25">
      <c r="A1313" t="s">
        <v>568</v>
      </c>
      <c r="B1313">
        <v>9</v>
      </c>
      <c r="C1313">
        <v>602</v>
      </c>
      <c r="D1313" t="s">
        <v>598</v>
      </c>
      <c r="E1313" t="s">
        <v>599</v>
      </c>
      <c r="F1313" t="s">
        <v>42</v>
      </c>
      <c r="G1313" t="s">
        <v>600</v>
      </c>
      <c r="H1313">
        <v>499</v>
      </c>
      <c r="I1313" t="s">
        <v>62</v>
      </c>
      <c r="J1313" t="s">
        <v>577</v>
      </c>
      <c r="K1313" t="s">
        <v>46</v>
      </c>
      <c r="L1313">
        <v>20</v>
      </c>
      <c r="M1313" t="s">
        <v>48</v>
      </c>
      <c r="N1313" s="3">
        <v>98848079.310000002</v>
      </c>
      <c r="O1313" s="3">
        <v>62061979.82</v>
      </c>
      <c r="P1313" s="3">
        <v>64086520.399999999</v>
      </c>
      <c r="Q1313" s="3">
        <v>72076916.439999998</v>
      </c>
      <c r="R1313" s="3">
        <v>73466160.140000001</v>
      </c>
      <c r="S1313" s="1">
        <v>75293254.950000003</v>
      </c>
      <c r="T1313" s="1">
        <v>78551565.680000007</v>
      </c>
      <c r="U1313" s="1">
        <v>87614739.489999995</v>
      </c>
    </row>
    <row r="1314" spans="1:21" x14ac:dyDescent="0.25">
      <c r="A1314" t="s">
        <v>568</v>
      </c>
      <c r="B1314">
        <v>9</v>
      </c>
      <c r="C1314">
        <v>602</v>
      </c>
      <c r="D1314" t="s">
        <v>598</v>
      </c>
      <c r="E1314" t="s">
        <v>599</v>
      </c>
      <c r="F1314" t="s">
        <v>42</v>
      </c>
      <c r="G1314" t="s">
        <v>600</v>
      </c>
      <c r="H1314">
        <v>499</v>
      </c>
      <c r="I1314" t="s">
        <v>62</v>
      </c>
      <c r="J1314" t="s">
        <v>577</v>
      </c>
      <c r="K1314" t="s">
        <v>46</v>
      </c>
      <c r="L1314">
        <v>30</v>
      </c>
      <c r="M1314" t="s">
        <v>49</v>
      </c>
      <c r="N1314" s="3">
        <v>3416344.69</v>
      </c>
      <c r="O1314" s="3">
        <v>4032832.18</v>
      </c>
      <c r="P1314" s="3">
        <v>40097.599999999999</v>
      </c>
      <c r="Q1314" s="3">
        <v>710024.56</v>
      </c>
      <c r="R1314" s="3">
        <v>1746770.86</v>
      </c>
      <c r="S1314" s="1">
        <v>36283.050000000003</v>
      </c>
      <c r="T1314" s="1">
        <v>4509709.13</v>
      </c>
      <c r="U1314" s="1">
        <v>6026777.5099999998</v>
      </c>
    </row>
    <row r="1315" spans="1:21" x14ac:dyDescent="0.25">
      <c r="A1315" t="s">
        <v>568</v>
      </c>
      <c r="B1315">
        <v>9</v>
      </c>
      <c r="C1315">
        <v>602</v>
      </c>
      <c r="D1315" t="s">
        <v>598</v>
      </c>
      <c r="E1315" t="s">
        <v>599</v>
      </c>
      <c r="F1315" t="s">
        <v>42</v>
      </c>
      <c r="G1315" t="s">
        <v>600</v>
      </c>
      <c r="H1315">
        <v>499</v>
      </c>
      <c r="I1315" t="s">
        <v>62</v>
      </c>
      <c r="J1315" t="s">
        <v>577</v>
      </c>
      <c r="K1315" t="s">
        <v>46</v>
      </c>
      <c r="L1315">
        <v>40</v>
      </c>
      <c r="M1315" t="s">
        <v>12</v>
      </c>
      <c r="N1315" s="3">
        <v>0</v>
      </c>
      <c r="O1315" s="3">
        <v>0</v>
      </c>
      <c r="P1315" s="3">
        <v>0</v>
      </c>
      <c r="Q1315" s="3">
        <v>0</v>
      </c>
      <c r="R1315" s="3">
        <v>0</v>
      </c>
      <c r="S1315" s="1">
        <v>0</v>
      </c>
      <c r="T1315" s="1">
        <v>2955461</v>
      </c>
      <c r="U1315" s="1">
        <v>0</v>
      </c>
    </row>
    <row r="1316" spans="1:21" x14ac:dyDescent="0.25">
      <c r="A1316" t="s">
        <v>568</v>
      </c>
      <c r="B1316">
        <v>9</v>
      </c>
      <c r="C1316">
        <v>602</v>
      </c>
      <c r="D1316" t="s">
        <v>598</v>
      </c>
      <c r="E1316" t="s">
        <v>599</v>
      </c>
      <c r="F1316" t="s">
        <v>42</v>
      </c>
      <c r="G1316" t="s">
        <v>600</v>
      </c>
      <c r="H1316">
        <v>499</v>
      </c>
      <c r="I1316" t="s">
        <v>62</v>
      </c>
      <c r="J1316" t="s">
        <v>577</v>
      </c>
      <c r="K1316" t="s">
        <v>46</v>
      </c>
      <c r="L1316">
        <v>50</v>
      </c>
      <c r="M1316" t="s">
        <v>50</v>
      </c>
      <c r="N1316" s="3">
        <v>3416344.69</v>
      </c>
      <c r="O1316" s="3">
        <v>4032832.18</v>
      </c>
      <c r="P1316" s="3">
        <v>40097.599999999999</v>
      </c>
      <c r="Q1316" s="3">
        <v>710024.56</v>
      </c>
      <c r="R1316" s="3">
        <v>1746770.86</v>
      </c>
      <c r="S1316" s="1">
        <v>36283.050000000003</v>
      </c>
      <c r="T1316" s="1">
        <v>1554248.13</v>
      </c>
      <c r="U1316" s="1">
        <v>6026777.5099999998</v>
      </c>
    </row>
    <row r="1317" spans="1:21" x14ac:dyDescent="0.25">
      <c r="A1317" t="s">
        <v>568</v>
      </c>
      <c r="B1317">
        <v>9</v>
      </c>
      <c r="C1317">
        <v>720</v>
      </c>
      <c r="D1317" t="s">
        <v>611</v>
      </c>
      <c r="E1317" t="s">
        <v>612</v>
      </c>
      <c r="F1317" t="s">
        <v>42</v>
      </c>
      <c r="G1317" t="s">
        <v>613</v>
      </c>
      <c r="H1317">
        <v>444</v>
      </c>
      <c r="I1317" t="s">
        <v>614</v>
      </c>
      <c r="J1317" t="s">
        <v>615</v>
      </c>
      <c r="K1317" t="s">
        <v>46</v>
      </c>
      <c r="L1317">
        <v>10</v>
      </c>
      <c r="M1317" t="s">
        <v>47</v>
      </c>
      <c r="N1317" s="3">
        <v>13013679</v>
      </c>
      <c r="O1317" s="3">
        <v>21055993</v>
      </c>
      <c r="P1317" s="3">
        <v>42615126</v>
      </c>
      <c r="Q1317" s="3">
        <v>67907094.609999999</v>
      </c>
      <c r="R1317" s="3">
        <v>82352776</v>
      </c>
      <c r="S1317" s="1">
        <v>163117192</v>
      </c>
      <c r="T1317" s="1">
        <v>254234939</v>
      </c>
      <c r="U1317" s="1">
        <v>215957302</v>
      </c>
    </row>
    <row r="1318" spans="1:21" x14ac:dyDescent="0.25">
      <c r="A1318" t="s">
        <v>568</v>
      </c>
      <c r="B1318">
        <v>9</v>
      </c>
      <c r="C1318">
        <v>720</v>
      </c>
      <c r="D1318" t="s">
        <v>611</v>
      </c>
      <c r="E1318" t="s">
        <v>612</v>
      </c>
      <c r="F1318" t="s">
        <v>42</v>
      </c>
      <c r="G1318" t="s">
        <v>613</v>
      </c>
      <c r="H1318">
        <v>444</v>
      </c>
      <c r="I1318" t="s">
        <v>614</v>
      </c>
      <c r="J1318" t="s">
        <v>615</v>
      </c>
      <c r="K1318" t="s">
        <v>46</v>
      </c>
      <c r="L1318">
        <v>20</v>
      </c>
      <c r="M1318" t="s">
        <v>48</v>
      </c>
      <c r="N1318" s="3">
        <v>11113074.810000001</v>
      </c>
      <c r="O1318" s="3">
        <v>14429752.09</v>
      </c>
      <c r="P1318" s="3">
        <v>34450260.219999999</v>
      </c>
      <c r="Q1318" s="3">
        <v>54759866.619999997</v>
      </c>
      <c r="R1318" s="3">
        <v>53800071.299999997</v>
      </c>
      <c r="S1318" s="1">
        <v>82133388.280000001</v>
      </c>
      <c r="T1318" s="1">
        <v>126344225.23999999</v>
      </c>
      <c r="U1318" s="1">
        <v>139865631.09999999</v>
      </c>
    </row>
    <row r="1319" spans="1:21" x14ac:dyDescent="0.25">
      <c r="A1319" t="s">
        <v>568</v>
      </c>
      <c r="B1319">
        <v>9</v>
      </c>
      <c r="C1319">
        <v>720</v>
      </c>
      <c r="D1319" t="s">
        <v>611</v>
      </c>
      <c r="E1319" t="s">
        <v>612</v>
      </c>
      <c r="F1319" t="s">
        <v>42</v>
      </c>
      <c r="G1319" t="s">
        <v>613</v>
      </c>
      <c r="H1319">
        <v>444</v>
      </c>
      <c r="I1319" t="s">
        <v>614</v>
      </c>
      <c r="J1319" t="s">
        <v>615</v>
      </c>
      <c r="K1319" t="s">
        <v>46</v>
      </c>
      <c r="L1319">
        <v>30</v>
      </c>
      <c r="M1319" t="s">
        <v>49</v>
      </c>
      <c r="N1319" s="3">
        <v>1900604.19</v>
      </c>
      <c r="O1319" s="3">
        <v>6626240.9100000001</v>
      </c>
      <c r="P1319" s="3">
        <v>8164865.7800000003</v>
      </c>
      <c r="Q1319" s="3">
        <v>13147227.99</v>
      </c>
      <c r="R1319" s="3">
        <v>28552704.699999999</v>
      </c>
      <c r="S1319" s="1">
        <v>80983803.719999999</v>
      </c>
      <c r="T1319" s="1">
        <v>127890713.76000001</v>
      </c>
      <c r="U1319" s="1">
        <v>76091670.900000006</v>
      </c>
    </row>
    <row r="1320" spans="1:21" x14ac:dyDescent="0.25">
      <c r="A1320" t="s">
        <v>568</v>
      </c>
      <c r="B1320">
        <v>9</v>
      </c>
      <c r="C1320">
        <v>720</v>
      </c>
      <c r="D1320" t="s">
        <v>611</v>
      </c>
      <c r="E1320" t="s">
        <v>612</v>
      </c>
      <c r="F1320" t="s">
        <v>42</v>
      </c>
      <c r="G1320" t="s">
        <v>613</v>
      </c>
      <c r="H1320">
        <v>444</v>
      </c>
      <c r="I1320" t="s">
        <v>614</v>
      </c>
      <c r="J1320" t="s">
        <v>615</v>
      </c>
      <c r="K1320" t="s">
        <v>46</v>
      </c>
      <c r="L1320">
        <v>40</v>
      </c>
      <c r="M1320" t="s">
        <v>12</v>
      </c>
      <c r="N1320" s="3">
        <v>0</v>
      </c>
      <c r="O1320" s="3">
        <v>0</v>
      </c>
      <c r="P1320" s="3">
        <v>3750000</v>
      </c>
      <c r="Q1320" s="3">
        <v>0</v>
      </c>
      <c r="R1320" s="3">
        <v>0</v>
      </c>
      <c r="S1320" s="1">
        <v>52881100</v>
      </c>
      <c r="T1320" s="1">
        <v>84633370</v>
      </c>
      <c r="U1320" s="1">
        <v>53494743.710000001</v>
      </c>
    </row>
    <row r="1321" spans="1:21" x14ac:dyDescent="0.25">
      <c r="A1321" t="s">
        <v>568</v>
      </c>
      <c r="B1321">
        <v>9</v>
      </c>
      <c r="C1321">
        <v>720</v>
      </c>
      <c r="D1321" t="s">
        <v>611</v>
      </c>
      <c r="E1321" t="s">
        <v>612</v>
      </c>
      <c r="F1321" t="s">
        <v>42</v>
      </c>
      <c r="G1321" t="s">
        <v>613</v>
      </c>
      <c r="H1321">
        <v>444</v>
      </c>
      <c r="I1321" t="s">
        <v>614</v>
      </c>
      <c r="J1321" t="s">
        <v>615</v>
      </c>
      <c r="K1321" t="s">
        <v>46</v>
      </c>
      <c r="L1321">
        <v>50</v>
      </c>
      <c r="M1321" t="s">
        <v>50</v>
      </c>
      <c r="N1321" s="3">
        <v>1900604.19</v>
      </c>
      <c r="O1321" s="3">
        <v>6626240.9100000001</v>
      </c>
      <c r="P1321" s="3">
        <v>4414865.78</v>
      </c>
      <c r="Q1321" s="3">
        <v>13147227.99</v>
      </c>
      <c r="R1321" s="3">
        <v>28552704.699999999</v>
      </c>
      <c r="S1321" s="1">
        <v>28102703.719999999</v>
      </c>
      <c r="T1321" s="1">
        <v>43257343.759999998</v>
      </c>
      <c r="U1321" s="1">
        <v>22596927.190000005</v>
      </c>
    </row>
    <row r="1322" spans="1:21" x14ac:dyDescent="0.25">
      <c r="A1322" t="s">
        <v>568</v>
      </c>
      <c r="B1322">
        <v>9</v>
      </c>
      <c r="C1322">
        <v>720</v>
      </c>
      <c r="D1322" t="s">
        <v>611</v>
      </c>
      <c r="E1322" t="s">
        <v>612</v>
      </c>
      <c r="F1322" t="s">
        <v>42</v>
      </c>
      <c r="G1322" t="s">
        <v>613</v>
      </c>
      <c r="H1322">
        <v>499</v>
      </c>
      <c r="I1322" t="s">
        <v>62</v>
      </c>
      <c r="J1322" t="s">
        <v>577</v>
      </c>
      <c r="K1322" t="s">
        <v>46</v>
      </c>
      <c r="L1322">
        <v>10</v>
      </c>
      <c r="M1322" t="s">
        <v>47</v>
      </c>
      <c r="N1322" s="3">
        <v>61584688</v>
      </c>
      <c r="O1322" s="3">
        <v>65283630</v>
      </c>
      <c r="P1322" s="3">
        <v>64512620</v>
      </c>
      <c r="Q1322" s="3">
        <v>75133258.719999999</v>
      </c>
      <c r="R1322" s="3">
        <v>89116129</v>
      </c>
      <c r="S1322" s="1">
        <v>107400346</v>
      </c>
      <c r="T1322" s="1">
        <v>129212367</v>
      </c>
      <c r="U1322" s="1">
        <v>124790841.22</v>
      </c>
    </row>
    <row r="1323" spans="1:21" x14ac:dyDescent="0.25">
      <c r="A1323" t="s">
        <v>568</v>
      </c>
      <c r="B1323">
        <v>9</v>
      </c>
      <c r="C1323">
        <v>720</v>
      </c>
      <c r="D1323" t="s">
        <v>611</v>
      </c>
      <c r="E1323" t="s">
        <v>612</v>
      </c>
      <c r="F1323" t="s">
        <v>42</v>
      </c>
      <c r="G1323" t="s">
        <v>613</v>
      </c>
      <c r="H1323">
        <v>499</v>
      </c>
      <c r="I1323" t="s">
        <v>62</v>
      </c>
      <c r="J1323" t="s">
        <v>577</v>
      </c>
      <c r="K1323" t="s">
        <v>46</v>
      </c>
      <c r="L1323">
        <v>20</v>
      </c>
      <c r="M1323" t="s">
        <v>48</v>
      </c>
      <c r="N1323" s="3">
        <v>57990766.420000002</v>
      </c>
      <c r="O1323" s="3">
        <v>61252717.07</v>
      </c>
      <c r="P1323" s="3">
        <v>59885275.280000001</v>
      </c>
      <c r="Q1323" s="3">
        <v>62646943.770000003</v>
      </c>
      <c r="R1323" s="3">
        <v>75308019.450000003</v>
      </c>
      <c r="S1323" s="1">
        <v>86635450.760000005</v>
      </c>
      <c r="T1323" s="1">
        <v>93937038.810000002</v>
      </c>
      <c r="U1323" s="1">
        <v>104687377.52</v>
      </c>
    </row>
    <row r="1324" spans="1:21" x14ac:dyDescent="0.25">
      <c r="A1324" t="s">
        <v>568</v>
      </c>
      <c r="B1324">
        <v>9</v>
      </c>
      <c r="C1324">
        <v>720</v>
      </c>
      <c r="D1324" t="s">
        <v>611</v>
      </c>
      <c r="E1324" t="s">
        <v>612</v>
      </c>
      <c r="F1324" t="s">
        <v>42</v>
      </c>
      <c r="G1324" t="s">
        <v>613</v>
      </c>
      <c r="H1324">
        <v>499</v>
      </c>
      <c r="I1324" t="s">
        <v>62</v>
      </c>
      <c r="J1324" t="s">
        <v>577</v>
      </c>
      <c r="K1324" t="s">
        <v>46</v>
      </c>
      <c r="L1324">
        <v>30</v>
      </c>
      <c r="M1324" t="s">
        <v>49</v>
      </c>
      <c r="N1324" s="3">
        <v>3593921.58</v>
      </c>
      <c r="O1324" s="3">
        <v>4030912.93</v>
      </c>
      <c r="P1324" s="3">
        <v>4627344.72</v>
      </c>
      <c r="Q1324" s="3">
        <v>12486314.949999999</v>
      </c>
      <c r="R1324" s="3">
        <v>13808109.550000001</v>
      </c>
      <c r="S1324" s="1">
        <v>20764895.239999998</v>
      </c>
      <c r="T1324" s="1">
        <v>35275328.189999998</v>
      </c>
      <c r="U1324" s="1">
        <v>20103463.699999999</v>
      </c>
    </row>
    <row r="1325" spans="1:21" x14ac:dyDescent="0.25">
      <c r="A1325" t="s">
        <v>568</v>
      </c>
      <c r="B1325">
        <v>9</v>
      </c>
      <c r="C1325">
        <v>720</v>
      </c>
      <c r="D1325" t="s">
        <v>611</v>
      </c>
      <c r="E1325" t="s">
        <v>612</v>
      </c>
      <c r="F1325" t="s">
        <v>42</v>
      </c>
      <c r="G1325" t="s">
        <v>613</v>
      </c>
      <c r="H1325">
        <v>499</v>
      </c>
      <c r="I1325" t="s">
        <v>62</v>
      </c>
      <c r="J1325" t="s">
        <v>577</v>
      </c>
      <c r="K1325" t="s">
        <v>46</v>
      </c>
      <c r="L1325">
        <v>40</v>
      </c>
      <c r="M1325" t="s">
        <v>12</v>
      </c>
      <c r="N1325" s="3">
        <v>0</v>
      </c>
      <c r="O1325" s="3">
        <v>75000</v>
      </c>
      <c r="P1325" s="3">
        <v>50500</v>
      </c>
      <c r="Q1325" s="3">
        <v>125000</v>
      </c>
      <c r="R1325" s="3">
        <v>125000</v>
      </c>
      <c r="S1325" s="1">
        <v>150000</v>
      </c>
      <c r="T1325" s="1">
        <v>275000</v>
      </c>
      <c r="U1325" s="1">
        <v>350000</v>
      </c>
    </row>
    <row r="1326" spans="1:21" x14ac:dyDescent="0.25">
      <c r="A1326" t="s">
        <v>568</v>
      </c>
      <c r="B1326">
        <v>9</v>
      </c>
      <c r="C1326">
        <v>720</v>
      </c>
      <c r="D1326" t="s">
        <v>611</v>
      </c>
      <c r="E1326" t="s">
        <v>612</v>
      </c>
      <c r="F1326" t="s">
        <v>42</v>
      </c>
      <c r="G1326" t="s">
        <v>613</v>
      </c>
      <c r="H1326">
        <v>499</v>
      </c>
      <c r="I1326" t="s">
        <v>62</v>
      </c>
      <c r="J1326" t="s">
        <v>577</v>
      </c>
      <c r="K1326" t="s">
        <v>46</v>
      </c>
      <c r="L1326">
        <v>50</v>
      </c>
      <c r="M1326" t="s">
        <v>50</v>
      </c>
      <c r="N1326" s="3">
        <v>3593921.58</v>
      </c>
      <c r="O1326" s="3">
        <v>3955912.93</v>
      </c>
      <c r="P1326" s="3">
        <v>4576844.72</v>
      </c>
      <c r="Q1326" s="3">
        <v>12361314.949999999</v>
      </c>
      <c r="R1326" s="3">
        <v>13683109.550000001</v>
      </c>
      <c r="S1326" s="1">
        <v>20614895.239999998</v>
      </c>
      <c r="T1326" s="1">
        <v>35000328.189999998</v>
      </c>
      <c r="U1326" s="1">
        <v>19753463.699999999</v>
      </c>
    </row>
    <row r="1327" spans="1:21" x14ac:dyDescent="0.25">
      <c r="A1327" t="s">
        <v>568</v>
      </c>
      <c r="B1327">
        <v>9</v>
      </c>
      <c r="C1327">
        <v>720</v>
      </c>
      <c r="D1327" t="s">
        <v>611</v>
      </c>
      <c r="E1327" t="s">
        <v>612</v>
      </c>
      <c r="F1327" t="s">
        <v>42</v>
      </c>
      <c r="G1327" t="s">
        <v>613</v>
      </c>
      <c r="H1327">
        <v>561</v>
      </c>
      <c r="I1327" t="s">
        <v>616</v>
      </c>
      <c r="J1327" t="s">
        <v>617</v>
      </c>
      <c r="K1327" t="s">
        <v>46</v>
      </c>
      <c r="L1327">
        <v>10</v>
      </c>
      <c r="M1327" t="s">
        <v>47</v>
      </c>
      <c r="N1327" s="3">
        <v>3977895</v>
      </c>
      <c r="O1327" s="3">
        <v>4598497</v>
      </c>
      <c r="P1327" s="3">
        <v>7765180</v>
      </c>
      <c r="Q1327" s="3">
        <v>6442376.7599999998</v>
      </c>
      <c r="R1327" s="3">
        <v>7420610</v>
      </c>
      <c r="S1327" s="1">
        <v>7420610</v>
      </c>
      <c r="T1327" s="1">
        <v>8345639</v>
      </c>
      <c r="U1327" s="1">
        <v>9142137</v>
      </c>
    </row>
    <row r="1328" spans="1:21" x14ac:dyDescent="0.25">
      <c r="A1328" t="s">
        <v>568</v>
      </c>
      <c r="B1328">
        <v>9</v>
      </c>
      <c r="C1328">
        <v>720</v>
      </c>
      <c r="D1328" t="s">
        <v>611</v>
      </c>
      <c r="E1328" t="s">
        <v>612</v>
      </c>
      <c r="F1328" t="s">
        <v>42</v>
      </c>
      <c r="G1328" t="s">
        <v>613</v>
      </c>
      <c r="H1328">
        <v>561</v>
      </c>
      <c r="I1328" t="s">
        <v>616</v>
      </c>
      <c r="J1328" t="s">
        <v>617</v>
      </c>
      <c r="K1328" t="s">
        <v>46</v>
      </c>
      <c r="L1328">
        <v>20</v>
      </c>
      <c r="M1328" t="s">
        <v>48</v>
      </c>
      <c r="N1328" s="3">
        <v>3967721.57</v>
      </c>
      <c r="O1328" s="3">
        <v>4598497</v>
      </c>
      <c r="P1328" s="3">
        <v>7560312.2400000002</v>
      </c>
      <c r="Q1328" s="3">
        <v>5628477.1200000001</v>
      </c>
      <c r="R1328" s="3">
        <v>6689958.0899999999</v>
      </c>
      <c r="S1328" s="1">
        <v>6924778.6699999999</v>
      </c>
      <c r="T1328" s="1">
        <v>7350750.0899999999</v>
      </c>
      <c r="U1328" s="1">
        <v>8311837.96</v>
      </c>
    </row>
    <row r="1329" spans="1:21" x14ac:dyDescent="0.25">
      <c r="A1329" t="s">
        <v>568</v>
      </c>
      <c r="B1329">
        <v>9</v>
      </c>
      <c r="C1329">
        <v>720</v>
      </c>
      <c r="D1329" t="s">
        <v>611</v>
      </c>
      <c r="E1329" t="s">
        <v>612</v>
      </c>
      <c r="F1329" t="s">
        <v>42</v>
      </c>
      <c r="G1329" t="s">
        <v>613</v>
      </c>
      <c r="H1329">
        <v>561</v>
      </c>
      <c r="I1329" t="s">
        <v>616</v>
      </c>
      <c r="J1329" t="s">
        <v>617</v>
      </c>
      <c r="K1329" t="s">
        <v>46</v>
      </c>
      <c r="L1329">
        <v>30</v>
      </c>
      <c r="M1329" t="s">
        <v>49</v>
      </c>
      <c r="N1329" s="3">
        <v>10173.43</v>
      </c>
      <c r="O1329" s="3">
        <v>0</v>
      </c>
      <c r="P1329" s="3">
        <v>204867.76</v>
      </c>
      <c r="Q1329" s="3">
        <v>813899.64</v>
      </c>
      <c r="R1329" s="3">
        <v>730651.91</v>
      </c>
      <c r="S1329" s="1">
        <v>495831.33</v>
      </c>
      <c r="T1329" s="1">
        <v>994888.91</v>
      </c>
      <c r="U1329" s="1">
        <v>830299.04</v>
      </c>
    </row>
    <row r="1330" spans="1:21" x14ac:dyDescent="0.25">
      <c r="A1330" t="s">
        <v>568</v>
      </c>
      <c r="B1330">
        <v>9</v>
      </c>
      <c r="C1330">
        <v>720</v>
      </c>
      <c r="D1330" t="s">
        <v>611</v>
      </c>
      <c r="E1330" t="s">
        <v>612</v>
      </c>
      <c r="F1330" t="s">
        <v>42</v>
      </c>
      <c r="G1330" t="s">
        <v>613</v>
      </c>
      <c r="H1330">
        <v>561</v>
      </c>
      <c r="I1330" t="s">
        <v>616</v>
      </c>
      <c r="J1330" t="s">
        <v>617</v>
      </c>
      <c r="K1330" t="s">
        <v>46</v>
      </c>
      <c r="L1330">
        <v>40</v>
      </c>
      <c r="M1330" t="s">
        <v>12</v>
      </c>
      <c r="N1330" s="3">
        <v>0</v>
      </c>
      <c r="O1330" s="3">
        <v>0</v>
      </c>
      <c r="P1330" s="3">
        <v>0</v>
      </c>
      <c r="Q1330" s="3">
        <v>0</v>
      </c>
      <c r="R1330" s="3">
        <v>0</v>
      </c>
      <c r="S1330" s="1">
        <v>0</v>
      </c>
      <c r="T1330" s="1">
        <v>0</v>
      </c>
      <c r="U1330" s="1">
        <v>0</v>
      </c>
    </row>
    <row r="1331" spans="1:21" x14ac:dyDescent="0.25">
      <c r="A1331" t="s">
        <v>568</v>
      </c>
      <c r="B1331">
        <v>9</v>
      </c>
      <c r="C1331">
        <v>720</v>
      </c>
      <c r="D1331" t="s">
        <v>611</v>
      </c>
      <c r="E1331" t="s">
        <v>612</v>
      </c>
      <c r="F1331" t="s">
        <v>42</v>
      </c>
      <c r="G1331" t="s">
        <v>613</v>
      </c>
      <c r="H1331">
        <v>561</v>
      </c>
      <c r="I1331" t="s">
        <v>616</v>
      </c>
      <c r="J1331" t="s">
        <v>617</v>
      </c>
      <c r="K1331" t="s">
        <v>46</v>
      </c>
      <c r="L1331">
        <v>50</v>
      </c>
      <c r="M1331" t="s">
        <v>50</v>
      </c>
      <c r="N1331" s="3">
        <v>10173.43</v>
      </c>
      <c r="O1331" s="3">
        <v>0</v>
      </c>
      <c r="P1331" s="3">
        <v>204867.76</v>
      </c>
      <c r="Q1331" s="3">
        <v>813899.64</v>
      </c>
      <c r="R1331" s="3">
        <v>730651.91</v>
      </c>
      <c r="S1331" s="1">
        <v>495831.33</v>
      </c>
      <c r="T1331" s="1">
        <v>994888.91</v>
      </c>
      <c r="U1331" s="1">
        <v>830299.04</v>
      </c>
    </row>
    <row r="1332" spans="1:21" x14ac:dyDescent="0.25">
      <c r="A1332" t="s">
        <v>568</v>
      </c>
      <c r="B1332">
        <v>9</v>
      </c>
      <c r="C1332">
        <v>790</v>
      </c>
      <c r="D1332" t="s">
        <v>618</v>
      </c>
      <c r="E1332" t="s">
        <v>619</v>
      </c>
      <c r="F1332" t="s">
        <v>42</v>
      </c>
      <c r="G1332" t="s">
        <v>620</v>
      </c>
      <c r="H1332">
        <v>445</v>
      </c>
      <c r="I1332" t="s">
        <v>621</v>
      </c>
      <c r="J1332" t="s">
        <v>622</v>
      </c>
      <c r="K1332" t="s">
        <v>46</v>
      </c>
      <c r="L1332">
        <v>10</v>
      </c>
      <c r="M1332" t="s">
        <v>47</v>
      </c>
      <c r="N1332" s="3">
        <v>371821133</v>
      </c>
      <c r="O1332" s="3">
        <v>415483748</v>
      </c>
      <c r="P1332" s="3">
        <v>420536729</v>
      </c>
      <c r="Q1332" s="3">
        <v>480051931</v>
      </c>
      <c r="R1332" s="3">
        <v>507561676</v>
      </c>
      <c r="S1332" s="1">
        <v>629891728</v>
      </c>
      <c r="T1332" s="1">
        <v>688800736</v>
      </c>
      <c r="U1332" s="1">
        <v>720031724</v>
      </c>
    </row>
    <row r="1333" spans="1:21" x14ac:dyDescent="0.25">
      <c r="A1333" t="s">
        <v>568</v>
      </c>
      <c r="B1333">
        <v>9</v>
      </c>
      <c r="C1333">
        <v>790</v>
      </c>
      <c r="D1333" t="s">
        <v>618</v>
      </c>
      <c r="E1333" t="s">
        <v>619</v>
      </c>
      <c r="F1333" t="s">
        <v>42</v>
      </c>
      <c r="G1333" t="s">
        <v>620</v>
      </c>
      <c r="H1333">
        <v>445</v>
      </c>
      <c r="I1333" t="s">
        <v>621</v>
      </c>
      <c r="J1333" t="s">
        <v>622</v>
      </c>
      <c r="K1333" t="s">
        <v>46</v>
      </c>
      <c r="L1333">
        <v>20</v>
      </c>
      <c r="M1333" t="s">
        <v>48</v>
      </c>
      <c r="N1333" s="3">
        <v>370607836</v>
      </c>
      <c r="O1333" s="3">
        <v>413382091.10000002</v>
      </c>
      <c r="P1333" s="3">
        <v>415611890.58999997</v>
      </c>
      <c r="Q1333" s="3">
        <v>475317592.79000002</v>
      </c>
      <c r="R1333" s="3">
        <v>505012673.38999999</v>
      </c>
      <c r="S1333" s="1">
        <v>620666904.63</v>
      </c>
      <c r="T1333" s="1">
        <v>685543682.84000003</v>
      </c>
      <c r="U1333" s="1">
        <v>700201754.62</v>
      </c>
    </row>
    <row r="1334" spans="1:21" x14ac:dyDescent="0.25">
      <c r="A1334" t="s">
        <v>568</v>
      </c>
      <c r="B1334">
        <v>9</v>
      </c>
      <c r="C1334">
        <v>790</v>
      </c>
      <c r="D1334" t="s">
        <v>618</v>
      </c>
      <c r="E1334" t="s">
        <v>619</v>
      </c>
      <c r="F1334" t="s">
        <v>42</v>
      </c>
      <c r="G1334" t="s">
        <v>620</v>
      </c>
      <c r="H1334">
        <v>445</v>
      </c>
      <c r="I1334" t="s">
        <v>621</v>
      </c>
      <c r="J1334" t="s">
        <v>622</v>
      </c>
      <c r="K1334" t="s">
        <v>46</v>
      </c>
      <c r="L1334">
        <v>30</v>
      </c>
      <c r="M1334" t="s">
        <v>49</v>
      </c>
      <c r="N1334" s="3">
        <v>1213297</v>
      </c>
      <c r="O1334" s="3">
        <v>2101656.9</v>
      </c>
      <c r="P1334" s="3">
        <v>4924838.41</v>
      </c>
      <c r="Q1334" s="3">
        <v>4734338.21</v>
      </c>
      <c r="R1334" s="3">
        <v>2549002.61</v>
      </c>
      <c r="S1334" s="1">
        <v>9224823.3699999992</v>
      </c>
      <c r="T1334" s="1">
        <v>3257053.16</v>
      </c>
      <c r="U1334" s="1">
        <v>19829969.379999999</v>
      </c>
    </row>
    <row r="1335" spans="1:21" x14ac:dyDescent="0.25">
      <c r="A1335" t="s">
        <v>568</v>
      </c>
      <c r="B1335">
        <v>9</v>
      </c>
      <c r="C1335">
        <v>790</v>
      </c>
      <c r="D1335" t="s">
        <v>618</v>
      </c>
      <c r="E1335" t="s">
        <v>619</v>
      </c>
      <c r="F1335" t="s">
        <v>42</v>
      </c>
      <c r="G1335" t="s">
        <v>620</v>
      </c>
      <c r="H1335">
        <v>445</v>
      </c>
      <c r="I1335" t="s">
        <v>621</v>
      </c>
      <c r="J1335" t="s">
        <v>622</v>
      </c>
      <c r="K1335" t="s">
        <v>46</v>
      </c>
      <c r="L1335">
        <v>40</v>
      </c>
      <c r="M1335" t="s">
        <v>12</v>
      </c>
      <c r="N1335" s="3">
        <v>550000</v>
      </c>
      <c r="O1335" s="3">
        <v>550000</v>
      </c>
      <c r="P1335" s="3">
        <v>1100000</v>
      </c>
      <c r="Q1335" s="3">
        <v>550000</v>
      </c>
      <c r="R1335" s="3">
        <v>1100000</v>
      </c>
      <c r="S1335" s="1">
        <v>275000</v>
      </c>
      <c r="T1335" s="1">
        <v>0</v>
      </c>
      <c r="U1335" s="1">
        <v>275000</v>
      </c>
    </row>
    <row r="1336" spans="1:21" x14ac:dyDescent="0.25">
      <c r="A1336" t="s">
        <v>568</v>
      </c>
      <c r="B1336">
        <v>9</v>
      </c>
      <c r="C1336">
        <v>790</v>
      </c>
      <c r="D1336" t="s">
        <v>618</v>
      </c>
      <c r="E1336" t="s">
        <v>619</v>
      </c>
      <c r="F1336" t="s">
        <v>42</v>
      </c>
      <c r="G1336" t="s">
        <v>620</v>
      </c>
      <c r="H1336">
        <v>445</v>
      </c>
      <c r="I1336" t="s">
        <v>621</v>
      </c>
      <c r="J1336" t="s">
        <v>622</v>
      </c>
      <c r="K1336" t="s">
        <v>46</v>
      </c>
      <c r="L1336">
        <v>50</v>
      </c>
      <c r="M1336" t="s">
        <v>50</v>
      </c>
      <c r="N1336" s="3">
        <v>663297</v>
      </c>
      <c r="O1336" s="3">
        <v>1551656.9</v>
      </c>
      <c r="P1336" s="3">
        <v>3824838.41</v>
      </c>
      <c r="Q1336" s="3">
        <v>4184338.21</v>
      </c>
      <c r="R1336" s="3">
        <v>1449002.61</v>
      </c>
      <c r="S1336" s="1">
        <v>8949823.3699999992</v>
      </c>
      <c r="T1336" s="1">
        <v>3257053.16</v>
      </c>
      <c r="U1336" s="1">
        <v>19554969.379999999</v>
      </c>
    </row>
    <row r="1337" spans="1:21" x14ac:dyDescent="0.25">
      <c r="A1337" t="s">
        <v>568</v>
      </c>
      <c r="B1337">
        <v>9</v>
      </c>
      <c r="C1337">
        <v>792</v>
      </c>
      <c r="D1337" t="s">
        <v>623</v>
      </c>
      <c r="E1337" t="s">
        <v>624</v>
      </c>
      <c r="F1337" t="s">
        <v>42</v>
      </c>
      <c r="G1337" t="s">
        <v>625</v>
      </c>
      <c r="H1337">
        <v>197</v>
      </c>
      <c r="I1337" t="s">
        <v>396</v>
      </c>
      <c r="J1337" t="s">
        <v>397</v>
      </c>
      <c r="K1337" t="s">
        <v>46</v>
      </c>
      <c r="L1337">
        <v>10</v>
      </c>
      <c r="M1337" t="s">
        <v>47</v>
      </c>
      <c r="N1337" s="3">
        <v>34569</v>
      </c>
      <c r="O1337" s="3">
        <v>34569</v>
      </c>
      <c r="P1337" s="3">
        <v>34569</v>
      </c>
      <c r="Q1337" s="3">
        <v>69138</v>
      </c>
      <c r="R1337" s="3">
        <v>102236</v>
      </c>
      <c r="S1337" s="1">
        <v>34569</v>
      </c>
      <c r="T1337" s="1">
        <v>34569</v>
      </c>
      <c r="U1337" s="1">
        <v>4569</v>
      </c>
    </row>
    <row r="1338" spans="1:21" x14ac:dyDescent="0.25">
      <c r="A1338" t="s">
        <v>568</v>
      </c>
      <c r="B1338">
        <v>9</v>
      </c>
      <c r="C1338">
        <v>792</v>
      </c>
      <c r="D1338" t="s">
        <v>623</v>
      </c>
      <c r="E1338" t="s">
        <v>624</v>
      </c>
      <c r="F1338" t="s">
        <v>42</v>
      </c>
      <c r="G1338" t="s">
        <v>625</v>
      </c>
      <c r="H1338">
        <v>197</v>
      </c>
      <c r="I1338" t="s">
        <v>396</v>
      </c>
      <c r="J1338" t="s">
        <v>397</v>
      </c>
      <c r="K1338" t="s">
        <v>46</v>
      </c>
      <c r="L1338">
        <v>20</v>
      </c>
      <c r="M1338" t="s">
        <v>48</v>
      </c>
      <c r="N1338" s="3">
        <v>0</v>
      </c>
      <c r="O1338" s="3">
        <v>0</v>
      </c>
      <c r="P1338" s="3">
        <v>0</v>
      </c>
      <c r="Q1338" s="3">
        <v>0</v>
      </c>
      <c r="R1338" s="3">
        <v>0</v>
      </c>
      <c r="S1338" s="1">
        <v>0</v>
      </c>
      <c r="T1338" s="1">
        <v>0</v>
      </c>
      <c r="U1338" s="1">
        <v>0</v>
      </c>
    </row>
    <row r="1339" spans="1:21" x14ac:dyDescent="0.25">
      <c r="A1339" t="s">
        <v>568</v>
      </c>
      <c r="B1339">
        <v>9</v>
      </c>
      <c r="C1339">
        <v>792</v>
      </c>
      <c r="D1339" t="s">
        <v>623</v>
      </c>
      <c r="E1339" t="s">
        <v>624</v>
      </c>
      <c r="F1339" t="s">
        <v>42</v>
      </c>
      <c r="G1339" t="s">
        <v>625</v>
      </c>
      <c r="H1339">
        <v>197</v>
      </c>
      <c r="I1339" t="s">
        <v>396</v>
      </c>
      <c r="J1339" t="s">
        <v>397</v>
      </c>
      <c r="K1339" t="s">
        <v>46</v>
      </c>
      <c r="L1339">
        <v>30</v>
      </c>
      <c r="M1339" t="s">
        <v>49</v>
      </c>
      <c r="N1339" s="3">
        <v>34569</v>
      </c>
      <c r="O1339" s="3">
        <v>34569</v>
      </c>
      <c r="P1339" s="3">
        <v>34569</v>
      </c>
      <c r="Q1339" s="3">
        <v>69138</v>
      </c>
      <c r="R1339" s="3">
        <v>102236</v>
      </c>
      <c r="S1339" s="1">
        <v>34569</v>
      </c>
      <c r="T1339" s="1">
        <v>34569</v>
      </c>
      <c r="U1339" s="1">
        <v>4569</v>
      </c>
    </row>
    <row r="1340" spans="1:21" x14ac:dyDescent="0.25">
      <c r="A1340" t="s">
        <v>568</v>
      </c>
      <c r="B1340">
        <v>9</v>
      </c>
      <c r="C1340">
        <v>792</v>
      </c>
      <c r="D1340" t="s">
        <v>623</v>
      </c>
      <c r="E1340" t="s">
        <v>624</v>
      </c>
      <c r="F1340" t="s">
        <v>42</v>
      </c>
      <c r="G1340" t="s">
        <v>625</v>
      </c>
      <c r="H1340">
        <v>197</v>
      </c>
      <c r="I1340" t="s">
        <v>396</v>
      </c>
      <c r="J1340" t="s">
        <v>397</v>
      </c>
      <c r="K1340" t="s">
        <v>46</v>
      </c>
      <c r="L1340">
        <v>40</v>
      </c>
      <c r="M1340" t="s">
        <v>12</v>
      </c>
      <c r="N1340" s="3">
        <v>0</v>
      </c>
      <c r="O1340" s="3">
        <v>0</v>
      </c>
      <c r="P1340" s="3">
        <v>0</v>
      </c>
      <c r="Q1340" s="3">
        <v>0</v>
      </c>
      <c r="R1340" s="3">
        <v>0</v>
      </c>
      <c r="S1340" s="1">
        <v>0</v>
      </c>
      <c r="T1340" s="1">
        <v>0</v>
      </c>
      <c r="U1340" s="1">
        <v>0</v>
      </c>
    </row>
    <row r="1341" spans="1:21" x14ac:dyDescent="0.25">
      <c r="A1341" t="s">
        <v>568</v>
      </c>
      <c r="B1341">
        <v>9</v>
      </c>
      <c r="C1341">
        <v>792</v>
      </c>
      <c r="D1341" t="s">
        <v>623</v>
      </c>
      <c r="E1341" t="s">
        <v>624</v>
      </c>
      <c r="F1341" t="s">
        <v>42</v>
      </c>
      <c r="G1341" t="s">
        <v>625</v>
      </c>
      <c r="H1341">
        <v>197</v>
      </c>
      <c r="I1341" t="s">
        <v>396</v>
      </c>
      <c r="J1341" t="s">
        <v>397</v>
      </c>
      <c r="K1341" t="s">
        <v>46</v>
      </c>
      <c r="L1341">
        <v>50</v>
      </c>
      <c r="M1341" t="s">
        <v>50</v>
      </c>
      <c r="N1341" s="3">
        <v>34569</v>
      </c>
      <c r="O1341" s="3">
        <v>34569</v>
      </c>
      <c r="P1341" s="3">
        <v>34569</v>
      </c>
      <c r="Q1341" s="3">
        <v>69138</v>
      </c>
      <c r="R1341" s="3">
        <v>102236</v>
      </c>
      <c r="S1341" s="1">
        <v>34569</v>
      </c>
      <c r="T1341" s="1">
        <v>34569</v>
      </c>
      <c r="U1341" s="1">
        <v>4569</v>
      </c>
    </row>
    <row r="1342" spans="1:21" x14ac:dyDescent="0.25">
      <c r="A1342" t="s">
        <v>568</v>
      </c>
      <c r="B1342">
        <v>9</v>
      </c>
      <c r="C1342">
        <v>792</v>
      </c>
      <c r="D1342" t="s">
        <v>623</v>
      </c>
      <c r="E1342" t="s">
        <v>624</v>
      </c>
      <c r="F1342" t="s">
        <v>42</v>
      </c>
      <c r="G1342" t="s">
        <v>625</v>
      </c>
      <c r="H1342">
        <v>357</v>
      </c>
      <c r="I1342" t="s">
        <v>626</v>
      </c>
      <c r="J1342" t="s">
        <v>627</v>
      </c>
      <c r="K1342" t="s">
        <v>46</v>
      </c>
      <c r="L1342">
        <v>10</v>
      </c>
      <c r="M1342" t="s">
        <v>47</v>
      </c>
      <c r="N1342" s="3">
        <v>20057403</v>
      </c>
      <c r="O1342" s="3">
        <v>17857403</v>
      </c>
      <c r="P1342" s="3">
        <v>17114229</v>
      </c>
      <c r="Q1342" s="3">
        <v>20114353.969999999</v>
      </c>
      <c r="R1342" s="3">
        <v>21686086</v>
      </c>
      <c r="S1342" s="1">
        <v>25357975</v>
      </c>
      <c r="T1342" s="1">
        <v>24508391</v>
      </c>
      <c r="U1342" s="1">
        <v>22769242</v>
      </c>
    </row>
    <row r="1343" spans="1:21" x14ac:dyDescent="0.25">
      <c r="A1343" t="s">
        <v>568</v>
      </c>
      <c r="B1343">
        <v>9</v>
      </c>
      <c r="C1343">
        <v>792</v>
      </c>
      <c r="D1343" t="s">
        <v>623</v>
      </c>
      <c r="E1343" t="s">
        <v>624</v>
      </c>
      <c r="F1343" t="s">
        <v>42</v>
      </c>
      <c r="G1343" t="s">
        <v>625</v>
      </c>
      <c r="H1343">
        <v>357</v>
      </c>
      <c r="I1343" t="s">
        <v>626</v>
      </c>
      <c r="J1343" t="s">
        <v>627</v>
      </c>
      <c r="K1343" t="s">
        <v>46</v>
      </c>
      <c r="L1343">
        <v>20</v>
      </c>
      <c r="M1343" t="s">
        <v>48</v>
      </c>
      <c r="N1343" s="3">
        <v>20055400.120000001</v>
      </c>
      <c r="O1343" s="3">
        <v>17855098.079999998</v>
      </c>
      <c r="P1343" s="3">
        <v>17114104.030000001</v>
      </c>
      <c r="Q1343" s="3">
        <v>20113824.489999998</v>
      </c>
      <c r="R1343" s="3">
        <v>21684453.010000002</v>
      </c>
      <c r="S1343" s="1">
        <v>25353567</v>
      </c>
      <c r="T1343" s="1">
        <v>24053947.350000001</v>
      </c>
      <c r="U1343" s="1">
        <v>22559040.98</v>
      </c>
    </row>
    <row r="1344" spans="1:21" x14ac:dyDescent="0.25">
      <c r="A1344" t="s">
        <v>568</v>
      </c>
      <c r="B1344">
        <v>9</v>
      </c>
      <c r="C1344">
        <v>792</v>
      </c>
      <c r="D1344" t="s">
        <v>623</v>
      </c>
      <c r="E1344" t="s">
        <v>624</v>
      </c>
      <c r="F1344" t="s">
        <v>42</v>
      </c>
      <c r="G1344" t="s">
        <v>625</v>
      </c>
      <c r="H1344">
        <v>357</v>
      </c>
      <c r="I1344" t="s">
        <v>626</v>
      </c>
      <c r="J1344" t="s">
        <v>627</v>
      </c>
      <c r="K1344" t="s">
        <v>46</v>
      </c>
      <c r="L1344">
        <v>30</v>
      </c>
      <c r="M1344" t="s">
        <v>49</v>
      </c>
      <c r="N1344" s="3">
        <v>2002.88</v>
      </c>
      <c r="O1344" s="3">
        <v>2304.92</v>
      </c>
      <c r="P1344" s="3">
        <v>124.97</v>
      </c>
      <c r="Q1344" s="3">
        <v>529.48</v>
      </c>
      <c r="R1344" s="3">
        <v>1632.99</v>
      </c>
      <c r="S1344" s="1">
        <v>4408</v>
      </c>
      <c r="T1344" s="1">
        <v>454443.65</v>
      </c>
      <c r="U1344" s="1">
        <v>210201.02</v>
      </c>
    </row>
    <row r="1345" spans="1:21" x14ac:dyDescent="0.25">
      <c r="A1345" t="s">
        <v>568</v>
      </c>
      <c r="B1345">
        <v>9</v>
      </c>
      <c r="C1345">
        <v>792</v>
      </c>
      <c r="D1345" t="s">
        <v>623</v>
      </c>
      <c r="E1345" t="s">
        <v>624</v>
      </c>
      <c r="F1345" t="s">
        <v>42</v>
      </c>
      <c r="G1345" t="s">
        <v>625</v>
      </c>
      <c r="H1345">
        <v>357</v>
      </c>
      <c r="I1345" t="s">
        <v>626</v>
      </c>
      <c r="J1345" t="s">
        <v>627</v>
      </c>
      <c r="K1345" t="s">
        <v>46</v>
      </c>
      <c r="L1345">
        <v>40</v>
      </c>
      <c r="M1345" t="s">
        <v>12</v>
      </c>
      <c r="N1345" s="3">
        <v>0</v>
      </c>
      <c r="O1345" s="3">
        <v>0</v>
      </c>
      <c r="P1345" s="3">
        <v>0</v>
      </c>
      <c r="Q1345" s="3">
        <v>0</v>
      </c>
      <c r="R1345" s="3">
        <v>0</v>
      </c>
      <c r="S1345" s="1">
        <v>0</v>
      </c>
      <c r="T1345" s="1">
        <v>0</v>
      </c>
      <c r="U1345" s="1">
        <v>0</v>
      </c>
    </row>
    <row r="1346" spans="1:21" x14ac:dyDescent="0.25">
      <c r="A1346" t="s">
        <v>568</v>
      </c>
      <c r="B1346">
        <v>9</v>
      </c>
      <c r="C1346">
        <v>792</v>
      </c>
      <c r="D1346" t="s">
        <v>623</v>
      </c>
      <c r="E1346" t="s">
        <v>624</v>
      </c>
      <c r="F1346" t="s">
        <v>42</v>
      </c>
      <c r="G1346" t="s">
        <v>625</v>
      </c>
      <c r="H1346">
        <v>357</v>
      </c>
      <c r="I1346" t="s">
        <v>626</v>
      </c>
      <c r="J1346" t="s">
        <v>627</v>
      </c>
      <c r="K1346" t="s">
        <v>46</v>
      </c>
      <c r="L1346">
        <v>50</v>
      </c>
      <c r="M1346" t="s">
        <v>50</v>
      </c>
      <c r="N1346" s="3">
        <v>2002.88</v>
      </c>
      <c r="O1346" s="3">
        <v>2304.92</v>
      </c>
      <c r="P1346" s="3">
        <v>124.97</v>
      </c>
      <c r="Q1346" s="3">
        <v>529.48</v>
      </c>
      <c r="R1346" s="3">
        <v>1632.99</v>
      </c>
      <c r="S1346" s="1">
        <v>4408</v>
      </c>
      <c r="T1346" s="1">
        <v>454443.65</v>
      </c>
      <c r="U1346" s="1">
        <v>210201.02</v>
      </c>
    </row>
    <row r="1347" spans="1:21" x14ac:dyDescent="0.25">
      <c r="A1347" t="s">
        <v>568</v>
      </c>
      <c r="B1347">
        <v>9</v>
      </c>
      <c r="C1347">
        <v>792</v>
      </c>
      <c r="D1347" t="s">
        <v>623</v>
      </c>
      <c r="E1347" t="s">
        <v>624</v>
      </c>
      <c r="F1347" t="s">
        <v>42</v>
      </c>
      <c r="G1347" t="s">
        <v>625</v>
      </c>
      <c r="H1347">
        <v>421</v>
      </c>
      <c r="I1347" t="s">
        <v>628</v>
      </c>
      <c r="J1347" t="s">
        <v>629</v>
      </c>
      <c r="K1347" t="s">
        <v>46</v>
      </c>
      <c r="L1347">
        <v>10</v>
      </c>
      <c r="M1347" t="s">
        <v>47</v>
      </c>
      <c r="N1347" s="3">
        <v>6567870</v>
      </c>
      <c r="O1347" s="3">
        <v>7243788</v>
      </c>
      <c r="P1347" s="3">
        <v>9043318</v>
      </c>
      <c r="Q1347" s="3">
        <v>9358104</v>
      </c>
      <c r="R1347" s="3">
        <v>11488769</v>
      </c>
      <c r="S1347" s="1">
        <v>13268052</v>
      </c>
      <c r="T1347" s="1">
        <v>15284548</v>
      </c>
      <c r="U1347" s="1">
        <v>14322979</v>
      </c>
    </row>
    <row r="1348" spans="1:21" x14ac:dyDescent="0.25">
      <c r="A1348" t="s">
        <v>568</v>
      </c>
      <c r="B1348">
        <v>9</v>
      </c>
      <c r="C1348">
        <v>792</v>
      </c>
      <c r="D1348" t="s">
        <v>623</v>
      </c>
      <c r="E1348" t="s">
        <v>624</v>
      </c>
      <c r="F1348" t="s">
        <v>42</v>
      </c>
      <c r="G1348" t="s">
        <v>625</v>
      </c>
      <c r="H1348">
        <v>421</v>
      </c>
      <c r="I1348" t="s">
        <v>628</v>
      </c>
      <c r="J1348" t="s">
        <v>629</v>
      </c>
      <c r="K1348" t="s">
        <v>46</v>
      </c>
      <c r="L1348">
        <v>20</v>
      </c>
      <c r="M1348" t="s">
        <v>48</v>
      </c>
      <c r="N1348" s="3">
        <v>6563721.8900000006</v>
      </c>
      <c r="O1348" s="3">
        <v>7237565</v>
      </c>
      <c r="P1348" s="3">
        <v>9043318</v>
      </c>
      <c r="Q1348" s="3">
        <v>9358104</v>
      </c>
      <c r="R1348" s="3">
        <v>11387353</v>
      </c>
      <c r="S1348" s="1">
        <v>13246547</v>
      </c>
      <c r="T1348" s="1">
        <v>14450336.4</v>
      </c>
      <c r="U1348" s="1">
        <v>12822267.77</v>
      </c>
    </row>
    <row r="1349" spans="1:21" x14ac:dyDescent="0.25">
      <c r="A1349" t="s">
        <v>568</v>
      </c>
      <c r="B1349">
        <v>9</v>
      </c>
      <c r="C1349">
        <v>792</v>
      </c>
      <c r="D1349" t="s">
        <v>623</v>
      </c>
      <c r="E1349" t="s">
        <v>624</v>
      </c>
      <c r="F1349" t="s">
        <v>42</v>
      </c>
      <c r="G1349" t="s">
        <v>625</v>
      </c>
      <c r="H1349">
        <v>421</v>
      </c>
      <c r="I1349" t="s">
        <v>628</v>
      </c>
      <c r="J1349" t="s">
        <v>629</v>
      </c>
      <c r="K1349" t="s">
        <v>46</v>
      </c>
      <c r="L1349">
        <v>30</v>
      </c>
      <c r="M1349" t="s">
        <v>49</v>
      </c>
      <c r="N1349" s="3">
        <v>4148.1099999999997</v>
      </c>
      <c r="O1349" s="3">
        <v>6223</v>
      </c>
      <c r="P1349" s="3">
        <v>0</v>
      </c>
      <c r="Q1349" s="3">
        <v>0</v>
      </c>
      <c r="R1349" s="3">
        <v>101416</v>
      </c>
      <c r="S1349" s="1">
        <v>21505</v>
      </c>
      <c r="T1349" s="1">
        <v>834211.6</v>
      </c>
      <c r="U1349" s="1">
        <v>1500711.23</v>
      </c>
    </row>
    <row r="1350" spans="1:21" x14ac:dyDescent="0.25">
      <c r="A1350" t="s">
        <v>568</v>
      </c>
      <c r="B1350">
        <v>9</v>
      </c>
      <c r="C1350">
        <v>792</v>
      </c>
      <c r="D1350" t="s">
        <v>623</v>
      </c>
      <c r="E1350" t="s">
        <v>624</v>
      </c>
      <c r="F1350" t="s">
        <v>42</v>
      </c>
      <c r="G1350" t="s">
        <v>625</v>
      </c>
      <c r="H1350">
        <v>421</v>
      </c>
      <c r="I1350" t="s">
        <v>628</v>
      </c>
      <c r="J1350" t="s">
        <v>629</v>
      </c>
      <c r="K1350" t="s">
        <v>46</v>
      </c>
      <c r="L1350">
        <v>40</v>
      </c>
      <c r="M1350" t="s">
        <v>12</v>
      </c>
      <c r="N1350" s="3">
        <v>0</v>
      </c>
      <c r="O1350" s="3">
        <v>0</v>
      </c>
      <c r="P1350" s="3">
        <v>0</v>
      </c>
      <c r="Q1350" s="3">
        <v>0</v>
      </c>
      <c r="R1350" s="3">
        <v>0</v>
      </c>
      <c r="S1350" s="1">
        <v>0</v>
      </c>
      <c r="T1350" s="1">
        <v>0</v>
      </c>
      <c r="U1350" s="1">
        <v>0</v>
      </c>
    </row>
    <row r="1351" spans="1:21" x14ac:dyDescent="0.25">
      <c r="A1351" t="s">
        <v>568</v>
      </c>
      <c r="B1351">
        <v>9</v>
      </c>
      <c r="C1351">
        <v>792</v>
      </c>
      <c r="D1351" t="s">
        <v>623</v>
      </c>
      <c r="E1351" t="s">
        <v>624</v>
      </c>
      <c r="F1351" t="s">
        <v>42</v>
      </c>
      <c r="G1351" t="s">
        <v>625</v>
      </c>
      <c r="H1351">
        <v>421</v>
      </c>
      <c r="I1351" t="s">
        <v>628</v>
      </c>
      <c r="J1351" t="s">
        <v>629</v>
      </c>
      <c r="K1351" t="s">
        <v>46</v>
      </c>
      <c r="L1351">
        <v>50</v>
      </c>
      <c r="M1351" t="s">
        <v>50</v>
      </c>
      <c r="N1351" s="3">
        <v>4148.1099999999997</v>
      </c>
      <c r="O1351" s="3">
        <v>6223</v>
      </c>
      <c r="P1351" s="3">
        <v>0</v>
      </c>
      <c r="Q1351" s="3">
        <v>0</v>
      </c>
      <c r="R1351" s="3">
        <v>101416</v>
      </c>
      <c r="S1351" s="1">
        <v>21505</v>
      </c>
      <c r="T1351" s="1">
        <v>834211.6</v>
      </c>
      <c r="U1351" s="1">
        <v>1500711.23</v>
      </c>
    </row>
    <row r="1352" spans="1:21" x14ac:dyDescent="0.25">
      <c r="A1352" t="s">
        <v>568</v>
      </c>
      <c r="B1352">
        <v>9</v>
      </c>
      <c r="C1352">
        <v>792</v>
      </c>
      <c r="D1352" t="s">
        <v>623</v>
      </c>
      <c r="E1352" t="s">
        <v>624</v>
      </c>
      <c r="F1352" t="s">
        <v>42</v>
      </c>
      <c r="G1352" t="s">
        <v>625</v>
      </c>
      <c r="H1352">
        <v>430</v>
      </c>
      <c r="I1352" t="s">
        <v>449</v>
      </c>
      <c r="J1352" t="s">
        <v>450</v>
      </c>
      <c r="K1352" t="s">
        <v>46</v>
      </c>
      <c r="L1352">
        <v>10</v>
      </c>
      <c r="M1352" t="s">
        <v>47</v>
      </c>
      <c r="N1352" s="3">
        <v>199255758</v>
      </c>
      <c r="O1352" s="3">
        <v>243028970</v>
      </c>
      <c r="P1352" s="3">
        <v>257471376</v>
      </c>
      <c r="Q1352" s="3">
        <v>276682336.33000004</v>
      </c>
      <c r="R1352" s="3">
        <v>289657192.24000001</v>
      </c>
      <c r="S1352" s="1">
        <v>304273464</v>
      </c>
      <c r="T1352" s="1">
        <v>336528240</v>
      </c>
      <c r="U1352" s="1">
        <v>335561545</v>
      </c>
    </row>
    <row r="1353" spans="1:21" x14ac:dyDescent="0.25">
      <c r="A1353" t="s">
        <v>568</v>
      </c>
      <c r="B1353">
        <v>9</v>
      </c>
      <c r="C1353">
        <v>792</v>
      </c>
      <c r="D1353" t="s">
        <v>623</v>
      </c>
      <c r="E1353" t="s">
        <v>624</v>
      </c>
      <c r="F1353" t="s">
        <v>42</v>
      </c>
      <c r="G1353" t="s">
        <v>625</v>
      </c>
      <c r="H1353">
        <v>430</v>
      </c>
      <c r="I1353" t="s">
        <v>449</v>
      </c>
      <c r="J1353" t="s">
        <v>450</v>
      </c>
      <c r="K1353" t="s">
        <v>46</v>
      </c>
      <c r="L1353">
        <v>20</v>
      </c>
      <c r="M1353" t="s">
        <v>48</v>
      </c>
      <c r="N1353" s="3">
        <v>199099847.49000001</v>
      </c>
      <c r="O1353" s="3">
        <v>242393604.55000001</v>
      </c>
      <c r="P1353" s="3">
        <v>253213214.66999999</v>
      </c>
      <c r="Q1353" s="3">
        <v>272420539.38</v>
      </c>
      <c r="R1353" s="3">
        <v>287818782.80000001</v>
      </c>
      <c r="S1353" s="1">
        <v>304207293.08999997</v>
      </c>
      <c r="T1353" s="1">
        <v>330622170.80000001</v>
      </c>
      <c r="U1353" s="1">
        <v>333322010.26999998</v>
      </c>
    </row>
    <row r="1354" spans="1:21" x14ac:dyDescent="0.25">
      <c r="A1354" t="s">
        <v>568</v>
      </c>
      <c r="B1354">
        <v>9</v>
      </c>
      <c r="C1354">
        <v>792</v>
      </c>
      <c r="D1354" t="s">
        <v>623</v>
      </c>
      <c r="E1354" t="s">
        <v>624</v>
      </c>
      <c r="F1354" t="s">
        <v>42</v>
      </c>
      <c r="G1354" t="s">
        <v>625</v>
      </c>
      <c r="H1354">
        <v>430</v>
      </c>
      <c r="I1354" t="s">
        <v>449</v>
      </c>
      <c r="J1354" t="s">
        <v>450</v>
      </c>
      <c r="K1354" t="s">
        <v>46</v>
      </c>
      <c r="L1354">
        <v>30</v>
      </c>
      <c r="M1354" t="s">
        <v>49</v>
      </c>
      <c r="N1354" s="3">
        <v>155910.50999999998</v>
      </c>
      <c r="O1354" s="3">
        <v>635365.44999999995</v>
      </c>
      <c r="P1354" s="3">
        <v>4258161.33</v>
      </c>
      <c r="Q1354" s="3">
        <v>4261796.95</v>
      </c>
      <c r="R1354" s="3">
        <v>1838409.44</v>
      </c>
      <c r="S1354" s="1">
        <v>66170.91</v>
      </c>
      <c r="T1354" s="1">
        <v>5906069.2000000002</v>
      </c>
      <c r="U1354" s="1">
        <v>2239534.73</v>
      </c>
    </row>
    <row r="1355" spans="1:21" x14ac:dyDescent="0.25">
      <c r="A1355" t="s">
        <v>568</v>
      </c>
      <c r="B1355">
        <v>9</v>
      </c>
      <c r="C1355">
        <v>792</v>
      </c>
      <c r="D1355" t="s">
        <v>623</v>
      </c>
      <c r="E1355" t="s">
        <v>624</v>
      </c>
      <c r="F1355" t="s">
        <v>42</v>
      </c>
      <c r="G1355" t="s">
        <v>625</v>
      </c>
      <c r="H1355">
        <v>430</v>
      </c>
      <c r="I1355" t="s">
        <v>449</v>
      </c>
      <c r="J1355" t="s">
        <v>450</v>
      </c>
      <c r="K1355" t="s">
        <v>46</v>
      </c>
      <c r="L1355">
        <v>40</v>
      </c>
      <c r="M1355" t="s">
        <v>12</v>
      </c>
      <c r="N1355" s="3">
        <v>0</v>
      </c>
      <c r="O1355" s="3">
        <v>0</v>
      </c>
      <c r="P1355" s="3">
        <v>0</v>
      </c>
      <c r="Q1355" s="3">
        <v>0</v>
      </c>
      <c r="R1355" s="3">
        <v>0</v>
      </c>
      <c r="S1355" s="1">
        <v>0</v>
      </c>
      <c r="T1355" s="1">
        <v>0</v>
      </c>
      <c r="U1355" s="1">
        <v>0</v>
      </c>
    </row>
    <row r="1356" spans="1:21" x14ac:dyDescent="0.25">
      <c r="A1356" t="s">
        <v>568</v>
      </c>
      <c r="B1356">
        <v>9</v>
      </c>
      <c r="C1356">
        <v>792</v>
      </c>
      <c r="D1356" t="s">
        <v>623</v>
      </c>
      <c r="E1356" t="s">
        <v>624</v>
      </c>
      <c r="F1356" t="s">
        <v>42</v>
      </c>
      <c r="G1356" t="s">
        <v>625</v>
      </c>
      <c r="H1356">
        <v>430</v>
      </c>
      <c r="I1356" t="s">
        <v>449</v>
      </c>
      <c r="J1356" t="s">
        <v>450</v>
      </c>
      <c r="K1356" t="s">
        <v>46</v>
      </c>
      <c r="L1356">
        <v>50</v>
      </c>
      <c r="M1356" t="s">
        <v>50</v>
      </c>
      <c r="N1356" s="3">
        <v>155910.50999999998</v>
      </c>
      <c r="O1356" s="3">
        <v>635365.44999999995</v>
      </c>
      <c r="P1356" s="3">
        <v>4258161.33</v>
      </c>
      <c r="Q1356" s="3">
        <v>4261796.95</v>
      </c>
      <c r="R1356" s="3">
        <v>1838409.44</v>
      </c>
      <c r="S1356" s="1">
        <v>66170.91</v>
      </c>
      <c r="T1356" s="1">
        <v>5906069.2000000002</v>
      </c>
      <c r="U1356" s="1">
        <v>2239534.73</v>
      </c>
    </row>
    <row r="1357" spans="1:21" x14ac:dyDescent="0.25">
      <c r="A1357" t="s">
        <v>568</v>
      </c>
      <c r="B1357">
        <v>9</v>
      </c>
      <c r="C1357">
        <v>792</v>
      </c>
      <c r="D1357" t="s">
        <v>623</v>
      </c>
      <c r="E1357" t="s">
        <v>624</v>
      </c>
      <c r="F1357" t="s">
        <v>42</v>
      </c>
      <c r="G1357" t="s">
        <v>625</v>
      </c>
      <c r="H1357">
        <v>498</v>
      </c>
      <c r="I1357" t="s">
        <v>630</v>
      </c>
      <c r="J1357" t="s">
        <v>631</v>
      </c>
      <c r="K1357" t="s">
        <v>46</v>
      </c>
      <c r="L1357">
        <v>10</v>
      </c>
      <c r="M1357" t="s">
        <v>47</v>
      </c>
      <c r="N1357" s="3">
        <v>92459268</v>
      </c>
      <c r="O1357" s="3">
        <v>105410580</v>
      </c>
      <c r="P1357" s="3">
        <v>100364816</v>
      </c>
      <c r="Q1357" s="3">
        <v>120434496.36</v>
      </c>
      <c r="R1357" s="3">
        <v>123174814.76000001</v>
      </c>
      <c r="S1357" s="1">
        <v>152869658</v>
      </c>
      <c r="T1357" s="1">
        <v>160000649</v>
      </c>
      <c r="U1357" s="1">
        <v>186819735</v>
      </c>
    </row>
    <row r="1358" spans="1:21" x14ac:dyDescent="0.25">
      <c r="A1358" t="s">
        <v>568</v>
      </c>
      <c r="B1358">
        <v>9</v>
      </c>
      <c r="C1358">
        <v>792</v>
      </c>
      <c r="D1358" t="s">
        <v>623</v>
      </c>
      <c r="E1358" t="s">
        <v>624</v>
      </c>
      <c r="F1358" t="s">
        <v>42</v>
      </c>
      <c r="G1358" t="s">
        <v>625</v>
      </c>
      <c r="H1358">
        <v>498</v>
      </c>
      <c r="I1358" t="s">
        <v>630</v>
      </c>
      <c r="J1358" t="s">
        <v>631</v>
      </c>
      <c r="K1358" t="s">
        <v>46</v>
      </c>
      <c r="L1358">
        <v>20</v>
      </c>
      <c r="M1358" t="s">
        <v>48</v>
      </c>
      <c r="N1358" s="3">
        <v>92456629.390000001</v>
      </c>
      <c r="O1358" s="3">
        <v>105410142.51000001</v>
      </c>
      <c r="P1358" s="3">
        <v>100347175.64</v>
      </c>
      <c r="Q1358" s="3">
        <v>114826926.72</v>
      </c>
      <c r="R1358" s="3">
        <v>122679418.64</v>
      </c>
      <c r="S1358" s="1">
        <v>151808396.72999999</v>
      </c>
      <c r="T1358" s="1">
        <v>151439145.97</v>
      </c>
      <c r="U1358" s="1">
        <v>183368206.52000001</v>
      </c>
    </row>
    <row r="1359" spans="1:21" x14ac:dyDescent="0.25">
      <c r="A1359" t="s">
        <v>568</v>
      </c>
      <c r="B1359">
        <v>9</v>
      </c>
      <c r="C1359">
        <v>792</v>
      </c>
      <c r="D1359" t="s">
        <v>623</v>
      </c>
      <c r="E1359" t="s">
        <v>624</v>
      </c>
      <c r="F1359" t="s">
        <v>42</v>
      </c>
      <c r="G1359" t="s">
        <v>625</v>
      </c>
      <c r="H1359">
        <v>498</v>
      </c>
      <c r="I1359" t="s">
        <v>630</v>
      </c>
      <c r="J1359" t="s">
        <v>631</v>
      </c>
      <c r="K1359" t="s">
        <v>46</v>
      </c>
      <c r="L1359">
        <v>30</v>
      </c>
      <c r="M1359" t="s">
        <v>49</v>
      </c>
      <c r="N1359" s="3">
        <v>2638.6099999999997</v>
      </c>
      <c r="O1359" s="3">
        <v>437.49</v>
      </c>
      <c r="P1359" s="3">
        <v>17640.36</v>
      </c>
      <c r="Q1359" s="3">
        <v>5607569.6400000006</v>
      </c>
      <c r="R1359" s="3">
        <v>495396.12</v>
      </c>
      <c r="S1359" s="1">
        <v>1061261.27</v>
      </c>
      <c r="T1359" s="1">
        <v>8561503.0299999993</v>
      </c>
      <c r="U1359" s="1">
        <v>3451528.48</v>
      </c>
    </row>
    <row r="1360" spans="1:21" x14ac:dyDescent="0.25">
      <c r="A1360" t="s">
        <v>568</v>
      </c>
      <c r="B1360">
        <v>9</v>
      </c>
      <c r="C1360">
        <v>792</v>
      </c>
      <c r="D1360" t="s">
        <v>623</v>
      </c>
      <c r="E1360" t="s">
        <v>624</v>
      </c>
      <c r="F1360" t="s">
        <v>42</v>
      </c>
      <c r="G1360" t="s">
        <v>625</v>
      </c>
      <c r="H1360">
        <v>498</v>
      </c>
      <c r="I1360" t="s">
        <v>630</v>
      </c>
      <c r="J1360" t="s">
        <v>631</v>
      </c>
      <c r="K1360" t="s">
        <v>46</v>
      </c>
      <c r="L1360">
        <v>40</v>
      </c>
      <c r="M1360" t="s">
        <v>12</v>
      </c>
      <c r="N1360" s="3">
        <v>0</v>
      </c>
      <c r="O1360" s="3">
        <v>0</v>
      </c>
      <c r="P1360" s="3">
        <v>0</v>
      </c>
      <c r="Q1360" s="3">
        <v>5170000</v>
      </c>
      <c r="R1360" s="3">
        <v>0</v>
      </c>
      <c r="S1360" s="1">
        <v>0</v>
      </c>
      <c r="T1360" s="1">
        <v>231292</v>
      </c>
      <c r="U1360" s="1">
        <v>0</v>
      </c>
    </row>
    <row r="1361" spans="1:21" x14ac:dyDescent="0.25">
      <c r="A1361" t="s">
        <v>568</v>
      </c>
      <c r="B1361">
        <v>9</v>
      </c>
      <c r="C1361">
        <v>792</v>
      </c>
      <c r="D1361" t="s">
        <v>623</v>
      </c>
      <c r="E1361" t="s">
        <v>624</v>
      </c>
      <c r="F1361" t="s">
        <v>42</v>
      </c>
      <c r="G1361" t="s">
        <v>625</v>
      </c>
      <c r="H1361">
        <v>498</v>
      </c>
      <c r="I1361" t="s">
        <v>630</v>
      </c>
      <c r="J1361" t="s">
        <v>631</v>
      </c>
      <c r="K1361" t="s">
        <v>46</v>
      </c>
      <c r="L1361">
        <v>50</v>
      </c>
      <c r="M1361" t="s">
        <v>50</v>
      </c>
      <c r="N1361" s="3">
        <v>2638.6099999999997</v>
      </c>
      <c r="O1361" s="3">
        <v>437.49</v>
      </c>
      <c r="P1361" s="3">
        <v>17640.36</v>
      </c>
      <c r="Q1361" s="3">
        <v>437569.64</v>
      </c>
      <c r="R1361" s="3">
        <v>495396.12</v>
      </c>
      <c r="S1361" s="1">
        <v>1061261.27</v>
      </c>
      <c r="T1361" s="1">
        <v>8330211.0300000003</v>
      </c>
      <c r="U1361" s="1">
        <v>3451528.48</v>
      </c>
    </row>
    <row r="1362" spans="1:21" x14ac:dyDescent="0.25">
      <c r="A1362" t="s">
        <v>568</v>
      </c>
      <c r="B1362">
        <v>9</v>
      </c>
      <c r="C1362">
        <v>793</v>
      </c>
      <c r="D1362" t="s">
        <v>632</v>
      </c>
      <c r="E1362" t="s">
        <v>633</v>
      </c>
      <c r="F1362" t="s">
        <v>42</v>
      </c>
      <c r="G1362" t="s">
        <v>634</v>
      </c>
      <c r="H1362">
        <v>197</v>
      </c>
      <c r="I1362" t="s">
        <v>396</v>
      </c>
      <c r="J1362" t="s">
        <v>397</v>
      </c>
      <c r="K1362" t="s">
        <v>46</v>
      </c>
      <c r="L1362">
        <v>10</v>
      </c>
      <c r="M1362" t="s">
        <v>47</v>
      </c>
      <c r="N1362" s="3">
        <v>2370000</v>
      </c>
      <c r="O1362" s="3">
        <v>5622146</v>
      </c>
      <c r="P1362" s="3">
        <v>2445602</v>
      </c>
      <c r="Q1362" s="3">
        <v>2445602.7400000002</v>
      </c>
      <c r="R1362" s="3">
        <v>2868923</v>
      </c>
      <c r="S1362" s="1">
        <v>3709370</v>
      </c>
      <c r="T1362" s="1">
        <v>3062724</v>
      </c>
      <c r="U1362" s="1">
        <v>1700000</v>
      </c>
    </row>
    <row r="1363" spans="1:21" x14ac:dyDescent="0.25">
      <c r="A1363" t="s">
        <v>568</v>
      </c>
      <c r="B1363">
        <v>9</v>
      </c>
      <c r="C1363">
        <v>793</v>
      </c>
      <c r="D1363" t="s">
        <v>632</v>
      </c>
      <c r="E1363" t="s">
        <v>633</v>
      </c>
      <c r="F1363" t="s">
        <v>42</v>
      </c>
      <c r="G1363" t="s">
        <v>634</v>
      </c>
      <c r="H1363">
        <v>197</v>
      </c>
      <c r="I1363" t="s">
        <v>396</v>
      </c>
      <c r="J1363" t="s">
        <v>397</v>
      </c>
      <c r="K1363" t="s">
        <v>46</v>
      </c>
      <c r="L1363">
        <v>20</v>
      </c>
      <c r="M1363" t="s">
        <v>48</v>
      </c>
      <c r="N1363" s="3">
        <v>2368060.16</v>
      </c>
      <c r="O1363" s="3">
        <v>2696500</v>
      </c>
      <c r="P1363" s="3">
        <v>2445231.2599999998</v>
      </c>
      <c r="Q1363" s="3">
        <v>2445602</v>
      </c>
      <c r="R1363" s="3">
        <v>2445602</v>
      </c>
      <c r="S1363" s="1">
        <v>3709370</v>
      </c>
      <c r="T1363" s="1">
        <v>1582952</v>
      </c>
      <c r="U1363" s="1">
        <v>1700000</v>
      </c>
    </row>
    <row r="1364" spans="1:21" x14ac:dyDescent="0.25">
      <c r="A1364" t="s">
        <v>568</v>
      </c>
      <c r="B1364">
        <v>9</v>
      </c>
      <c r="C1364">
        <v>793</v>
      </c>
      <c r="D1364" t="s">
        <v>632</v>
      </c>
      <c r="E1364" t="s">
        <v>633</v>
      </c>
      <c r="F1364" t="s">
        <v>42</v>
      </c>
      <c r="G1364" t="s">
        <v>634</v>
      </c>
      <c r="H1364">
        <v>197</v>
      </c>
      <c r="I1364" t="s">
        <v>396</v>
      </c>
      <c r="J1364" t="s">
        <v>397</v>
      </c>
      <c r="K1364" t="s">
        <v>46</v>
      </c>
      <c r="L1364">
        <v>30</v>
      </c>
      <c r="M1364" t="s">
        <v>49</v>
      </c>
      <c r="N1364" s="3">
        <v>1939.84</v>
      </c>
      <c r="O1364" s="3">
        <v>2925646</v>
      </c>
      <c r="P1364" s="3">
        <v>370.74</v>
      </c>
      <c r="Q1364" s="3">
        <v>0.74</v>
      </c>
      <c r="R1364" s="3">
        <v>423321</v>
      </c>
      <c r="S1364" s="1">
        <v>0</v>
      </c>
      <c r="T1364" s="1">
        <v>1479772</v>
      </c>
      <c r="U1364" s="1">
        <v>0</v>
      </c>
    </row>
    <row r="1365" spans="1:21" x14ac:dyDescent="0.25">
      <c r="A1365" t="s">
        <v>568</v>
      </c>
      <c r="B1365">
        <v>9</v>
      </c>
      <c r="C1365">
        <v>793</v>
      </c>
      <c r="D1365" t="s">
        <v>632</v>
      </c>
      <c r="E1365" t="s">
        <v>633</v>
      </c>
      <c r="F1365" t="s">
        <v>42</v>
      </c>
      <c r="G1365" t="s">
        <v>634</v>
      </c>
      <c r="H1365">
        <v>197</v>
      </c>
      <c r="I1365" t="s">
        <v>396</v>
      </c>
      <c r="J1365" t="s">
        <v>397</v>
      </c>
      <c r="K1365" t="s">
        <v>46</v>
      </c>
      <c r="L1365">
        <v>40</v>
      </c>
      <c r="M1365" t="s">
        <v>12</v>
      </c>
      <c r="N1365" s="3">
        <v>0</v>
      </c>
      <c r="O1365" s="3">
        <v>0</v>
      </c>
      <c r="P1365" s="3">
        <v>0</v>
      </c>
      <c r="Q1365" s="3">
        <v>0</v>
      </c>
      <c r="R1365" s="3">
        <v>0</v>
      </c>
      <c r="S1365" s="1">
        <v>0</v>
      </c>
      <c r="T1365" s="1">
        <v>0</v>
      </c>
      <c r="U1365" s="1">
        <v>0</v>
      </c>
    </row>
    <row r="1366" spans="1:21" x14ac:dyDescent="0.25">
      <c r="A1366" t="s">
        <v>568</v>
      </c>
      <c r="B1366">
        <v>9</v>
      </c>
      <c r="C1366">
        <v>793</v>
      </c>
      <c r="D1366" t="s">
        <v>632</v>
      </c>
      <c r="E1366" t="s">
        <v>633</v>
      </c>
      <c r="F1366" t="s">
        <v>42</v>
      </c>
      <c r="G1366" t="s">
        <v>634</v>
      </c>
      <c r="H1366">
        <v>197</v>
      </c>
      <c r="I1366" t="s">
        <v>396</v>
      </c>
      <c r="J1366" t="s">
        <v>397</v>
      </c>
      <c r="K1366" t="s">
        <v>46</v>
      </c>
      <c r="L1366">
        <v>50</v>
      </c>
      <c r="M1366" t="s">
        <v>50</v>
      </c>
      <c r="N1366" s="3">
        <v>1939.84</v>
      </c>
      <c r="O1366" s="3">
        <v>2925646</v>
      </c>
      <c r="P1366" s="3">
        <v>370.74</v>
      </c>
      <c r="Q1366" s="3">
        <v>0.74</v>
      </c>
      <c r="R1366" s="3">
        <v>423321</v>
      </c>
      <c r="S1366" s="1">
        <v>0</v>
      </c>
      <c r="T1366" s="1">
        <v>1479772</v>
      </c>
      <c r="U1366" s="1">
        <v>0</v>
      </c>
    </row>
    <row r="1367" spans="1:21" x14ac:dyDescent="0.25">
      <c r="A1367" t="s">
        <v>568</v>
      </c>
      <c r="B1367">
        <v>9</v>
      </c>
      <c r="C1367">
        <v>793</v>
      </c>
      <c r="D1367" t="s">
        <v>632</v>
      </c>
      <c r="E1367" t="s">
        <v>633</v>
      </c>
      <c r="F1367" t="s">
        <v>42</v>
      </c>
      <c r="G1367" t="s">
        <v>634</v>
      </c>
      <c r="H1367">
        <v>421</v>
      </c>
      <c r="I1367" t="s">
        <v>628</v>
      </c>
      <c r="J1367" t="s">
        <v>629</v>
      </c>
      <c r="K1367" t="s">
        <v>46</v>
      </c>
      <c r="L1367">
        <v>10</v>
      </c>
      <c r="M1367" t="s">
        <v>47</v>
      </c>
      <c r="N1367" s="3">
        <v>1641443</v>
      </c>
      <c r="O1367" s="3">
        <v>141443</v>
      </c>
      <c r="P1367" s="3">
        <v>141443</v>
      </c>
      <c r="Q1367" s="3">
        <v>541443</v>
      </c>
      <c r="R1367" s="3">
        <v>176315</v>
      </c>
      <c r="S1367" s="1">
        <v>655000</v>
      </c>
      <c r="T1367" s="1">
        <v>879606</v>
      </c>
      <c r="U1367" s="1">
        <v>279606</v>
      </c>
    </row>
    <row r="1368" spans="1:21" x14ac:dyDescent="0.25">
      <c r="A1368" t="s">
        <v>568</v>
      </c>
      <c r="B1368">
        <v>9</v>
      </c>
      <c r="C1368">
        <v>793</v>
      </c>
      <c r="D1368" t="s">
        <v>632</v>
      </c>
      <c r="E1368" t="s">
        <v>633</v>
      </c>
      <c r="F1368" t="s">
        <v>42</v>
      </c>
      <c r="G1368" t="s">
        <v>634</v>
      </c>
      <c r="H1368">
        <v>421</v>
      </c>
      <c r="I1368" t="s">
        <v>628</v>
      </c>
      <c r="J1368" t="s">
        <v>629</v>
      </c>
      <c r="K1368" t="s">
        <v>46</v>
      </c>
      <c r="L1368">
        <v>20</v>
      </c>
      <c r="M1368" t="s">
        <v>48</v>
      </c>
      <c r="N1368" s="3">
        <v>1641443</v>
      </c>
      <c r="O1368" s="3">
        <v>0</v>
      </c>
      <c r="P1368" s="3">
        <v>141443</v>
      </c>
      <c r="Q1368" s="3">
        <v>500000</v>
      </c>
      <c r="R1368" s="3">
        <v>176315</v>
      </c>
      <c r="S1368" s="1">
        <v>650000</v>
      </c>
      <c r="T1368" s="1">
        <v>730111</v>
      </c>
      <c r="U1368" s="1">
        <v>152174.26999999999</v>
      </c>
    </row>
    <row r="1369" spans="1:21" x14ac:dyDescent="0.25">
      <c r="A1369" t="s">
        <v>568</v>
      </c>
      <c r="B1369">
        <v>9</v>
      </c>
      <c r="C1369">
        <v>793</v>
      </c>
      <c r="D1369" t="s">
        <v>632</v>
      </c>
      <c r="E1369" t="s">
        <v>633</v>
      </c>
      <c r="F1369" t="s">
        <v>42</v>
      </c>
      <c r="G1369" t="s">
        <v>634</v>
      </c>
      <c r="H1369">
        <v>421</v>
      </c>
      <c r="I1369" t="s">
        <v>628</v>
      </c>
      <c r="J1369" t="s">
        <v>629</v>
      </c>
      <c r="K1369" t="s">
        <v>46</v>
      </c>
      <c r="L1369">
        <v>30</v>
      </c>
      <c r="M1369" t="s">
        <v>49</v>
      </c>
      <c r="N1369" s="3">
        <v>0</v>
      </c>
      <c r="O1369" s="3">
        <v>141443</v>
      </c>
      <c r="P1369" s="3">
        <v>0</v>
      </c>
      <c r="Q1369" s="3">
        <v>41443</v>
      </c>
      <c r="R1369" s="3">
        <v>0</v>
      </c>
      <c r="S1369" s="1">
        <v>5000</v>
      </c>
      <c r="T1369" s="1">
        <v>149495</v>
      </c>
      <c r="U1369" s="1">
        <v>127431.73</v>
      </c>
    </row>
    <row r="1370" spans="1:21" x14ac:dyDescent="0.25">
      <c r="A1370" t="s">
        <v>568</v>
      </c>
      <c r="B1370">
        <v>9</v>
      </c>
      <c r="C1370">
        <v>793</v>
      </c>
      <c r="D1370" t="s">
        <v>632</v>
      </c>
      <c r="E1370" t="s">
        <v>633</v>
      </c>
      <c r="F1370" t="s">
        <v>42</v>
      </c>
      <c r="G1370" t="s">
        <v>634</v>
      </c>
      <c r="H1370">
        <v>421</v>
      </c>
      <c r="I1370" t="s">
        <v>628</v>
      </c>
      <c r="J1370" t="s">
        <v>629</v>
      </c>
      <c r="K1370" t="s">
        <v>46</v>
      </c>
      <c r="L1370">
        <v>40</v>
      </c>
      <c r="M1370" t="s">
        <v>12</v>
      </c>
      <c r="N1370" s="3">
        <v>0</v>
      </c>
      <c r="O1370" s="3">
        <v>0</v>
      </c>
      <c r="P1370" s="3">
        <v>0</v>
      </c>
      <c r="Q1370" s="3">
        <v>0</v>
      </c>
      <c r="R1370" s="3">
        <v>0</v>
      </c>
      <c r="S1370" s="1">
        <v>0</v>
      </c>
      <c r="T1370" s="1">
        <v>0</v>
      </c>
      <c r="U1370" s="1">
        <v>0</v>
      </c>
    </row>
    <row r="1371" spans="1:21" x14ac:dyDescent="0.25">
      <c r="A1371" t="s">
        <v>568</v>
      </c>
      <c r="B1371">
        <v>9</v>
      </c>
      <c r="C1371">
        <v>793</v>
      </c>
      <c r="D1371" t="s">
        <v>632</v>
      </c>
      <c r="E1371" t="s">
        <v>633</v>
      </c>
      <c r="F1371" t="s">
        <v>42</v>
      </c>
      <c r="G1371" t="s">
        <v>634</v>
      </c>
      <c r="H1371">
        <v>421</v>
      </c>
      <c r="I1371" t="s">
        <v>628</v>
      </c>
      <c r="J1371" t="s">
        <v>629</v>
      </c>
      <c r="K1371" t="s">
        <v>46</v>
      </c>
      <c r="L1371">
        <v>50</v>
      </c>
      <c r="M1371" t="s">
        <v>50</v>
      </c>
      <c r="N1371" s="3">
        <v>0</v>
      </c>
      <c r="O1371" s="3">
        <v>141443</v>
      </c>
      <c r="P1371" s="3">
        <v>0</v>
      </c>
      <c r="Q1371" s="3">
        <v>41443</v>
      </c>
      <c r="R1371" s="3">
        <v>0</v>
      </c>
      <c r="S1371" s="1">
        <v>5000</v>
      </c>
      <c r="T1371" s="1">
        <v>149495</v>
      </c>
      <c r="U1371" s="1">
        <v>127431.73</v>
      </c>
    </row>
    <row r="1372" spans="1:21" x14ac:dyDescent="0.25">
      <c r="A1372" t="s">
        <v>568</v>
      </c>
      <c r="B1372">
        <v>9</v>
      </c>
      <c r="C1372">
        <v>793</v>
      </c>
      <c r="D1372" t="s">
        <v>632</v>
      </c>
      <c r="E1372" t="s">
        <v>633</v>
      </c>
      <c r="F1372" t="s">
        <v>42</v>
      </c>
      <c r="G1372" t="s">
        <v>634</v>
      </c>
      <c r="H1372">
        <v>430</v>
      </c>
      <c r="I1372" t="s">
        <v>449</v>
      </c>
      <c r="J1372" t="s">
        <v>450</v>
      </c>
      <c r="K1372" t="s">
        <v>46</v>
      </c>
      <c r="L1372">
        <v>10</v>
      </c>
      <c r="M1372" t="s">
        <v>47</v>
      </c>
      <c r="N1372" s="3">
        <v>15100577</v>
      </c>
      <c r="O1372" s="3">
        <v>10569461</v>
      </c>
      <c r="P1372" s="3">
        <v>11385737</v>
      </c>
      <c r="Q1372" s="3">
        <v>4898503.74</v>
      </c>
      <c r="R1372" s="3">
        <v>5259645</v>
      </c>
      <c r="S1372" s="1">
        <v>5338156</v>
      </c>
      <c r="T1372" s="1">
        <v>6570875</v>
      </c>
      <c r="U1372" s="1">
        <v>7770875</v>
      </c>
    </row>
    <row r="1373" spans="1:21" x14ac:dyDescent="0.25">
      <c r="A1373" t="s">
        <v>568</v>
      </c>
      <c r="B1373">
        <v>9</v>
      </c>
      <c r="C1373">
        <v>793</v>
      </c>
      <c r="D1373" t="s">
        <v>632</v>
      </c>
      <c r="E1373" t="s">
        <v>633</v>
      </c>
      <c r="F1373" t="s">
        <v>42</v>
      </c>
      <c r="G1373" t="s">
        <v>634</v>
      </c>
      <c r="H1373">
        <v>430</v>
      </c>
      <c r="I1373" t="s">
        <v>449</v>
      </c>
      <c r="J1373" t="s">
        <v>450</v>
      </c>
      <c r="K1373" t="s">
        <v>46</v>
      </c>
      <c r="L1373">
        <v>20</v>
      </c>
      <c r="M1373" t="s">
        <v>48</v>
      </c>
      <c r="N1373" s="3">
        <v>14396060.68</v>
      </c>
      <c r="O1373" s="3">
        <v>10225392.440000001</v>
      </c>
      <c r="P1373" s="3">
        <v>11328888.26</v>
      </c>
      <c r="Q1373" s="3">
        <v>4482938.62</v>
      </c>
      <c r="R1373" s="3">
        <v>5099658</v>
      </c>
      <c r="S1373" s="1">
        <v>5336652.84</v>
      </c>
      <c r="T1373" s="1">
        <v>6363714.3099999996</v>
      </c>
      <c r="U1373" s="1">
        <v>6813534.9499999993</v>
      </c>
    </row>
    <row r="1374" spans="1:21" x14ac:dyDescent="0.25">
      <c r="A1374" t="s">
        <v>568</v>
      </c>
      <c r="B1374">
        <v>9</v>
      </c>
      <c r="C1374">
        <v>793</v>
      </c>
      <c r="D1374" t="s">
        <v>632</v>
      </c>
      <c r="E1374" t="s">
        <v>633</v>
      </c>
      <c r="F1374" t="s">
        <v>42</v>
      </c>
      <c r="G1374" t="s">
        <v>634</v>
      </c>
      <c r="H1374">
        <v>430</v>
      </c>
      <c r="I1374" t="s">
        <v>449</v>
      </c>
      <c r="J1374" t="s">
        <v>450</v>
      </c>
      <c r="K1374" t="s">
        <v>46</v>
      </c>
      <c r="L1374">
        <v>30</v>
      </c>
      <c r="M1374" t="s">
        <v>49</v>
      </c>
      <c r="N1374" s="3">
        <v>704516.32000000007</v>
      </c>
      <c r="O1374" s="3">
        <v>344068.56</v>
      </c>
      <c r="P1374" s="3">
        <v>56848.74</v>
      </c>
      <c r="Q1374" s="3">
        <v>415565.12</v>
      </c>
      <c r="R1374" s="3">
        <v>159987</v>
      </c>
      <c r="S1374" s="1">
        <v>1503.16</v>
      </c>
      <c r="T1374" s="1">
        <v>207160.69</v>
      </c>
      <c r="U1374" s="1">
        <v>957340.05</v>
      </c>
    </row>
    <row r="1375" spans="1:21" x14ac:dyDescent="0.25">
      <c r="A1375" t="s">
        <v>568</v>
      </c>
      <c r="B1375">
        <v>9</v>
      </c>
      <c r="C1375">
        <v>793</v>
      </c>
      <c r="D1375" t="s">
        <v>632</v>
      </c>
      <c r="E1375" t="s">
        <v>633</v>
      </c>
      <c r="F1375" t="s">
        <v>42</v>
      </c>
      <c r="G1375" t="s">
        <v>634</v>
      </c>
      <c r="H1375">
        <v>430</v>
      </c>
      <c r="I1375" t="s">
        <v>449</v>
      </c>
      <c r="J1375" t="s">
        <v>450</v>
      </c>
      <c r="K1375" t="s">
        <v>46</v>
      </c>
      <c r="L1375">
        <v>40</v>
      </c>
      <c r="M1375" t="s">
        <v>12</v>
      </c>
      <c r="N1375" s="3">
        <v>0</v>
      </c>
      <c r="O1375" s="3">
        <v>0</v>
      </c>
      <c r="P1375" s="3">
        <v>0</v>
      </c>
      <c r="Q1375" s="3">
        <v>0</v>
      </c>
      <c r="R1375" s="3">
        <v>0</v>
      </c>
      <c r="S1375" s="1">
        <v>0</v>
      </c>
      <c r="T1375" s="1">
        <v>0</v>
      </c>
      <c r="U1375" s="1">
        <v>0</v>
      </c>
    </row>
    <row r="1376" spans="1:21" x14ac:dyDescent="0.25">
      <c r="A1376" t="s">
        <v>568</v>
      </c>
      <c r="B1376">
        <v>9</v>
      </c>
      <c r="C1376">
        <v>793</v>
      </c>
      <c r="D1376" t="s">
        <v>632</v>
      </c>
      <c r="E1376" t="s">
        <v>633</v>
      </c>
      <c r="F1376" t="s">
        <v>42</v>
      </c>
      <c r="G1376" t="s">
        <v>634</v>
      </c>
      <c r="H1376">
        <v>430</v>
      </c>
      <c r="I1376" t="s">
        <v>449</v>
      </c>
      <c r="J1376" t="s">
        <v>450</v>
      </c>
      <c r="K1376" t="s">
        <v>46</v>
      </c>
      <c r="L1376">
        <v>50</v>
      </c>
      <c r="M1376" t="s">
        <v>50</v>
      </c>
      <c r="N1376" s="3">
        <v>704516.32000000007</v>
      </c>
      <c r="O1376" s="3">
        <v>344068.56</v>
      </c>
      <c r="P1376" s="3">
        <v>56848.74</v>
      </c>
      <c r="Q1376" s="3">
        <v>415565.12</v>
      </c>
      <c r="R1376" s="3">
        <v>159987</v>
      </c>
      <c r="S1376" s="1">
        <v>1503.16</v>
      </c>
      <c r="T1376" s="1">
        <v>207160.69</v>
      </c>
      <c r="U1376" s="1">
        <v>957340.05</v>
      </c>
    </row>
    <row r="1377" spans="1:21" x14ac:dyDescent="0.25">
      <c r="A1377" t="s">
        <v>568</v>
      </c>
      <c r="B1377">
        <v>9</v>
      </c>
      <c r="C1377">
        <v>793</v>
      </c>
      <c r="D1377" t="s">
        <v>632</v>
      </c>
      <c r="E1377" t="s">
        <v>633</v>
      </c>
      <c r="F1377" t="s">
        <v>42</v>
      </c>
      <c r="G1377" t="s">
        <v>634</v>
      </c>
      <c r="H1377">
        <v>498</v>
      </c>
      <c r="I1377" t="s">
        <v>630</v>
      </c>
      <c r="J1377" t="s">
        <v>631</v>
      </c>
      <c r="K1377" t="s">
        <v>46</v>
      </c>
      <c r="L1377">
        <v>10</v>
      </c>
      <c r="M1377" t="s">
        <v>47</v>
      </c>
      <c r="N1377" s="3">
        <v>12495203</v>
      </c>
      <c r="O1377" s="3">
        <v>8457441</v>
      </c>
      <c r="P1377" s="3">
        <v>3375083</v>
      </c>
      <c r="Q1377" s="3">
        <v>3423880.79</v>
      </c>
      <c r="R1377" s="3">
        <v>3445130</v>
      </c>
      <c r="S1377" s="1">
        <v>3832936</v>
      </c>
      <c r="T1377" s="1">
        <v>4610001</v>
      </c>
      <c r="U1377" s="1">
        <v>5344694</v>
      </c>
    </row>
    <row r="1378" spans="1:21" x14ac:dyDescent="0.25">
      <c r="A1378" t="s">
        <v>568</v>
      </c>
      <c r="B1378">
        <v>9</v>
      </c>
      <c r="C1378">
        <v>793</v>
      </c>
      <c r="D1378" t="s">
        <v>632</v>
      </c>
      <c r="E1378" t="s">
        <v>633</v>
      </c>
      <c r="F1378" t="s">
        <v>42</v>
      </c>
      <c r="G1378" t="s">
        <v>634</v>
      </c>
      <c r="H1378">
        <v>498</v>
      </c>
      <c r="I1378" t="s">
        <v>630</v>
      </c>
      <c r="J1378" t="s">
        <v>631</v>
      </c>
      <c r="K1378" t="s">
        <v>46</v>
      </c>
      <c r="L1378">
        <v>20</v>
      </c>
      <c r="M1378" t="s">
        <v>48</v>
      </c>
      <c r="N1378" s="3">
        <v>11932893.18</v>
      </c>
      <c r="O1378" s="3">
        <v>8235544.4399999995</v>
      </c>
      <c r="P1378" s="3">
        <v>3325891.21</v>
      </c>
      <c r="Q1378" s="3">
        <v>2327337</v>
      </c>
      <c r="R1378" s="3">
        <v>3186884</v>
      </c>
      <c r="S1378" s="1">
        <v>3791471.35</v>
      </c>
      <c r="T1378" s="1">
        <v>3274719.27</v>
      </c>
      <c r="U1378" s="1">
        <v>4245371.12</v>
      </c>
    </row>
    <row r="1379" spans="1:21" x14ac:dyDescent="0.25">
      <c r="A1379" t="s">
        <v>568</v>
      </c>
      <c r="B1379">
        <v>9</v>
      </c>
      <c r="C1379">
        <v>793</v>
      </c>
      <c r="D1379" t="s">
        <v>632</v>
      </c>
      <c r="E1379" t="s">
        <v>633</v>
      </c>
      <c r="F1379" t="s">
        <v>42</v>
      </c>
      <c r="G1379" t="s">
        <v>634</v>
      </c>
      <c r="H1379">
        <v>498</v>
      </c>
      <c r="I1379" t="s">
        <v>630</v>
      </c>
      <c r="J1379" t="s">
        <v>631</v>
      </c>
      <c r="K1379" t="s">
        <v>46</v>
      </c>
      <c r="L1379">
        <v>30</v>
      </c>
      <c r="M1379" t="s">
        <v>49</v>
      </c>
      <c r="N1379" s="3">
        <v>562309.82000000007</v>
      </c>
      <c r="O1379" s="3">
        <v>221896.56</v>
      </c>
      <c r="P1379" s="3">
        <v>49191.79</v>
      </c>
      <c r="Q1379" s="3">
        <v>1096543.79</v>
      </c>
      <c r="R1379" s="3">
        <v>258246</v>
      </c>
      <c r="S1379" s="1">
        <v>41464.65</v>
      </c>
      <c r="T1379" s="1">
        <v>1335281.73</v>
      </c>
      <c r="U1379" s="1">
        <v>1099322.8799999999</v>
      </c>
    </row>
    <row r="1380" spans="1:21" x14ac:dyDescent="0.25">
      <c r="A1380" t="s">
        <v>568</v>
      </c>
      <c r="B1380">
        <v>9</v>
      </c>
      <c r="C1380">
        <v>793</v>
      </c>
      <c r="D1380" t="s">
        <v>632</v>
      </c>
      <c r="E1380" t="s">
        <v>633</v>
      </c>
      <c r="F1380" t="s">
        <v>42</v>
      </c>
      <c r="G1380" t="s">
        <v>634</v>
      </c>
      <c r="H1380">
        <v>498</v>
      </c>
      <c r="I1380" t="s">
        <v>630</v>
      </c>
      <c r="J1380" t="s">
        <v>631</v>
      </c>
      <c r="K1380" t="s">
        <v>46</v>
      </c>
      <c r="L1380">
        <v>40</v>
      </c>
      <c r="M1380" t="s">
        <v>12</v>
      </c>
      <c r="N1380" s="3">
        <v>0</v>
      </c>
      <c r="O1380" s="3">
        <v>0</v>
      </c>
      <c r="P1380" s="3">
        <v>0</v>
      </c>
      <c r="Q1380" s="3">
        <v>0</v>
      </c>
      <c r="R1380" s="3">
        <v>0</v>
      </c>
      <c r="S1380" s="1">
        <v>0</v>
      </c>
      <c r="T1380" s="1">
        <v>67332</v>
      </c>
      <c r="U1380" s="1">
        <v>0</v>
      </c>
    </row>
    <row r="1381" spans="1:21" x14ac:dyDescent="0.25">
      <c r="A1381" t="s">
        <v>568</v>
      </c>
      <c r="B1381">
        <v>9</v>
      </c>
      <c r="C1381">
        <v>793</v>
      </c>
      <c r="D1381" t="s">
        <v>632</v>
      </c>
      <c r="E1381" t="s">
        <v>633</v>
      </c>
      <c r="F1381" t="s">
        <v>42</v>
      </c>
      <c r="G1381" t="s">
        <v>634</v>
      </c>
      <c r="H1381">
        <v>498</v>
      </c>
      <c r="I1381" t="s">
        <v>630</v>
      </c>
      <c r="J1381" t="s">
        <v>631</v>
      </c>
      <c r="K1381" t="s">
        <v>46</v>
      </c>
      <c r="L1381">
        <v>50</v>
      </c>
      <c r="M1381" t="s">
        <v>50</v>
      </c>
      <c r="N1381" s="3">
        <v>562309.82000000007</v>
      </c>
      <c r="O1381" s="3">
        <v>221896.56</v>
      </c>
      <c r="P1381" s="3">
        <v>49191.79</v>
      </c>
      <c r="Q1381" s="3">
        <v>1096543.79</v>
      </c>
      <c r="R1381" s="3">
        <v>258246</v>
      </c>
      <c r="S1381" s="1">
        <v>41464.65</v>
      </c>
      <c r="T1381" s="1">
        <v>1267949.73</v>
      </c>
      <c r="U1381" s="1">
        <v>1099322.8799999999</v>
      </c>
    </row>
    <row r="1382" spans="1:21" x14ac:dyDescent="0.25">
      <c r="A1382" t="s">
        <v>568</v>
      </c>
      <c r="B1382">
        <v>9</v>
      </c>
      <c r="C1382">
        <v>794</v>
      </c>
      <c r="D1382" t="s">
        <v>635</v>
      </c>
      <c r="E1382" t="s">
        <v>636</v>
      </c>
      <c r="F1382" t="s">
        <v>42</v>
      </c>
      <c r="G1382" t="s">
        <v>637</v>
      </c>
      <c r="H1382">
        <v>197</v>
      </c>
      <c r="I1382" t="s">
        <v>396</v>
      </c>
      <c r="J1382" t="s">
        <v>397</v>
      </c>
      <c r="K1382" t="s">
        <v>46</v>
      </c>
      <c r="L1382">
        <v>10</v>
      </c>
      <c r="M1382" t="s">
        <v>47</v>
      </c>
      <c r="N1382" s="3">
        <v>169847</v>
      </c>
      <c r="O1382" s="3">
        <v>163000</v>
      </c>
      <c r="P1382" s="3">
        <v>173000</v>
      </c>
      <c r="Q1382" s="3">
        <v>242418.47</v>
      </c>
      <c r="R1382" s="3">
        <v>341126</v>
      </c>
      <c r="S1382" s="1">
        <v>466126</v>
      </c>
      <c r="T1382" s="1">
        <v>476064</v>
      </c>
      <c r="U1382" s="1">
        <v>476614</v>
      </c>
    </row>
    <row r="1383" spans="1:21" x14ac:dyDescent="0.25">
      <c r="A1383" t="s">
        <v>568</v>
      </c>
      <c r="B1383">
        <v>9</v>
      </c>
      <c r="C1383">
        <v>794</v>
      </c>
      <c r="D1383" t="s">
        <v>635</v>
      </c>
      <c r="E1383" t="s">
        <v>636</v>
      </c>
      <c r="F1383" t="s">
        <v>42</v>
      </c>
      <c r="G1383" t="s">
        <v>637</v>
      </c>
      <c r="H1383">
        <v>197</v>
      </c>
      <c r="I1383" t="s">
        <v>396</v>
      </c>
      <c r="J1383" t="s">
        <v>397</v>
      </c>
      <c r="K1383" t="s">
        <v>46</v>
      </c>
      <c r="L1383">
        <v>20</v>
      </c>
      <c r="M1383" t="s">
        <v>48</v>
      </c>
      <c r="N1383" s="3">
        <v>169847</v>
      </c>
      <c r="O1383" s="3">
        <v>163000</v>
      </c>
      <c r="P1383" s="3">
        <v>172623.53</v>
      </c>
      <c r="Q1383" s="3">
        <v>199098.53</v>
      </c>
      <c r="R1383" s="3">
        <v>341126</v>
      </c>
      <c r="S1383" s="1">
        <v>466126</v>
      </c>
      <c r="T1383" s="1">
        <v>461294</v>
      </c>
      <c r="U1383" s="1">
        <v>476614</v>
      </c>
    </row>
    <row r="1384" spans="1:21" x14ac:dyDescent="0.25">
      <c r="A1384" t="s">
        <v>568</v>
      </c>
      <c r="B1384">
        <v>9</v>
      </c>
      <c r="C1384">
        <v>794</v>
      </c>
      <c r="D1384" t="s">
        <v>635</v>
      </c>
      <c r="E1384" t="s">
        <v>636</v>
      </c>
      <c r="F1384" t="s">
        <v>42</v>
      </c>
      <c r="G1384" t="s">
        <v>637</v>
      </c>
      <c r="H1384">
        <v>197</v>
      </c>
      <c r="I1384" t="s">
        <v>396</v>
      </c>
      <c r="J1384" t="s">
        <v>397</v>
      </c>
      <c r="K1384" t="s">
        <v>46</v>
      </c>
      <c r="L1384">
        <v>30</v>
      </c>
      <c r="M1384" t="s">
        <v>49</v>
      </c>
      <c r="N1384" s="3">
        <v>0</v>
      </c>
      <c r="O1384" s="3">
        <v>0</v>
      </c>
      <c r="P1384" s="3">
        <v>376.47</v>
      </c>
      <c r="Q1384" s="3">
        <v>43319.94</v>
      </c>
      <c r="R1384" s="3">
        <v>0</v>
      </c>
      <c r="S1384" s="1">
        <v>0</v>
      </c>
      <c r="T1384" s="1">
        <v>14770</v>
      </c>
      <c r="U1384" s="1">
        <v>0</v>
      </c>
    </row>
    <row r="1385" spans="1:21" x14ac:dyDescent="0.25">
      <c r="A1385" t="s">
        <v>568</v>
      </c>
      <c r="B1385">
        <v>9</v>
      </c>
      <c r="C1385">
        <v>794</v>
      </c>
      <c r="D1385" t="s">
        <v>635</v>
      </c>
      <c r="E1385" t="s">
        <v>636</v>
      </c>
      <c r="F1385" t="s">
        <v>42</v>
      </c>
      <c r="G1385" t="s">
        <v>637</v>
      </c>
      <c r="H1385">
        <v>197</v>
      </c>
      <c r="I1385" t="s">
        <v>396</v>
      </c>
      <c r="J1385" t="s">
        <v>397</v>
      </c>
      <c r="K1385" t="s">
        <v>46</v>
      </c>
      <c r="L1385">
        <v>40</v>
      </c>
      <c r="M1385" t="s">
        <v>12</v>
      </c>
      <c r="N1385" s="3">
        <v>0</v>
      </c>
      <c r="O1385" s="3">
        <v>0</v>
      </c>
      <c r="P1385" s="3">
        <v>0</v>
      </c>
      <c r="Q1385" s="3">
        <v>0</v>
      </c>
      <c r="R1385" s="3">
        <v>0</v>
      </c>
      <c r="S1385" s="1">
        <v>0</v>
      </c>
      <c r="T1385" s="1">
        <v>0</v>
      </c>
      <c r="U1385" s="1">
        <v>0</v>
      </c>
    </row>
    <row r="1386" spans="1:21" x14ac:dyDescent="0.25">
      <c r="A1386" t="s">
        <v>568</v>
      </c>
      <c r="B1386">
        <v>9</v>
      </c>
      <c r="C1386">
        <v>794</v>
      </c>
      <c r="D1386" t="s">
        <v>635</v>
      </c>
      <c r="E1386" t="s">
        <v>636</v>
      </c>
      <c r="F1386" t="s">
        <v>42</v>
      </c>
      <c r="G1386" t="s">
        <v>637</v>
      </c>
      <c r="H1386">
        <v>197</v>
      </c>
      <c r="I1386" t="s">
        <v>396</v>
      </c>
      <c r="J1386" t="s">
        <v>397</v>
      </c>
      <c r="K1386" t="s">
        <v>46</v>
      </c>
      <c r="L1386">
        <v>50</v>
      </c>
      <c r="M1386" t="s">
        <v>50</v>
      </c>
      <c r="N1386" s="3">
        <v>0</v>
      </c>
      <c r="O1386" s="3">
        <v>0</v>
      </c>
      <c r="P1386" s="3">
        <v>376.47</v>
      </c>
      <c r="Q1386" s="3">
        <v>43319.94</v>
      </c>
      <c r="R1386" s="3">
        <v>0</v>
      </c>
      <c r="S1386" s="1">
        <v>0</v>
      </c>
      <c r="T1386" s="1">
        <v>14770</v>
      </c>
      <c r="U1386" s="1">
        <v>0</v>
      </c>
    </row>
    <row r="1387" spans="1:21" x14ac:dyDescent="0.25">
      <c r="A1387" t="s">
        <v>568</v>
      </c>
      <c r="B1387">
        <v>9</v>
      </c>
      <c r="C1387">
        <v>794</v>
      </c>
      <c r="D1387" t="s">
        <v>635</v>
      </c>
      <c r="E1387" t="s">
        <v>636</v>
      </c>
      <c r="F1387" t="s">
        <v>42</v>
      </c>
      <c r="G1387" t="s">
        <v>637</v>
      </c>
      <c r="H1387">
        <v>357</v>
      </c>
      <c r="I1387" t="s">
        <v>626</v>
      </c>
      <c r="J1387" t="s">
        <v>627</v>
      </c>
      <c r="K1387" t="s">
        <v>46</v>
      </c>
      <c r="L1387">
        <v>10</v>
      </c>
      <c r="M1387" t="s">
        <v>47</v>
      </c>
      <c r="N1387" s="3">
        <v>15618368</v>
      </c>
      <c r="O1387" s="3">
        <v>19000000</v>
      </c>
      <c r="P1387" s="3">
        <v>18000000</v>
      </c>
      <c r="Q1387" s="3">
        <v>20866864.98</v>
      </c>
      <c r="R1387" s="3">
        <v>19252776</v>
      </c>
      <c r="S1387" s="1">
        <v>22202776</v>
      </c>
      <c r="T1387" s="1">
        <v>20648379</v>
      </c>
      <c r="U1387" s="1">
        <v>21327829</v>
      </c>
    </row>
    <row r="1388" spans="1:21" x14ac:dyDescent="0.25">
      <c r="A1388" t="s">
        <v>568</v>
      </c>
      <c r="B1388">
        <v>9</v>
      </c>
      <c r="C1388">
        <v>794</v>
      </c>
      <c r="D1388" t="s">
        <v>635</v>
      </c>
      <c r="E1388" t="s">
        <v>636</v>
      </c>
      <c r="F1388" t="s">
        <v>42</v>
      </c>
      <c r="G1388" t="s">
        <v>637</v>
      </c>
      <c r="H1388">
        <v>357</v>
      </c>
      <c r="I1388" t="s">
        <v>626</v>
      </c>
      <c r="J1388" t="s">
        <v>627</v>
      </c>
      <c r="K1388" t="s">
        <v>46</v>
      </c>
      <c r="L1388">
        <v>20</v>
      </c>
      <c r="M1388" t="s">
        <v>48</v>
      </c>
      <c r="N1388" s="3">
        <v>15618368</v>
      </c>
      <c r="O1388" s="3">
        <v>19000000</v>
      </c>
      <c r="P1388" s="3">
        <v>17420351.02</v>
      </c>
      <c r="Q1388" s="3">
        <v>18536026.640000001</v>
      </c>
      <c r="R1388" s="3">
        <v>19252776</v>
      </c>
      <c r="S1388" s="1">
        <v>22202776</v>
      </c>
      <c r="T1388" s="1">
        <v>19919316.379999999</v>
      </c>
      <c r="U1388" s="1">
        <v>21327829</v>
      </c>
    </row>
    <row r="1389" spans="1:21" x14ac:dyDescent="0.25">
      <c r="A1389" t="s">
        <v>568</v>
      </c>
      <c r="B1389">
        <v>9</v>
      </c>
      <c r="C1389">
        <v>794</v>
      </c>
      <c r="D1389" t="s">
        <v>635</v>
      </c>
      <c r="E1389" t="s">
        <v>636</v>
      </c>
      <c r="F1389" t="s">
        <v>42</v>
      </c>
      <c r="G1389" t="s">
        <v>637</v>
      </c>
      <c r="H1389">
        <v>357</v>
      </c>
      <c r="I1389" t="s">
        <v>626</v>
      </c>
      <c r="J1389" t="s">
        <v>627</v>
      </c>
      <c r="K1389" t="s">
        <v>46</v>
      </c>
      <c r="L1389">
        <v>30</v>
      </c>
      <c r="M1389" t="s">
        <v>49</v>
      </c>
      <c r="N1389" s="3">
        <v>0</v>
      </c>
      <c r="O1389" s="3">
        <v>0</v>
      </c>
      <c r="P1389" s="3">
        <v>579648.98</v>
      </c>
      <c r="Q1389" s="3">
        <v>2330838.34</v>
      </c>
      <c r="R1389" s="3">
        <v>0</v>
      </c>
      <c r="S1389" s="1">
        <v>0</v>
      </c>
      <c r="T1389" s="1">
        <v>729062.62</v>
      </c>
      <c r="U1389" s="1">
        <v>0</v>
      </c>
    </row>
    <row r="1390" spans="1:21" x14ac:dyDescent="0.25">
      <c r="A1390" t="s">
        <v>568</v>
      </c>
      <c r="B1390">
        <v>9</v>
      </c>
      <c r="C1390">
        <v>794</v>
      </c>
      <c r="D1390" t="s">
        <v>635</v>
      </c>
      <c r="E1390" t="s">
        <v>636</v>
      </c>
      <c r="F1390" t="s">
        <v>42</v>
      </c>
      <c r="G1390" t="s">
        <v>637</v>
      </c>
      <c r="H1390">
        <v>357</v>
      </c>
      <c r="I1390" t="s">
        <v>626</v>
      </c>
      <c r="J1390" t="s">
        <v>627</v>
      </c>
      <c r="K1390" t="s">
        <v>46</v>
      </c>
      <c r="L1390">
        <v>40</v>
      </c>
      <c r="M1390" t="s">
        <v>12</v>
      </c>
      <c r="N1390" s="3">
        <v>0</v>
      </c>
      <c r="O1390" s="3">
        <v>0</v>
      </c>
      <c r="P1390" s="3">
        <v>0</v>
      </c>
      <c r="Q1390" s="3">
        <v>0</v>
      </c>
      <c r="R1390" s="3">
        <v>0</v>
      </c>
      <c r="S1390" s="1">
        <v>0</v>
      </c>
      <c r="T1390" s="1">
        <v>0</v>
      </c>
      <c r="U1390" s="1">
        <v>0</v>
      </c>
    </row>
    <row r="1391" spans="1:21" x14ac:dyDescent="0.25">
      <c r="A1391" t="s">
        <v>568</v>
      </c>
      <c r="B1391">
        <v>9</v>
      </c>
      <c r="C1391">
        <v>794</v>
      </c>
      <c r="D1391" t="s">
        <v>635</v>
      </c>
      <c r="E1391" t="s">
        <v>636</v>
      </c>
      <c r="F1391" t="s">
        <v>42</v>
      </c>
      <c r="G1391" t="s">
        <v>637</v>
      </c>
      <c r="H1391">
        <v>357</v>
      </c>
      <c r="I1391" t="s">
        <v>626</v>
      </c>
      <c r="J1391" t="s">
        <v>627</v>
      </c>
      <c r="K1391" t="s">
        <v>46</v>
      </c>
      <c r="L1391">
        <v>50</v>
      </c>
      <c r="M1391" t="s">
        <v>50</v>
      </c>
      <c r="N1391" s="3">
        <v>0</v>
      </c>
      <c r="O1391" s="3">
        <v>0</v>
      </c>
      <c r="P1391" s="3">
        <v>579648.98</v>
      </c>
      <c r="Q1391" s="3">
        <v>2330838.34</v>
      </c>
      <c r="R1391" s="3">
        <v>0</v>
      </c>
      <c r="S1391" s="1">
        <v>0</v>
      </c>
      <c r="T1391" s="1">
        <v>729062.62</v>
      </c>
      <c r="U1391" s="1">
        <v>0</v>
      </c>
    </row>
    <row r="1392" spans="1:21" x14ac:dyDescent="0.25">
      <c r="A1392" t="s">
        <v>568</v>
      </c>
      <c r="B1392">
        <v>9</v>
      </c>
      <c r="C1392">
        <v>794</v>
      </c>
      <c r="D1392" t="s">
        <v>635</v>
      </c>
      <c r="E1392" t="s">
        <v>636</v>
      </c>
      <c r="F1392" t="s">
        <v>42</v>
      </c>
      <c r="G1392" t="s">
        <v>637</v>
      </c>
      <c r="H1392">
        <v>421</v>
      </c>
      <c r="I1392" t="s">
        <v>628</v>
      </c>
      <c r="J1392" t="s">
        <v>629</v>
      </c>
      <c r="K1392" t="s">
        <v>46</v>
      </c>
      <c r="L1392">
        <v>10</v>
      </c>
      <c r="M1392" t="s">
        <v>47</v>
      </c>
      <c r="N1392" s="3">
        <v>1519013</v>
      </c>
      <c r="O1392" s="3">
        <v>1335013</v>
      </c>
      <c r="P1392" s="3">
        <v>1750000</v>
      </c>
      <c r="Q1392" s="3">
        <v>1937890</v>
      </c>
      <c r="R1392" s="3">
        <v>2407890</v>
      </c>
      <c r="S1392" s="1">
        <v>2339540</v>
      </c>
      <c r="T1392" s="1">
        <v>2257890</v>
      </c>
      <c r="U1392" s="1">
        <v>2107890</v>
      </c>
    </row>
    <row r="1393" spans="1:21" x14ac:dyDescent="0.25">
      <c r="A1393" t="s">
        <v>568</v>
      </c>
      <c r="B1393">
        <v>9</v>
      </c>
      <c r="C1393">
        <v>794</v>
      </c>
      <c r="D1393" t="s">
        <v>635</v>
      </c>
      <c r="E1393" t="s">
        <v>636</v>
      </c>
      <c r="F1393" t="s">
        <v>42</v>
      </c>
      <c r="G1393" t="s">
        <v>637</v>
      </c>
      <c r="H1393">
        <v>421</v>
      </c>
      <c r="I1393" t="s">
        <v>628</v>
      </c>
      <c r="J1393" t="s">
        <v>629</v>
      </c>
      <c r="K1393" t="s">
        <v>46</v>
      </c>
      <c r="L1393">
        <v>20</v>
      </c>
      <c r="M1393" t="s">
        <v>48</v>
      </c>
      <c r="N1393" s="3">
        <v>1519013</v>
      </c>
      <c r="O1393" s="3">
        <v>1335013</v>
      </c>
      <c r="P1393" s="3">
        <v>1750000</v>
      </c>
      <c r="Q1393" s="3">
        <v>1937890</v>
      </c>
      <c r="R1393" s="3">
        <v>2407890</v>
      </c>
      <c r="S1393" s="1">
        <v>2339540</v>
      </c>
      <c r="T1393" s="1">
        <v>2256389.1800000002</v>
      </c>
      <c r="U1393" s="1">
        <v>2107890</v>
      </c>
    </row>
    <row r="1394" spans="1:21" x14ac:dyDescent="0.25">
      <c r="A1394" t="s">
        <v>568</v>
      </c>
      <c r="B1394">
        <v>9</v>
      </c>
      <c r="C1394">
        <v>794</v>
      </c>
      <c r="D1394" t="s">
        <v>635</v>
      </c>
      <c r="E1394" t="s">
        <v>636</v>
      </c>
      <c r="F1394" t="s">
        <v>42</v>
      </c>
      <c r="G1394" t="s">
        <v>637</v>
      </c>
      <c r="H1394">
        <v>421</v>
      </c>
      <c r="I1394" t="s">
        <v>628</v>
      </c>
      <c r="J1394" t="s">
        <v>629</v>
      </c>
      <c r="K1394" t="s">
        <v>46</v>
      </c>
      <c r="L1394">
        <v>30</v>
      </c>
      <c r="M1394" t="s">
        <v>49</v>
      </c>
      <c r="N1394" s="3">
        <v>0</v>
      </c>
      <c r="O1394" s="3">
        <v>0</v>
      </c>
      <c r="P1394" s="3">
        <v>0</v>
      </c>
      <c r="Q1394" s="3">
        <v>0</v>
      </c>
      <c r="R1394" s="3">
        <v>0</v>
      </c>
      <c r="S1394" s="1">
        <v>0</v>
      </c>
      <c r="T1394" s="1">
        <v>1500.82</v>
      </c>
      <c r="U1394" s="1">
        <v>0</v>
      </c>
    </row>
    <row r="1395" spans="1:21" x14ac:dyDescent="0.25">
      <c r="A1395" t="s">
        <v>568</v>
      </c>
      <c r="B1395">
        <v>9</v>
      </c>
      <c r="C1395">
        <v>794</v>
      </c>
      <c r="D1395" t="s">
        <v>635</v>
      </c>
      <c r="E1395" t="s">
        <v>636</v>
      </c>
      <c r="F1395" t="s">
        <v>42</v>
      </c>
      <c r="G1395" t="s">
        <v>637</v>
      </c>
      <c r="H1395">
        <v>421</v>
      </c>
      <c r="I1395" t="s">
        <v>628</v>
      </c>
      <c r="J1395" t="s">
        <v>629</v>
      </c>
      <c r="K1395" t="s">
        <v>46</v>
      </c>
      <c r="L1395">
        <v>40</v>
      </c>
      <c r="M1395" t="s">
        <v>12</v>
      </c>
      <c r="N1395" s="3">
        <v>0</v>
      </c>
      <c r="O1395" s="3">
        <v>0</v>
      </c>
      <c r="P1395" s="3">
        <v>0</v>
      </c>
      <c r="Q1395" s="3">
        <v>0</v>
      </c>
      <c r="R1395" s="3">
        <v>0</v>
      </c>
      <c r="S1395" s="1">
        <v>0</v>
      </c>
      <c r="T1395" s="1">
        <v>0</v>
      </c>
      <c r="U1395" s="1">
        <v>0</v>
      </c>
    </row>
    <row r="1396" spans="1:21" x14ac:dyDescent="0.25">
      <c r="A1396" t="s">
        <v>568</v>
      </c>
      <c r="B1396">
        <v>9</v>
      </c>
      <c r="C1396">
        <v>794</v>
      </c>
      <c r="D1396" t="s">
        <v>635</v>
      </c>
      <c r="E1396" t="s">
        <v>636</v>
      </c>
      <c r="F1396" t="s">
        <v>42</v>
      </c>
      <c r="G1396" t="s">
        <v>637</v>
      </c>
      <c r="H1396">
        <v>421</v>
      </c>
      <c r="I1396" t="s">
        <v>628</v>
      </c>
      <c r="J1396" t="s">
        <v>629</v>
      </c>
      <c r="K1396" t="s">
        <v>46</v>
      </c>
      <c r="L1396">
        <v>50</v>
      </c>
      <c r="M1396" t="s">
        <v>50</v>
      </c>
      <c r="N1396" s="3">
        <v>0</v>
      </c>
      <c r="O1396" s="3">
        <v>0</v>
      </c>
      <c r="P1396" s="3">
        <v>0</v>
      </c>
      <c r="Q1396" s="3">
        <v>0</v>
      </c>
      <c r="R1396" s="3">
        <v>0</v>
      </c>
      <c r="S1396" s="1">
        <v>0</v>
      </c>
      <c r="T1396" s="1">
        <v>1500.82</v>
      </c>
      <c r="U1396" s="1">
        <v>0</v>
      </c>
    </row>
    <row r="1397" spans="1:21" x14ac:dyDescent="0.25">
      <c r="A1397" t="s">
        <v>568</v>
      </c>
      <c r="B1397">
        <v>9</v>
      </c>
      <c r="C1397">
        <v>794</v>
      </c>
      <c r="D1397" t="s">
        <v>635</v>
      </c>
      <c r="E1397" t="s">
        <v>636</v>
      </c>
      <c r="F1397" t="s">
        <v>42</v>
      </c>
      <c r="G1397" t="s">
        <v>637</v>
      </c>
      <c r="H1397">
        <v>430</v>
      </c>
      <c r="I1397" t="s">
        <v>449</v>
      </c>
      <c r="J1397" t="s">
        <v>450</v>
      </c>
      <c r="K1397" t="s">
        <v>46</v>
      </c>
      <c r="L1397">
        <v>10</v>
      </c>
      <c r="M1397" t="s">
        <v>47</v>
      </c>
      <c r="N1397" s="3">
        <v>9427511</v>
      </c>
      <c r="O1397" s="3">
        <v>12599578</v>
      </c>
      <c r="P1397" s="3">
        <v>15750000</v>
      </c>
      <c r="Q1397" s="3">
        <v>14208539.210000001</v>
      </c>
      <c r="R1397" s="3">
        <v>15948868</v>
      </c>
      <c r="S1397" s="1">
        <v>16832925</v>
      </c>
      <c r="T1397" s="1">
        <v>18038931</v>
      </c>
      <c r="U1397" s="1">
        <v>20511931</v>
      </c>
    </row>
    <row r="1398" spans="1:21" x14ac:dyDescent="0.25">
      <c r="A1398" t="s">
        <v>568</v>
      </c>
      <c r="B1398">
        <v>9</v>
      </c>
      <c r="C1398">
        <v>794</v>
      </c>
      <c r="D1398" t="s">
        <v>635</v>
      </c>
      <c r="E1398" t="s">
        <v>636</v>
      </c>
      <c r="F1398" t="s">
        <v>42</v>
      </c>
      <c r="G1398" t="s">
        <v>637</v>
      </c>
      <c r="H1398">
        <v>430</v>
      </c>
      <c r="I1398" t="s">
        <v>449</v>
      </c>
      <c r="J1398" t="s">
        <v>450</v>
      </c>
      <c r="K1398" t="s">
        <v>46</v>
      </c>
      <c r="L1398">
        <v>20</v>
      </c>
      <c r="M1398" t="s">
        <v>48</v>
      </c>
      <c r="N1398" s="3">
        <v>9427511</v>
      </c>
      <c r="O1398" s="3">
        <v>12599578</v>
      </c>
      <c r="P1398" s="3">
        <v>15009561.789999999</v>
      </c>
      <c r="Q1398" s="3">
        <v>14208539.210000001</v>
      </c>
      <c r="R1398" s="3">
        <v>15948868</v>
      </c>
      <c r="S1398" s="1">
        <v>16832925</v>
      </c>
      <c r="T1398" s="1">
        <v>18038931</v>
      </c>
      <c r="U1398" s="1">
        <v>20511931</v>
      </c>
    </row>
    <row r="1399" spans="1:21" x14ac:dyDescent="0.25">
      <c r="A1399" t="s">
        <v>568</v>
      </c>
      <c r="B1399">
        <v>9</v>
      </c>
      <c r="C1399">
        <v>794</v>
      </c>
      <c r="D1399" t="s">
        <v>635</v>
      </c>
      <c r="E1399" t="s">
        <v>636</v>
      </c>
      <c r="F1399" t="s">
        <v>42</v>
      </c>
      <c r="G1399" t="s">
        <v>637</v>
      </c>
      <c r="H1399">
        <v>430</v>
      </c>
      <c r="I1399" t="s">
        <v>449</v>
      </c>
      <c r="J1399" t="s">
        <v>450</v>
      </c>
      <c r="K1399" t="s">
        <v>46</v>
      </c>
      <c r="L1399">
        <v>30</v>
      </c>
      <c r="M1399" t="s">
        <v>49</v>
      </c>
      <c r="N1399" s="3">
        <v>0</v>
      </c>
      <c r="O1399" s="3">
        <v>0</v>
      </c>
      <c r="P1399" s="3">
        <v>740438.21</v>
      </c>
      <c r="Q1399" s="3">
        <v>0</v>
      </c>
      <c r="R1399" s="3">
        <v>0</v>
      </c>
      <c r="S1399" s="1">
        <v>0</v>
      </c>
      <c r="T1399" s="1">
        <v>0</v>
      </c>
      <c r="U1399" s="1">
        <v>0</v>
      </c>
    </row>
    <row r="1400" spans="1:21" x14ac:dyDescent="0.25">
      <c r="A1400" t="s">
        <v>568</v>
      </c>
      <c r="B1400">
        <v>9</v>
      </c>
      <c r="C1400">
        <v>794</v>
      </c>
      <c r="D1400" t="s">
        <v>635</v>
      </c>
      <c r="E1400" t="s">
        <v>636</v>
      </c>
      <c r="F1400" t="s">
        <v>42</v>
      </c>
      <c r="G1400" t="s">
        <v>637</v>
      </c>
      <c r="H1400">
        <v>430</v>
      </c>
      <c r="I1400" t="s">
        <v>449</v>
      </c>
      <c r="J1400" t="s">
        <v>450</v>
      </c>
      <c r="K1400" t="s">
        <v>46</v>
      </c>
      <c r="L1400">
        <v>40</v>
      </c>
      <c r="M1400" t="s">
        <v>12</v>
      </c>
      <c r="N1400" s="3">
        <v>0</v>
      </c>
      <c r="O1400" s="3">
        <v>0</v>
      </c>
      <c r="P1400" s="3">
        <v>0</v>
      </c>
      <c r="Q1400" s="3">
        <v>0</v>
      </c>
      <c r="R1400" s="3">
        <v>0</v>
      </c>
      <c r="S1400" s="1">
        <v>0</v>
      </c>
      <c r="T1400" s="1">
        <v>0</v>
      </c>
      <c r="U1400" s="1">
        <v>0</v>
      </c>
    </row>
    <row r="1401" spans="1:21" x14ac:dyDescent="0.25">
      <c r="A1401" t="s">
        <v>568</v>
      </c>
      <c r="B1401">
        <v>9</v>
      </c>
      <c r="C1401">
        <v>794</v>
      </c>
      <c r="D1401" t="s">
        <v>635</v>
      </c>
      <c r="E1401" t="s">
        <v>636</v>
      </c>
      <c r="F1401" t="s">
        <v>42</v>
      </c>
      <c r="G1401" t="s">
        <v>637</v>
      </c>
      <c r="H1401">
        <v>430</v>
      </c>
      <c r="I1401" t="s">
        <v>449</v>
      </c>
      <c r="J1401" t="s">
        <v>450</v>
      </c>
      <c r="K1401" t="s">
        <v>46</v>
      </c>
      <c r="L1401">
        <v>50</v>
      </c>
      <c r="M1401" t="s">
        <v>50</v>
      </c>
      <c r="N1401" s="3">
        <v>0</v>
      </c>
      <c r="O1401" s="3">
        <v>0</v>
      </c>
      <c r="P1401" s="3">
        <v>740438.21</v>
      </c>
      <c r="Q1401" s="3">
        <v>0</v>
      </c>
      <c r="R1401" s="3">
        <v>0</v>
      </c>
      <c r="S1401" s="1">
        <v>0</v>
      </c>
      <c r="T1401" s="1">
        <v>0</v>
      </c>
      <c r="U1401" s="1">
        <v>0</v>
      </c>
    </row>
    <row r="1402" spans="1:21" x14ac:dyDescent="0.25">
      <c r="A1402" t="s">
        <v>568</v>
      </c>
      <c r="B1402">
        <v>9</v>
      </c>
      <c r="C1402">
        <v>794</v>
      </c>
      <c r="D1402" t="s">
        <v>635</v>
      </c>
      <c r="E1402" t="s">
        <v>636</v>
      </c>
      <c r="F1402" t="s">
        <v>42</v>
      </c>
      <c r="G1402" t="s">
        <v>637</v>
      </c>
      <c r="H1402">
        <v>498</v>
      </c>
      <c r="I1402" t="s">
        <v>630</v>
      </c>
      <c r="J1402" t="s">
        <v>631</v>
      </c>
      <c r="K1402" t="s">
        <v>46</v>
      </c>
      <c r="L1402">
        <v>10</v>
      </c>
      <c r="M1402" t="s">
        <v>47</v>
      </c>
      <c r="N1402" s="3">
        <v>14594443</v>
      </c>
      <c r="O1402" s="3">
        <v>11292732</v>
      </c>
      <c r="P1402" s="3">
        <v>15306642</v>
      </c>
      <c r="Q1402" s="3">
        <v>17383532.359999999</v>
      </c>
      <c r="R1402" s="3">
        <v>18251853</v>
      </c>
      <c r="S1402" s="1">
        <v>20636238</v>
      </c>
      <c r="T1402" s="1">
        <v>23590321</v>
      </c>
      <c r="U1402" s="1">
        <v>22429558</v>
      </c>
    </row>
    <row r="1403" spans="1:21" x14ac:dyDescent="0.25">
      <c r="A1403" t="s">
        <v>568</v>
      </c>
      <c r="B1403">
        <v>9</v>
      </c>
      <c r="C1403">
        <v>794</v>
      </c>
      <c r="D1403" t="s">
        <v>635</v>
      </c>
      <c r="E1403" t="s">
        <v>636</v>
      </c>
      <c r="F1403" t="s">
        <v>42</v>
      </c>
      <c r="G1403" t="s">
        <v>637</v>
      </c>
      <c r="H1403">
        <v>498</v>
      </c>
      <c r="I1403" t="s">
        <v>630</v>
      </c>
      <c r="J1403" t="s">
        <v>631</v>
      </c>
      <c r="K1403" t="s">
        <v>46</v>
      </c>
      <c r="L1403">
        <v>20</v>
      </c>
      <c r="M1403" t="s">
        <v>48</v>
      </c>
      <c r="N1403" s="3">
        <v>14594443</v>
      </c>
      <c r="O1403" s="3">
        <v>11292732</v>
      </c>
      <c r="P1403" s="3">
        <v>14906446.640000001</v>
      </c>
      <c r="Q1403" s="3">
        <v>17383389.969999999</v>
      </c>
      <c r="R1403" s="3">
        <v>18251853</v>
      </c>
      <c r="S1403" s="1">
        <v>20636238</v>
      </c>
      <c r="T1403" s="1">
        <v>23291190.140000001</v>
      </c>
      <c r="U1403" s="1">
        <v>22429558</v>
      </c>
    </row>
    <row r="1404" spans="1:21" x14ac:dyDescent="0.25">
      <c r="A1404" t="s">
        <v>568</v>
      </c>
      <c r="B1404">
        <v>9</v>
      </c>
      <c r="C1404">
        <v>794</v>
      </c>
      <c r="D1404" t="s">
        <v>635</v>
      </c>
      <c r="E1404" t="s">
        <v>636</v>
      </c>
      <c r="F1404" t="s">
        <v>42</v>
      </c>
      <c r="G1404" t="s">
        <v>637</v>
      </c>
      <c r="H1404">
        <v>498</v>
      </c>
      <c r="I1404" t="s">
        <v>630</v>
      </c>
      <c r="J1404" t="s">
        <v>631</v>
      </c>
      <c r="K1404" t="s">
        <v>46</v>
      </c>
      <c r="L1404">
        <v>30</v>
      </c>
      <c r="M1404" t="s">
        <v>49</v>
      </c>
      <c r="N1404" s="3">
        <v>0</v>
      </c>
      <c r="O1404" s="3">
        <v>0</v>
      </c>
      <c r="P1404" s="3">
        <v>400195.36</v>
      </c>
      <c r="Q1404" s="3">
        <v>142.38999999999999</v>
      </c>
      <c r="R1404" s="3">
        <v>0</v>
      </c>
      <c r="S1404" s="1">
        <v>0</v>
      </c>
      <c r="T1404" s="1">
        <v>299130.86</v>
      </c>
      <c r="U1404" s="1">
        <v>0</v>
      </c>
    </row>
    <row r="1405" spans="1:21" x14ac:dyDescent="0.25">
      <c r="A1405" t="s">
        <v>568</v>
      </c>
      <c r="B1405">
        <v>9</v>
      </c>
      <c r="C1405">
        <v>794</v>
      </c>
      <c r="D1405" t="s">
        <v>635</v>
      </c>
      <c r="E1405" t="s">
        <v>636</v>
      </c>
      <c r="F1405" t="s">
        <v>42</v>
      </c>
      <c r="G1405" t="s">
        <v>637</v>
      </c>
      <c r="H1405">
        <v>498</v>
      </c>
      <c r="I1405" t="s">
        <v>630</v>
      </c>
      <c r="J1405" t="s">
        <v>631</v>
      </c>
      <c r="K1405" t="s">
        <v>46</v>
      </c>
      <c r="L1405">
        <v>40</v>
      </c>
      <c r="M1405" t="s">
        <v>12</v>
      </c>
      <c r="N1405" s="3">
        <v>0</v>
      </c>
      <c r="O1405" s="3">
        <v>0</v>
      </c>
      <c r="P1405" s="3">
        <v>0</v>
      </c>
      <c r="Q1405" s="3">
        <v>0</v>
      </c>
      <c r="R1405" s="3">
        <v>0</v>
      </c>
      <c r="S1405" s="1">
        <v>0</v>
      </c>
      <c r="T1405" s="1">
        <v>20813</v>
      </c>
      <c r="U1405" s="1">
        <v>0</v>
      </c>
    </row>
    <row r="1406" spans="1:21" x14ac:dyDescent="0.25">
      <c r="A1406" t="s">
        <v>568</v>
      </c>
      <c r="B1406">
        <v>9</v>
      </c>
      <c r="C1406">
        <v>794</v>
      </c>
      <c r="D1406" t="s">
        <v>635</v>
      </c>
      <c r="E1406" t="s">
        <v>636</v>
      </c>
      <c r="F1406" t="s">
        <v>42</v>
      </c>
      <c r="G1406" t="s">
        <v>637</v>
      </c>
      <c r="H1406">
        <v>498</v>
      </c>
      <c r="I1406" t="s">
        <v>630</v>
      </c>
      <c r="J1406" t="s">
        <v>631</v>
      </c>
      <c r="K1406" t="s">
        <v>46</v>
      </c>
      <c r="L1406">
        <v>50</v>
      </c>
      <c r="M1406" t="s">
        <v>50</v>
      </c>
      <c r="N1406" s="3">
        <v>0</v>
      </c>
      <c r="O1406" s="3">
        <v>0</v>
      </c>
      <c r="P1406" s="3">
        <v>400195.36</v>
      </c>
      <c r="Q1406" s="3">
        <v>142.38999999999999</v>
      </c>
      <c r="R1406" s="3">
        <v>0</v>
      </c>
      <c r="S1406" s="1">
        <v>0</v>
      </c>
      <c r="T1406" s="1">
        <v>278317.86</v>
      </c>
      <c r="U1406" s="1">
        <v>0</v>
      </c>
    </row>
    <row r="1407" spans="1:21" x14ac:dyDescent="0.25">
      <c r="A1407" t="s">
        <v>568</v>
      </c>
      <c r="B1407">
        <v>9</v>
      </c>
      <c r="C1407">
        <v>262</v>
      </c>
      <c r="D1407" t="s">
        <v>638</v>
      </c>
      <c r="E1407" t="s">
        <v>639</v>
      </c>
      <c r="F1407" t="s">
        <v>42</v>
      </c>
      <c r="G1407" t="s">
        <v>640</v>
      </c>
      <c r="H1407">
        <v>454</v>
      </c>
      <c r="I1407" t="s">
        <v>641</v>
      </c>
      <c r="J1407" t="s">
        <v>642</v>
      </c>
      <c r="K1407" t="s">
        <v>46</v>
      </c>
      <c r="L1407">
        <v>10</v>
      </c>
      <c r="M1407" t="s">
        <v>47</v>
      </c>
      <c r="N1407" s="3">
        <v>32625687</v>
      </c>
      <c r="O1407" s="3">
        <v>33145406.010000002</v>
      </c>
      <c r="P1407" s="3">
        <v>33098265</v>
      </c>
      <c r="Q1407" s="3">
        <v>35044169</v>
      </c>
      <c r="R1407" s="3">
        <v>36762761</v>
      </c>
      <c r="S1407" s="1">
        <v>37355159</v>
      </c>
      <c r="T1407" s="1">
        <v>40823058.75</v>
      </c>
      <c r="U1407" s="1">
        <v>41499465.200000003</v>
      </c>
    </row>
    <row r="1408" spans="1:21" x14ac:dyDescent="0.25">
      <c r="A1408" t="s">
        <v>568</v>
      </c>
      <c r="B1408">
        <v>9</v>
      </c>
      <c r="C1408">
        <v>262</v>
      </c>
      <c r="D1408" t="s">
        <v>638</v>
      </c>
      <c r="E1408" t="s">
        <v>639</v>
      </c>
      <c r="F1408" t="s">
        <v>42</v>
      </c>
      <c r="G1408" t="s">
        <v>640</v>
      </c>
      <c r="H1408">
        <v>454</v>
      </c>
      <c r="I1408" t="s">
        <v>641</v>
      </c>
      <c r="J1408" t="s">
        <v>642</v>
      </c>
      <c r="K1408" t="s">
        <v>46</v>
      </c>
      <c r="L1408">
        <v>20</v>
      </c>
      <c r="M1408" t="s">
        <v>48</v>
      </c>
      <c r="N1408" s="3">
        <v>32625687</v>
      </c>
      <c r="O1408" s="3">
        <v>32535406.010000002</v>
      </c>
      <c r="P1408" s="3">
        <v>33098265</v>
      </c>
      <c r="Q1408" s="3">
        <v>35044168.109999999</v>
      </c>
      <c r="R1408" s="3">
        <v>36762761</v>
      </c>
      <c r="S1408" s="1">
        <v>37355159</v>
      </c>
      <c r="T1408" s="1">
        <v>40823058.75</v>
      </c>
      <c r="U1408" s="1">
        <v>41499465.200000003</v>
      </c>
    </row>
    <row r="1409" spans="1:21" x14ac:dyDescent="0.25">
      <c r="A1409" t="s">
        <v>568</v>
      </c>
      <c r="B1409">
        <v>9</v>
      </c>
      <c r="C1409">
        <v>262</v>
      </c>
      <c r="D1409" t="s">
        <v>638</v>
      </c>
      <c r="E1409" t="s">
        <v>639</v>
      </c>
      <c r="F1409" t="s">
        <v>42</v>
      </c>
      <c r="G1409" t="s">
        <v>640</v>
      </c>
      <c r="H1409">
        <v>454</v>
      </c>
      <c r="I1409" t="s">
        <v>641</v>
      </c>
      <c r="J1409" t="s">
        <v>642</v>
      </c>
      <c r="K1409" t="s">
        <v>46</v>
      </c>
      <c r="L1409">
        <v>30</v>
      </c>
      <c r="M1409" t="s">
        <v>49</v>
      </c>
      <c r="N1409" s="3">
        <v>0</v>
      </c>
      <c r="O1409" s="3">
        <v>610000</v>
      </c>
      <c r="P1409" s="3">
        <v>0</v>
      </c>
      <c r="Q1409" s="3">
        <v>0.89</v>
      </c>
      <c r="R1409" s="3">
        <v>0</v>
      </c>
      <c r="S1409" s="1">
        <v>0</v>
      </c>
      <c r="T1409" s="1">
        <v>0</v>
      </c>
      <c r="U1409" s="1">
        <v>0</v>
      </c>
    </row>
    <row r="1410" spans="1:21" x14ac:dyDescent="0.25">
      <c r="A1410" t="s">
        <v>568</v>
      </c>
      <c r="B1410">
        <v>9</v>
      </c>
      <c r="C1410">
        <v>262</v>
      </c>
      <c r="D1410" t="s">
        <v>638</v>
      </c>
      <c r="E1410" t="s">
        <v>639</v>
      </c>
      <c r="F1410" t="s">
        <v>42</v>
      </c>
      <c r="G1410" t="s">
        <v>640</v>
      </c>
      <c r="H1410">
        <v>454</v>
      </c>
      <c r="I1410" t="s">
        <v>641</v>
      </c>
      <c r="J1410" t="s">
        <v>642</v>
      </c>
      <c r="K1410" t="s">
        <v>46</v>
      </c>
      <c r="L1410">
        <v>40</v>
      </c>
      <c r="M1410" t="s">
        <v>12</v>
      </c>
      <c r="N1410" s="3">
        <v>0</v>
      </c>
      <c r="O1410" s="3">
        <v>0</v>
      </c>
      <c r="P1410" s="3">
        <v>0</v>
      </c>
      <c r="Q1410" s="3">
        <v>0</v>
      </c>
      <c r="R1410" s="3">
        <v>0</v>
      </c>
      <c r="S1410" s="1">
        <v>0</v>
      </c>
      <c r="T1410" s="1">
        <v>0</v>
      </c>
      <c r="U1410" s="1">
        <v>0</v>
      </c>
    </row>
    <row r="1411" spans="1:21" x14ac:dyDescent="0.25">
      <c r="A1411" t="s">
        <v>568</v>
      </c>
      <c r="B1411">
        <v>9</v>
      </c>
      <c r="C1411">
        <v>262</v>
      </c>
      <c r="D1411" t="s">
        <v>638</v>
      </c>
      <c r="E1411" t="s">
        <v>639</v>
      </c>
      <c r="F1411" t="s">
        <v>42</v>
      </c>
      <c r="G1411" t="s">
        <v>640</v>
      </c>
      <c r="H1411">
        <v>454</v>
      </c>
      <c r="I1411" t="s">
        <v>641</v>
      </c>
      <c r="J1411" t="s">
        <v>642</v>
      </c>
      <c r="K1411" t="s">
        <v>46</v>
      </c>
      <c r="L1411">
        <v>50</v>
      </c>
      <c r="M1411" t="s">
        <v>50</v>
      </c>
      <c r="N1411" s="3">
        <v>0</v>
      </c>
      <c r="O1411" s="3">
        <v>610000</v>
      </c>
      <c r="P1411" s="3">
        <v>0</v>
      </c>
      <c r="Q1411" s="3">
        <v>0.89</v>
      </c>
      <c r="R1411" s="3">
        <v>0</v>
      </c>
      <c r="S1411" s="1">
        <v>0</v>
      </c>
      <c r="T1411" s="1">
        <v>0</v>
      </c>
      <c r="U1411" s="1">
        <v>0</v>
      </c>
    </row>
    <row r="1412" spans="1:21" x14ac:dyDescent="0.25">
      <c r="A1412" t="s">
        <v>568</v>
      </c>
      <c r="B1412">
        <v>9</v>
      </c>
      <c r="C1412">
        <v>262</v>
      </c>
      <c r="D1412" t="s">
        <v>638</v>
      </c>
      <c r="E1412" t="s">
        <v>639</v>
      </c>
      <c r="F1412" t="s">
        <v>42</v>
      </c>
      <c r="G1412" t="s">
        <v>640</v>
      </c>
      <c r="H1412">
        <v>455</v>
      </c>
      <c r="I1412" t="s">
        <v>643</v>
      </c>
      <c r="J1412" t="s">
        <v>644</v>
      </c>
      <c r="K1412" t="s">
        <v>46</v>
      </c>
      <c r="L1412">
        <v>10</v>
      </c>
      <c r="M1412" t="s">
        <v>47</v>
      </c>
      <c r="N1412" s="3">
        <v>16668403</v>
      </c>
      <c r="O1412" s="3">
        <v>16853403</v>
      </c>
      <c r="P1412" s="3">
        <v>16896281</v>
      </c>
      <c r="Q1412" s="3">
        <v>16763403</v>
      </c>
      <c r="R1412" s="3">
        <v>20253634</v>
      </c>
      <c r="S1412" s="1">
        <v>20703634</v>
      </c>
      <c r="T1412" s="1">
        <v>22063634</v>
      </c>
      <c r="U1412" s="1">
        <v>23824809.09</v>
      </c>
    </row>
    <row r="1413" spans="1:21" x14ac:dyDescent="0.25">
      <c r="A1413" t="s">
        <v>568</v>
      </c>
      <c r="B1413">
        <v>9</v>
      </c>
      <c r="C1413">
        <v>262</v>
      </c>
      <c r="D1413" t="s">
        <v>638</v>
      </c>
      <c r="E1413" t="s">
        <v>639</v>
      </c>
      <c r="F1413" t="s">
        <v>42</v>
      </c>
      <c r="G1413" t="s">
        <v>640</v>
      </c>
      <c r="H1413">
        <v>455</v>
      </c>
      <c r="I1413" t="s">
        <v>643</v>
      </c>
      <c r="J1413" t="s">
        <v>644</v>
      </c>
      <c r="K1413" t="s">
        <v>46</v>
      </c>
      <c r="L1413">
        <v>20</v>
      </c>
      <c r="M1413" t="s">
        <v>48</v>
      </c>
      <c r="N1413" s="3">
        <v>16668066.41</v>
      </c>
      <c r="O1413" s="3">
        <v>16838403</v>
      </c>
      <c r="P1413" s="3">
        <v>16893582</v>
      </c>
      <c r="Q1413" s="3">
        <v>16760953</v>
      </c>
      <c r="R1413" s="3">
        <v>20149067.039999999</v>
      </c>
      <c r="S1413" s="1">
        <v>20527112</v>
      </c>
      <c r="T1413" s="1">
        <v>20829635.969999999</v>
      </c>
      <c r="U1413" s="1">
        <v>23824808.300000001</v>
      </c>
    </row>
    <row r="1414" spans="1:21" x14ac:dyDescent="0.25">
      <c r="A1414" t="s">
        <v>568</v>
      </c>
      <c r="B1414">
        <v>9</v>
      </c>
      <c r="C1414">
        <v>262</v>
      </c>
      <c r="D1414" t="s">
        <v>638</v>
      </c>
      <c r="E1414" t="s">
        <v>639</v>
      </c>
      <c r="F1414" t="s">
        <v>42</v>
      </c>
      <c r="G1414" t="s">
        <v>640</v>
      </c>
      <c r="H1414">
        <v>455</v>
      </c>
      <c r="I1414" t="s">
        <v>643</v>
      </c>
      <c r="J1414" t="s">
        <v>644</v>
      </c>
      <c r="K1414" t="s">
        <v>46</v>
      </c>
      <c r="L1414">
        <v>30</v>
      </c>
      <c r="M1414" t="s">
        <v>49</v>
      </c>
      <c r="N1414" s="3">
        <v>336.59</v>
      </c>
      <c r="O1414" s="3">
        <v>15000</v>
      </c>
      <c r="P1414" s="3">
        <v>2699</v>
      </c>
      <c r="Q1414" s="3">
        <v>2450</v>
      </c>
      <c r="R1414" s="3">
        <v>104566.96</v>
      </c>
      <c r="S1414" s="1">
        <v>176522</v>
      </c>
      <c r="T1414" s="1">
        <v>1233998.03</v>
      </c>
      <c r="U1414" s="1">
        <v>0.79</v>
      </c>
    </row>
    <row r="1415" spans="1:21" x14ac:dyDescent="0.25">
      <c r="A1415" t="s">
        <v>568</v>
      </c>
      <c r="B1415">
        <v>9</v>
      </c>
      <c r="C1415">
        <v>262</v>
      </c>
      <c r="D1415" t="s">
        <v>638</v>
      </c>
      <c r="E1415" t="s">
        <v>639</v>
      </c>
      <c r="F1415" t="s">
        <v>42</v>
      </c>
      <c r="G1415" t="s">
        <v>640</v>
      </c>
      <c r="H1415">
        <v>455</v>
      </c>
      <c r="I1415" t="s">
        <v>643</v>
      </c>
      <c r="J1415" t="s">
        <v>644</v>
      </c>
      <c r="K1415" t="s">
        <v>46</v>
      </c>
      <c r="L1415">
        <v>40</v>
      </c>
      <c r="M1415" t="s">
        <v>12</v>
      </c>
      <c r="N1415" s="3">
        <v>0</v>
      </c>
      <c r="O1415" s="3">
        <v>0</v>
      </c>
      <c r="P1415" s="3">
        <v>0</v>
      </c>
      <c r="Q1415" s="3">
        <v>0</v>
      </c>
      <c r="R1415" s="3">
        <v>0</v>
      </c>
      <c r="S1415" s="1">
        <v>0</v>
      </c>
      <c r="T1415" s="1">
        <v>1233998.03</v>
      </c>
      <c r="U1415" s="1">
        <v>0</v>
      </c>
    </row>
    <row r="1416" spans="1:21" x14ac:dyDescent="0.25">
      <c r="A1416" t="s">
        <v>568</v>
      </c>
      <c r="B1416">
        <v>9</v>
      </c>
      <c r="C1416">
        <v>262</v>
      </c>
      <c r="D1416" t="s">
        <v>638</v>
      </c>
      <c r="E1416" t="s">
        <v>639</v>
      </c>
      <c r="F1416" t="s">
        <v>42</v>
      </c>
      <c r="G1416" t="s">
        <v>640</v>
      </c>
      <c r="H1416">
        <v>455</v>
      </c>
      <c r="I1416" t="s">
        <v>643</v>
      </c>
      <c r="J1416" t="s">
        <v>644</v>
      </c>
      <c r="K1416" t="s">
        <v>46</v>
      </c>
      <c r="L1416">
        <v>50</v>
      </c>
      <c r="M1416" t="s">
        <v>50</v>
      </c>
      <c r="N1416" s="3">
        <v>336.59</v>
      </c>
      <c r="O1416" s="3">
        <v>15000</v>
      </c>
      <c r="P1416" s="3">
        <v>2699</v>
      </c>
      <c r="Q1416" s="3">
        <v>2450</v>
      </c>
      <c r="R1416" s="3">
        <v>104566.96</v>
      </c>
      <c r="S1416" s="1">
        <v>176522</v>
      </c>
      <c r="T1416" s="1">
        <v>0</v>
      </c>
      <c r="U1416" s="1">
        <v>0.79</v>
      </c>
    </row>
    <row r="1417" spans="1:21" x14ac:dyDescent="0.25">
      <c r="A1417" t="s">
        <v>568</v>
      </c>
      <c r="B1417">
        <v>9</v>
      </c>
      <c r="C1417">
        <v>262</v>
      </c>
      <c r="D1417" t="s">
        <v>638</v>
      </c>
      <c r="E1417" t="s">
        <v>639</v>
      </c>
      <c r="F1417" t="s">
        <v>42</v>
      </c>
      <c r="G1417" t="s">
        <v>640</v>
      </c>
      <c r="H1417">
        <v>457</v>
      </c>
      <c r="I1417" t="s">
        <v>306</v>
      </c>
      <c r="J1417" t="s">
        <v>307</v>
      </c>
      <c r="K1417" t="s">
        <v>46</v>
      </c>
      <c r="L1417">
        <v>10</v>
      </c>
      <c r="M1417" t="s">
        <v>47</v>
      </c>
      <c r="N1417" s="3">
        <v>6028648</v>
      </c>
      <c r="O1417" s="3">
        <v>5728648</v>
      </c>
      <c r="P1417" s="3">
        <v>6035770</v>
      </c>
      <c r="Q1417" s="3">
        <v>6018648</v>
      </c>
      <c r="R1417" s="3">
        <v>6153648</v>
      </c>
      <c r="S1417" s="1">
        <v>6178648</v>
      </c>
      <c r="T1417" s="1">
        <v>6293648</v>
      </c>
      <c r="U1417" s="1">
        <v>6118626.9400000004</v>
      </c>
    </row>
    <row r="1418" spans="1:21" x14ac:dyDescent="0.25">
      <c r="A1418" t="s">
        <v>568</v>
      </c>
      <c r="B1418">
        <v>9</v>
      </c>
      <c r="C1418">
        <v>262</v>
      </c>
      <c r="D1418" t="s">
        <v>638</v>
      </c>
      <c r="E1418" t="s">
        <v>639</v>
      </c>
      <c r="F1418" t="s">
        <v>42</v>
      </c>
      <c r="G1418" t="s">
        <v>640</v>
      </c>
      <c r="H1418">
        <v>457</v>
      </c>
      <c r="I1418" t="s">
        <v>306</v>
      </c>
      <c r="J1418" t="s">
        <v>307</v>
      </c>
      <c r="K1418" t="s">
        <v>46</v>
      </c>
      <c r="L1418">
        <v>20</v>
      </c>
      <c r="M1418" t="s">
        <v>48</v>
      </c>
      <c r="N1418" s="3">
        <v>5946327</v>
      </c>
      <c r="O1418" s="3">
        <v>5728648</v>
      </c>
      <c r="P1418" s="3">
        <v>6035770</v>
      </c>
      <c r="Q1418" s="3">
        <v>6013252</v>
      </c>
      <c r="R1418" s="3">
        <v>6111319.0199999996</v>
      </c>
      <c r="S1418" s="1">
        <v>6174585.7400000002</v>
      </c>
      <c r="T1418" s="1">
        <v>6191788.1600000001</v>
      </c>
      <c r="U1418" s="1">
        <v>6118626.9400000004</v>
      </c>
    </row>
    <row r="1419" spans="1:21" x14ac:dyDescent="0.25">
      <c r="A1419" t="s">
        <v>568</v>
      </c>
      <c r="B1419">
        <v>9</v>
      </c>
      <c r="C1419">
        <v>262</v>
      </c>
      <c r="D1419" t="s">
        <v>638</v>
      </c>
      <c r="E1419" t="s">
        <v>639</v>
      </c>
      <c r="F1419" t="s">
        <v>42</v>
      </c>
      <c r="G1419" t="s">
        <v>640</v>
      </c>
      <c r="H1419">
        <v>457</v>
      </c>
      <c r="I1419" t="s">
        <v>306</v>
      </c>
      <c r="J1419" t="s">
        <v>307</v>
      </c>
      <c r="K1419" t="s">
        <v>46</v>
      </c>
      <c r="L1419">
        <v>30</v>
      </c>
      <c r="M1419" t="s">
        <v>49</v>
      </c>
      <c r="N1419" s="3">
        <v>82321</v>
      </c>
      <c r="O1419" s="3">
        <v>0</v>
      </c>
      <c r="P1419" s="3">
        <v>0</v>
      </c>
      <c r="Q1419" s="3">
        <v>5396</v>
      </c>
      <c r="R1419" s="3">
        <v>42328.98</v>
      </c>
      <c r="S1419" s="1">
        <v>4062.26</v>
      </c>
      <c r="T1419" s="1">
        <v>101859.84</v>
      </c>
      <c r="U1419" s="1">
        <v>0</v>
      </c>
    </row>
    <row r="1420" spans="1:21" x14ac:dyDescent="0.25">
      <c r="A1420" t="s">
        <v>568</v>
      </c>
      <c r="B1420">
        <v>9</v>
      </c>
      <c r="C1420">
        <v>262</v>
      </c>
      <c r="D1420" t="s">
        <v>638</v>
      </c>
      <c r="E1420" t="s">
        <v>639</v>
      </c>
      <c r="F1420" t="s">
        <v>42</v>
      </c>
      <c r="G1420" t="s">
        <v>640</v>
      </c>
      <c r="H1420">
        <v>457</v>
      </c>
      <c r="I1420" t="s">
        <v>306</v>
      </c>
      <c r="J1420" t="s">
        <v>307</v>
      </c>
      <c r="K1420" t="s">
        <v>46</v>
      </c>
      <c r="L1420">
        <v>40</v>
      </c>
      <c r="M1420" t="s">
        <v>12</v>
      </c>
      <c r="N1420" s="3">
        <v>0</v>
      </c>
      <c r="O1420" s="3">
        <v>0</v>
      </c>
      <c r="P1420" s="3">
        <v>0</v>
      </c>
      <c r="Q1420" s="3">
        <v>0</v>
      </c>
      <c r="R1420" s="3">
        <v>0</v>
      </c>
      <c r="S1420" s="1">
        <v>0</v>
      </c>
      <c r="T1420" s="1">
        <v>0</v>
      </c>
      <c r="U1420" s="1">
        <v>0</v>
      </c>
    </row>
    <row r="1421" spans="1:21" x14ac:dyDescent="0.25">
      <c r="A1421" t="s">
        <v>568</v>
      </c>
      <c r="B1421">
        <v>9</v>
      </c>
      <c r="C1421">
        <v>262</v>
      </c>
      <c r="D1421" t="s">
        <v>638</v>
      </c>
      <c r="E1421" t="s">
        <v>639</v>
      </c>
      <c r="F1421" t="s">
        <v>42</v>
      </c>
      <c r="G1421" t="s">
        <v>640</v>
      </c>
      <c r="H1421">
        <v>457</v>
      </c>
      <c r="I1421" t="s">
        <v>306</v>
      </c>
      <c r="J1421" t="s">
        <v>307</v>
      </c>
      <c r="K1421" t="s">
        <v>46</v>
      </c>
      <c r="L1421">
        <v>50</v>
      </c>
      <c r="M1421" t="s">
        <v>50</v>
      </c>
      <c r="N1421" s="3">
        <v>82321</v>
      </c>
      <c r="O1421" s="3">
        <v>0</v>
      </c>
      <c r="P1421" s="3">
        <v>0</v>
      </c>
      <c r="Q1421" s="3">
        <v>5396</v>
      </c>
      <c r="R1421" s="3">
        <v>42328.98</v>
      </c>
      <c r="S1421" s="1">
        <v>4062.26</v>
      </c>
      <c r="T1421" s="1">
        <v>101859.84</v>
      </c>
      <c r="U1421" s="1">
        <v>0</v>
      </c>
    </row>
    <row r="1422" spans="1:21" x14ac:dyDescent="0.25">
      <c r="A1422" t="s">
        <v>568</v>
      </c>
      <c r="B1422">
        <v>9</v>
      </c>
      <c r="C1422">
        <v>262</v>
      </c>
      <c r="D1422" t="s">
        <v>638</v>
      </c>
      <c r="E1422" t="s">
        <v>639</v>
      </c>
      <c r="F1422" t="s">
        <v>42</v>
      </c>
      <c r="G1422" t="s">
        <v>640</v>
      </c>
      <c r="H1422">
        <v>461</v>
      </c>
      <c r="I1422" t="s">
        <v>645</v>
      </c>
      <c r="J1422" t="s">
        <v>646</v>
      </c>
      <c r="K1422" t="s">
        <v>46</v>
      </c>
      <c r="L1422">
        <v>10</v>
      </c>
      <c r="M1422" t="s">
        <v>47</v>
      </c>
      <c r="N1422" s="3">
        <v>1465118</v>
      </c>
      <c r="O1422" s="3">
        <v>1443436</v>
      </c>
      <c r="P1422" s="3">
        <v>1499934</v>
      </c>
      <c r="Q1422" s="3">
        <v>1515223</v>
      </c>
      <c r="R1422" s="3">
        <v>1515236</v>
      </c>
      <c r="S1422" s="1">
        <v>515236</v>
      </c>
      <c r="T1422" s="1">
        <v>512634.85</v>
      </c>
      <c r="U1422" s="1">
        <v>511783</v>
      </c>
    </row>
    <row r="1423" spans="1:21" x14ac:dyDescent="0.25">
      <c r="A1423" t="s">
        <v>568</v>
      </c>
      <c r="B1423">
        <v>9</v>
      </c>
      <c r="C1423">
        <v>262</v>
      </c>
      <c r="D1423" t="s">
        <v>638</v>
      </c>
      <c r="E1423" t="s">
        <v>639</v>
      </c>
      <c r="F1423" t="s">
        <v>42</v>
      </c>
      <c r="G1423" t="s">
        <v>640</v>
      </c>
      <c r="H1423">
        <v>461</v>
      </c>
      <c r="I1423" t="s">
        <v>645</v>
      </c>
      <c r="J1423" t="s">
        <v>646</v>
      </c>
      <c r="K1423" t="s">
        <v>46</v>
      </c>
      <c r="L1423">
        <v>20</v>
      </c>
      <c r="M1423" t="s">
        <v>48</v>
      </c>
      <c r="N1423" s="3">
        <v>1137754.48</v>
      </c>
      <c r="O1423" s="3">
        <v>852557.13</v>
      </c>
      <c r="P1423" s="3">
        <v>170115.07</v>
      </c>
      <c r="Q1423" s="3">
        <v>207278.14</v>
      </c>
      <c r="R1423" s="3">
        <v>302138.05</v>
      </c>
      <c r="S1423" s="1">
        <v>151575.31</v>
      </c>
      <c r="T1423" s="1">
        <v>194091.93</v>
      </c>
      <c r="U1423" s="1">
        <v>148122.22</v>
      </c>
    </row>
    <row r="1424" spans="1:21" x14ac:dyDescent="0.25">
      <c r="A1424" t="s">
        <v>568</v>
      </c>
      <c r="B1424">
        <v>9</v>
      </c>
      <c r="C1424">
        <v>262</v>
      </c>
      <c r="D1424" t="s">
        <v>638</v>
      </c>
      <c r="E1424" t="s">
        <v>639</v>
      </c>
      <c r="F1424" t="s">
        <v>42</v>
      </c>
      <c r="G1424" t="s">
        <v>640</v>
      </c>
      <c r="H1424">
        <v>461</v>
      </c>
      <c r="I1424" t="s">
        <v>645</v>
      </c>
      <c r="J1424" t="s">
        <v>646</v>
      </c>
      <c r="K1424" t="s">
        <v>46</v>
      </c>
      <c r="L1424">
        <v>30</v>
      </c>
      <c r="M1424" t="s">
        <v>49</v>
      </c>
      <c r="N1424" s="3">
        <v>327363.52</v>
      </c>
      <c r="O1424" s="3">
        <v>590878.87</v>
      </c>
      <c r="P1424" s="3">
        <v>1329818.93</v>
      </c>
      <c r="Q1424" s="3">
        <v>1307944.8600000001</v>
      </c>
      <c r="R1424" s="3">
        <v>1213097.95</v>
      </c>
      <c r="S1424" s="1">
        <v>363660.69</v>
      </c>
      <c r="T1424" s="1">
        <v>318542.92</v>
      </c>
      <c r="U1424" s="1">
        <v>363660.78</v>
      </c>
    </row>
    <row r="1425" spans="1:21" x14ac:dyDescent="0.25">
      <c r="A1425" t="s">
        <v>568</v>
      </c>
      <c r="B1425">
        <v>9</v>
      </c>
      <c r="C1425">
        <v>262</v>
      </c>
      <c r="D1425" t="s">
        <v>638</v>
      </c>
      <c r="E1425" t="s">
        <v>639</v>
      </c>
      <c r="F1425" t="s">
        <v>42</v>
      </c>
      <c r="G1425" t="s">
        <v>640</v>
      </c>
      <c r="H1425">
        <v>461</v>
      </c>
      <c r="I1425" t="s">
        <v>645</v>
      </c>
      <c r="J1425" t="s">
        <v>646</v>
      </c>
      <c r="K1425" t="s">
        <v>46</v>
      </c>
      <c r="L1425">
        <v>40</v>
      </c>
      <c r="M1425" t="s">
        <v>12</v>
      </c>
      <c r="N1425" s="3">
        <v>0</v>
      </c>
      <c r="O1425" s="3">
        <v>0</v>
      </c>
      <c r="P1425" s="3">
        <v>0</v>
      </c>
      <c r="Q1425" s="3">
        <v>0</v>
      </c>
      <c r="R1425" s="3">
        <v>0</v>
      </c>
      <c r="S1425" s="1">
        <v>0</v>
      </c>
      <c r="T1425" s="1">
        <v>0</v>
      </c>
      <c r="U1425" s="1">
        <v>0</v>
      </c>
    </row>
    <row r="1426" spans="1:21" x14ac:dyDescent="0.25">
      <c r="A1426" t="s">
        <v>568</v>
      </c>
      <c r="B1426">
        <v>9</v>
      </c>
      <c r="C1426">
        <v>262</v>
      </c>
      <c r="D1426" t="s">
        <v>638</v>
      </c>
      <c r="E1426" t="s">
        <v>639</v>
      </c>
      <c r="F1426" t="s">
        <v>42</v>
      </c>
      <c r="G1426" t="s">
        <v>640</v>
      </c>
      <c r="H1426">
        <v>461</v>
      </c>
      <c r="I1426" t="s">
        <v>645</v>
      </c>
      <c r="J1426" t="s">
        <v>646</v>
      </c>
      <c r="K1426" t="s">
        <v>46</v>
      </c>
      <c r="L1426">
        <v>50</v>
      </c>
      <c r="M1426" t="s">
        <v>50</v>
      </c>
      <c r="N1426" s="3">
        <v>327363.52</v>
      </c>
      <c r="O1426" s="3">
        <v>590878.87</v>
      </c>
      <c r="P1426" s="3">
        <v>1329818.93</v>
      </c>
      <c r="Q1426" s="3">
        <v>1307944.8600000001</v>
      </c>
      <c r="R1426" s="3">
        <v>1213097.95</v>
      </c>
      <c r="S1426" s="1">
        <v>363660.69</v>
      </c>
      <c r="T1426" s="1">
        <v>318542.92</v>
      </c>
      <c r="U1426" s="1">
        <v>363660.78</v>
      </c>
    </row>
    <row r="1427" spans="1:21" x14ac:dyDescent="0.25">
      <c r="A1427" t="s">
        <v>568</v>
      </c>
      <c r="B1427">
        <v>9</v>
      </c>
      <c r="C1427">
        <v>262</v>
      </c>
      <c r="D1427" t="s">
        <v>638</v>
      </c>
      <c r="E1427" t="s">
        <v>639</v>
      </c>
      <c r="F1427" t="s">
        <v>42</v>
      </c>
      <c r="G1427" t="s">
        <v>640</v>
      </c>
      <c r="H1427">
        <v>468</v>
      </c>
      <c r="I1427" t="s">
        <v>647</v>
      </c>
      <c r="J1427" t="s">
        <v>648</v>
      </c>
      <c r="K1427" t="s">
        <v>46</v>
      </c>
      <c r="L1427">
        <v>10</v>
      </c>
      <c r="M1427" t="s">
        <v>47</v>
      </c>
      <c r="N1427" s="3">
        <v>3506050</v>
      </c>
      <c r="O1427" s="3">
        <v>3839564.51</v>
      </c>
      <c r="P1427" s="3">
        <v>3418064</v>
      </c>
      <c r="Q1427" s="3">
        <v>3959725</v>
      </c>
      <c r="R1427" s="3">
        <v>5558084</v>
      </c>
      <c r="S1427" s="1">
        <v>5633620</v>
      </c>
      <c r="T1427" s="1">
        <v>6244909.2199999997</v>
      </c>
      <c r="U1427" s="1">
        <v>6363299.2300000004</v>
      </c>
    </row>
    <row r="1428" spans="1:21" x14ac:dyDescent="0.25">
      <c r="A1428" t="s">
        <v>568</v>
      </c>
      <c r="B1428">
        <v>9</v>
      </c>
      <c r="C1428">
        <v>262</v>
      </c>
      <c r="D1428" t="s">
        <v>638</v>
      </c>
      <c r="E1428" t="s">
        <v>639</v>
      </c>
      <c r="F1428" t="s">
        <v>42</v>
      </c>
      <c r="G1428" t="s">
        <v>640</v>
      </c>
      <c r="H1428">
        <v>468</v>
      </c>
      <c r="I1428" t="s">
        <v>647</v>
      </c>
      <c r="J1428" t="s">
        <v>648</v>
      </c>
      <c r="K1428" t="s">
        <v>46</v>
      </c>
      <c r="L1428">
        <v>20</v>
      </c>
      <c r="M1428" t="s">
        <v>48</v>
      </c>
      <c r="N1428" s="3">
        <v>3506050</v>
      </c>
      <c r="O1428" s="3">
        <v>3544564.51</v>
      </c>
      <c r="P1428" s="3">
        <v>3418064</v>
      </c>
      <c r="Q1428" s="3">
        <v>3689346.46</v>
      </c>
      <c r="R1428" s="3">
        <v>4689187.6399999997</v>
      </c>
      <c r="S1428" s="1">
        <v>5119562.32</v>
      </c>
      <c r="T1428" s="1">
        <v>5884658.9699999997</v>
      </c>
      <c r="U1428" s="1">
        <v>6122056.79</v>
      </c>
    </row>
    <row r="1429" spans="1:21" x14ac:dyDescent="0.25">
      <c r="A1429" t="s">
        <v>568</v>
      </c>
      <c r="B1429">
        <v>9</v>
      </c>
      <c r="C1429">
        <v>262</v>
      </c>
      <c r="D1429" t="s">
        <v>638</v>
      </c>
      <c r="E1429" t="s">
        <v>639</v>
      </c>
      <c r="F1429" t="s">
        <v>42</v>
      </c>
      <c r="G1429" t="s">
        <v>640</v>
      </c>
      <c r="H1429">
        <v>468</v>
      </c>
      <c r="I1429" t="s">
        <v>647</v>
      </c>
      <c r="J1429" t="s">
        <v>648</v>
      </c>
      <c r="K1429" t="s">
        <v>46</v>
      </c>
      <c r="L1429">
        <v>30</v>
      </c>
      <c r="M1429" t="s">
        <v>49</v>
      </c>
      <c r="N1429" s="3">
        <v>0</v>
      </c>
      <c r="O1429" s="3">
        <v>295000</v>
      </c>
      <c r="P1429" s="3">
        <v>0</v>
      </c>
      <c r="Q1429" s="3">
        <v>270378.53999999998</v>
      </c>
      <c r="R1429" s="3">
        <v>868896.36</v>
      </c>
      <c r="S1429" s="1">
        <v>514057.68</v>
      </c>
      <c r="T1429" s="1">
        <v>360250.25</v>
      </c>
      <c r="U1429" s="1">
        <v>241242.44</v>
      </c>
    </row>
    <row r="1430" spans="1:21" x14ac:dyDescent="0.25">
      <c r="A1430" t="s">
        <v>568</v>
      </c>
      <c r="B1430">
        <v>9</v>
      </c>
      <c r="C1430">
        <v>262</v>
      </c>
      <c r="D1430" t="s">
        <v>638</v>
      </c>
      <c r="E1430" t="s">
        <v>639</v>
      </c>
      <c r="F1430" t="s">
        <v>42</v>
      </c>
      <c r="G1430" t="s">
        <v>640</v>
      </c>
      <c r="H1430">
        <v>468</v>
      </c>
      <c r="I1430" t="s">
        <v>647</v>
      </c>
      <c r="J1430" t="s">
        <v>648</v>
      </c>
      <c r="K1430" t="s">
        <v>46</v>
      </c>
      <c r="L1430">
        <v>40</v>
      </c>
      <c r="M1430" t="s">
        <v>12</v>
      </c>
      <c r="N1430" s="3">
        <v>0</v>
      </c>
      <c r="O1430" s="3">
        <v>0</v>
      </c>
      <c r="P1430" s="3">
        <v>0</v>
      </c>
      <c r="Q1430" s="3">
        <v>0</v>
      </c>
      <c r="R1430" s="3">
        <v>0</v>
      </c>
      <c r="S1430" s="1">
        <v>0</v>
      </c>
      <c r="T1430" s="1">
        <v>0</v>
      </c>
      <c r="U1430" s="1">
        <v>0</v>
      </c>
    </row>
    <row r="1431" spans="1:21" x14ac:dyDescent="0.25">
      <c r="A1431" t="s">
        <v>568</v>
      </c>
      <c r="B1431">
        <v>9</v>
      </c>
      <c r="C1431">
        <v>262</v>
      </c>
      <c r="D1431" t="s">
        <v>638</v>
      </c>
      <c r="E1431" t="s">
        <v>639</v>
      </c>
      <c r="F1431" t="s">
        <v>42</v>
      </c>
      <c r="G1431" t="s">
        <v>640</v>
      </c>
      <c r="H1431">
        <v>468</v>
      </c>
      <c r="I1431" t="s">
        <v>647</v>
      </c>
      <c r="J1431" t="s">
        <v>648</v>
      </c>
      <c r="K1431" t="s">
        <v>46</v>
      </c>
      <c r="L1431">
        <v>50</v>
      </c>
      <c r="M1431" t="s">
        <v>50</v>
      </c>
      <c r="N1431" s="3">
        <v>0</v>
      </c>
      <c r="O1431" s="3">
        <v>295000</v>
      </c>
      <c r="P1431" s="3">
        <v>0</v>
      </c>
      <c r="Q1431" s="3">
        <v>270378.53999999998</v>
      </c>
      <c r="R1431" s="3">
        <v>868896.36</v>
      </c>
      <c r="S1431" s="1">
        <v>514057.68</v>
      </c>
      <c r="T1431" s="1">
        <v>360250.25</v>
      </c>
      <c r="U1431" s="1">
        <v>241242.44</v>
      </c>
    </row>
    <row r="1432" spans="1:21" x14ac:dyDescent="0.25">
      <c r="A1432" t="s">
        <v>568</v>
      </c>
      <c r="B1432">
        <v>9</v>
      </c>
      <c r="C1432">
        <v>262</v>
      </c>
      <c r="D1432" t="s">
        <v>638</v>
      </c>
      <c r="E1432" t="s">
        <v>639</v>
      </c>
      <c r="F1432" t="s">
        <v>42</v>
      </c>
      <c r="G1432" t="s">
        <v>640</v>
      </c>
      <c r="H1432">
        <v>499</v>
      </c>
      <c r="I1432" t="s">
        <v>62</v>
      </c>
      <c r="J1432" t="s">
        <v>577</v>
      </c>
      <c r="K1432" t="s">
        <v>46</v>
      </c>
      <c r="L1432">
        <v>10</v>
      </c>
      <c r="M1432" t="s">
        <v>47</v>
      </c>
      <c r="N1432" s="3">
        <v>385511</v>
      </c>
      <c r="O1432" s="3">
        <v>560116.47999999998</v>
      </c>
      <c r="P1432" s="3">
        <v>517650</v>
      </c>
      <c r="Q1432" s="3">
        <v>386860</v>
      </c>
      <c r="R1432" s="3">
        <v>871864</v>
      </c>
      <c r="S1432" s="1">
        <v>872016</v>
      </c>
      <c r="T1432" s="1">
        <v>949503.68</v>
      </c>
      <c r="U1432" s="1">
        <v>850013.42</v>
      </c>
    </row>
    <row r="1433" spans="1:21" x14ac:dyDescent="0.25">
      <c r="A1433" t="s">
        <v>568</v>
      </c>
      <c r="B1433">
        <v>9</v>
      </c>
      <c r="C1433">
        <v>262</v>
      </c>
      <c r="D1433" t="s">
        <v>638</v>
      </c>
      <c r="E1433" t="s">
        <v>639</v>
      </c>
      <c r="F1433" t="s">
        <v>42</v>
      </c>
      <c r="G1433" t="s">
        <v>640</v>
      </c>
      <c r="H1433">
        <v>499</v>
      </c>
      <c r="I1433" t="s">
        <v>62</v>
      </c>
      <c r="J1433" t="s">
        <v>577</v>
      </c>
      <c r="K1433" t="s">
        <v>46</v>
      </c>
      <c r="L1433">
        <v>20</v>
      </c>
      <c r="M1433" t="s">
        <v>48</v>
      </c>
      <c r="N1433" s="3">
        <v>385510.69</v>
      </c>
      <c r="O1433" s="3">
        <v>560116.47999999998</v>
      </c>
      <c r="P1433" s="3">
        <v>517650</v>
      </c>
      <c r="Q1433" s="3">
        <v>375323.05</v>
      </c>
      <c r="R1433" s="3">
        <v>871864</v>
      </c>
      <c r="S1433" s="1">
        <v>872016</v>
      </c>
      <c r="T1433" s="1">
        <v>949503.68</v>
      </c>
      <c r="U1433" s="1">
        <v>850013.42</v>
      </c>
    </row>
    <row r="1434" spans="1:21" x14ac:dyDescent="0.25">
      <c r="A1434" t="s">
        <v>568</v>
      </c>
      <c r="B1434">
        <v>9</v>
      </c>
      <c r="C1434">
        <v>262</v>
      </c>
      <c r="D1434" t="s">
        <v>638</v>
      </c>
      <c r="E1434" t="s">
        <v>639</v>
      </c>
      <c r="F1434" t="s">
        <v>42</v>
      </c>
      <c r="G1434" t="s">
        <v>640</v>
      </c>
      <c r="H1434">
        <v>499</v>
      </c>
      <c r="I1434" t="s">
        <v>62</v>
      </c>
      <c r="J1434" t="s">
        <v>577</v>
      </c>
      <c r="K1434" t="s">
        <v>46</v>
      </c>
      <c r="L1434">
        <v>30</v>
      </c>
      <c r="M1434" t="s">
        <v>49</v>
      </c>
      <c r="N1434" s="3">
        <v>0.31</v>
      </c>
      <c r="O1434" s="3">
        <v>0</v>
      </c>
      <c r="P1434" s="3">
        <v>0</v>
      </c>
      <c r="Q1434" s="3">
        <v>11536.95</v>
      </c>
      <c r="R1434" s="3">
        <v>0</v>
      </c>
      <c r="S1434" s="1">
        <v>0</v>
      </c>
      <c r="T1434" s="1">
        <v>0</v>
      </c>
      <c r="U1434" s="1">
        <v>0</v>
      </c>
    </row>
    <row r="1435" spans="1:21" x14ac:dyDescent="0.25">
      <c r="A1435" t="s">
        <v>568</v>
      </c>
      <c r="B1435">
        <v>9</v>
      </c>
      <c r="C1435">
        <v>262</v>
      </c>
      <c r="D1435" t="s">
        <v>638</v>
      </c>
      <c r="E1435" t="s">
        <v>639</v>
      </c>
      <c r="F1435" t="s">
        <v>42</v>
      </c>
      <c r="G1435" t="s">
        <v>640</v>
      </c>
      <c r="H1435">
        <v>499</v>
      </c>
      <c r="I1435" t="s">
        <v>62</v>
      </c>
      <c r="J1435" t="s">
        <v>577</v>
      </c>
      <c r="K1435" t="s">
        <v>46</v>
      </c>
      <c r="L1435">
        <v>40</v>
      </c>
      <c r="M1435" t="s">
        <v>12</v>
      </c>
      <c r="N1435" s="3">
        <v>0</v>
      </c>
      <c r="O1435" s="3">
        <v>0</v>
      </c>
      <c r="P1435" s="3">
        <v>0</v>
      </c>
      <c r="Q1435" s="3">
        <v>0</v>
      </c>
      <c r="R1435" s="3">
        <v>0</v>
      </c>
      <c r="S1435" s="1">
        <v>0</v>
      </c>
      <c r="T1435" s="1">
        <v>0</v>
      </c>
      <c r="U1435" s="1">
        <v>0</v>
      </c>
    </row>
    <row r="1436" spans="1:21" x14ac:dyDescent="0.25">
      <c r="A1436" t="s">
        <v>568</v>
      </c>
      <c r="B1436">
        <v>9</v>
      </c>
      <c r="C1436">
        <v>262</v>
      </c>
      <c r="D1436" t="s">
        <v>638</v>
      </c>
      <c r="E1436" t="s">
        <v>639</v>
      </c>
      <c r="F1436" t="s">
        <v>42</v>
      </c>
      <c r="G1436" t="s">
        <v>640</v>
      </c>
      <c r="H1436">
        <v>499</v>
      </c>
      <c r="I1436" t="s">
        <v>62</v>
      </c>
      <c r="J1436" t="s">
        <v>577</v>
      </c>
      <c r="K1436" t="s">
        <v>46</v>
      </c>
      <c r="L1436">
        <v>50</v>
      </c>
      <c r="M1436" t="s">
        <v>50</v>
      </c>
      <c r="N1436" s="3">
        <v>0.31</v>
      </c>
      <c r="O1436" s="3">
        <v>0</v>
      </c>
      <c r="P1436" s="3">
        <v>0</v>
      </c>
      <c r="Q1436" s="3">
        <v>11536.95</v>
      </c>
      <c r="R1436" s="3">
        <v>0</v>
      </c>
      <c r="S1436" s="1">
        <v>0</v>
      </c>
      <c r="T1436" s="1">
        <v>0</v>
      </c>
      <c r="U1436" s="1">
        <v>0</v>
      </c>
    </row>
    <row r="1437" spans="1:21" x14ac:dyDescent="0.25">
      <c r="A1437" t="s">
        <v>568</v>
      </c>
      <c r="B1437">
        <v>9</v>
      </c>
      <c r="C1437">
        <v>203</v>
      </c>
      <c r="D1437" t="s">
        <v>649</v>
      </c>
      <c r="E1437" t="s">
        <v>650</v>
      </c>
      <c r="F1437" t="s">
        <v>42</v>
      </c>
      <c r="G1437" t="s">
        <v>651</v>
      </c>
      <c r="H1437">
        <v>454</v>
      </c>
      <c r="I1437" t="s">
        <v>641</v>
      </c>
      <c r="J1437" t="s">
        <v>642</v>
      </c>
      <c r="K1437" t="s">
        <v>46</v>
      </c>
      <c r="L1437">
        <v>10</v>
      </c>
      <c r="M1437" t="s">
        <v>47</v>
      </c>
      <c r="N1437" s="3">
        <v>3562134</v>
      </c>
      <c r="O1437" s="3">
        <v>3709830</v>
      </c>
      <c r="P1437" s="3">
        <v>3598565</v>
      </c>
      <c r="Q1437" s="3">
        <v>3565058</v>
      </c>
      <c r="R1437" s="3">
        <v>4114266</v>
      </c>
      <c r="S1437" s="1">
        <v>4260476</v>
      </c>
      <c r="T1437" s="1">
        <v>4613003.51</v>
      </c>
      <c r="U1437" s="1">
        <v>4766059.75</v>
      </c>
    </row>
    <row r="1438" spans="1:21" x14ac:dyDescent="0.25">
      <c r="A1438" t="s">
        <v>568</v>
      </c>
      <c r="B1438">
        <v>9</v>
      </c>
      <c r="C1438">
        <v>203</v>
      </c>
      <c r="D1438" t="s">
        <v>649</v>
      </c>
      <c r="E1438" t="s">
        <v>650</v>
      </c>
      <c r="F1438" t="s">
        <v>42</v>
      </c>
      <c r="G1438" t="s">
        <v>651</v>
      </c>
      <c r="H1438">
        <v>454</v>
      </c>
      <c r="I1438" t="s">
        <v>641</v>
      </c>
      <c r="J1438" t="s">
        <v>642</v>
      </c>
      <c r="K1438" t="s">
        <v>46</v>
      </c>
      <c r="L1438">
        <v>20</v>
      </c>
      <c r="M1438" t="s">
        <v>48</v>
      </c>
      <c r="N1438" s="3">
        <v>3562134</v>
      </c>
      <c r="O1438" s="3">
        <v>3709830</v>
      </c>
      <c r="P1438" s="3">
        <v>3598565</v>
      </c>
      <c r="Q1438" s="3">
        <v>3501681.98</v>
      </c>
      <c r="R1438" s="3">
        <v>4114266</v>
      </c>
      <c r="S1438" s="1">
        <v>4260476</v>
      </c>
      <c r="T1438" s="1">
        <v>4613003.51</v>
      </c>
      <c r="U1438" s="1">
        <v>4766059.75</v>
      </c>
    </row>
    <row r="1439" spans="1:21" x14ac:dyDescent="0.25">
      <c r="A1439" t="s">
        <v>568</v>
      </c>
      <c r="B1439">
        <v>9</v>
      </c>
      <c r="C1439">
        <v>203</v>
      </c>
      <c r="D1439" t="s">
        <v>649</v>
      </c>
      <c r="E1439" t="s">
        <v>650</v>
      </c>
      <c r="F1439" t="s">
        <v>42</v>
      </c>
      <c r="G1439" t="s">
        <v>651</v>
      </c>
      <c r="H1439">
        <v>454</v>
      </c>
      <c r="I1439" t="s">
        <v>641</v>
      </c>
      <c r="J1439" t="s">
        <v>642</v>
      </c>
      <c r="K1439" t="s">
        <v>46</v>
      </c>
      <c r="L1439">
        <v>30</v>
      </c>
      <c r="M1439" t="s">
        <v>49</v>
      </c>
      <c r="N1439" s="3">
        <v>0</v>
      </c>
      <c r="O1439" s="3">
        <v>0</v>
      </c>
      <c r="P1439" s="3">
        <v>0</v>
      </c>
      <c r="Q1439" s="3">
        <v>63376.02</v>
      </c>
      <c r="R1439" s="3">
        <v>0</v>
      </c>
      <c r="S1439" s="1">
        <v>0</v>
      </c>
      <c r="T1439" s="1">
        <v>0</v>
      </c>
      <c r="U1439" s="1">
        <v>0</v>
      </c>
    </row>
    <row r="1440" spans="1:21" x14ac:dyDescent="0.25">
      <c r="A1440" t="s">
        <v>568</v>
      </c>
      <c r="B1440">
        <v>9</v>
      </c>
      <c r="C1440">
        <v>203</v>
      </c>
      <c r="D1440" t="s">
        <v>649</v>
      </c>
      <c r="E1440" t="s">
        <v>650</v>
      </c>
      <c r="F1440" t="s">
        <v>42</v>
      </c>
      <c r="G1440" t="s">
        <v>651</v>
      </c>
      <c r="H1440">
        <v>454</v>
      </c>
      <c r="I1440" t="s">
        <v>641</v>
      </c>
      <c r="J1440" t="s">
        <v>642</v>
      </c>
      <c r="K1440" t="s">
        <v>46</v>
      </c>
      <c r="L1440">
        <v>40</v>
      </c>
      <c r="M1440" t="s">
        <v>12</v>
      </c>
      <c r="N1440" s="3">
        <v>0</v>
      </c>
      <c r="O1440" s="3">
        <v>0</v>
      </c>
      <c r="P1440" s="3">
        <v>0</v>
      </c>
      <c r="Q1440" s="3">
        <v>0</v>
      </c>
      <c r="R1440" s="3">
        <v>0</v>
      </c>
      <c r="S1440" s="1">
        <v>0</v>
      </c>
      <c r="T1440" s="1">
        <v>0</v>
      </c>
      <c r="U1440" s="1">
        <v>0</v>
      </c>
    </row>
    <row r="1441" spans="1:21" x14ac:dyDescent="0.25">
      <c r="A1441" t="s">
        <v>568</v>
      </c>
      <c r="B1441">
        <v>9</v>
      </c>
      <c r="C1441">
        <v>203</v>
      </c>
      <c r="D1441" t="s">
        <v>649</v>
      </c>
      <c r="E1441" t="s">
        <v>650</v>
      </c>
      <c r="F1441" t="s">
        <v>42</v>
      </c>
      <c r="G1441" t="s">
        <v>651</v>
      </c>
      <c r="H1441">
        <v>454</v>
      </c>
      <c r="I1441" t="s">
        <v>641</v>
      </c>
      <c r="J1441" t="s">
        <v>642</v>
      </c>
      <c r="K1441" t="s">
        <v>46</v>
      </c>
      <c r="L1441">
        <v>50</v>
      </c>
      <c r="M1441" t="s">
        <v>50</v>
      </c>
      <c r="N1441" s="3">
        <v>0</v>
      </c>
      <c r="O1441" s="3">
        <v>0</v>
      </c>
      <c r="P1441" s="3">
        <v>0</v>
      </c>
      <c r="Q1441" s="3">
        <v>63376.02</v>
      </c>
      <c r="R1441" s="3">
        <v>0</v>
      </c>
      <c r="S1441" s="1">
        <v>0</v>
      </c>
      <c r="T1441" s="1">
        <v>0</v>
      </c>
      <c r="U1441" s="1">
        <v>0</v>
      </c>
    </row>
    <row r="1442" spans="1:21" x14ac:dyDescent="0.25">
      <c r="A1442" t="s">
        <v>568</v>
      </c>
      <c r="B1442">
        <v>9</v>
      </c>
      <c r="C1442">
        <v>203</v>
      </c>
      <c r="D1442" t="s">
        <v>649</v>
      </c>
      <c r="E1442" t="s">
        <v>650</v>
      </c>
      <c r="F1442" t="s">
        <v>42</v>
      </c>
      <c r="G1442" t="s">
        <v>651</v>
      </c>
      <c r="H1442">
        <v>498</v>
      </c>
      <c r="I1442" t="s">
        <v>630</v>
      </c>
      <c r="J1442" t="s">
        <v>631</v>
      </c>
      <c r="K1442" t="s">
        <v>46</v>
      </c>
      <c r="L1442">
        <v>10</v>
      </c>
      <c r="M1442" t="s">
        <v>47</v>
      </c>
      <c r="N1442" s="3">
        <v>2459459</v>
      </c>
      <c r="O1442" s="3">
        <v>2519393</v>
      </c>
      <c r="P1442" s="3">
        <v>2524048</v>
      </c>
      <c r="Q1442" s="3">
        <v>2698678</v>
      </c>
      <c r="R1442" s="3">
        <v>2683043</v>
      </c>
      <c r="S1442" s="1">
        <v>2858063</v>
      </c>
      <c r="T1442" s="1">
        <v>2868573.49</v>
      </c>
      <c r="U1442" s="1">
        <v>2997514.79</v>
      </c>
    </row>
    <row r="1443" spans="1:21" x14ac:dyDescent="0.25">
      <c r="A1443" t="s">
        <v>568</v>
      </c>
      <c r="B1443">
        <v>9</v>
      </c>
      <c r="C1443">
        <v>203</v>
      </c>
      <c r="D1443" t="s">
        <v>649</v>
      </c>
      <c r="E1443" t="s">
        <v>650</v>
      </c>
      <c r="F1443" t="s">
        <v>42</v>
      </c>
      <c r="G1443" t="s">
        <v>651</v>
      </c>
      <c r="H1443">
        <v>498</v>
      </c>
      <c r="I1443" t="s">
        <v>630</v>
      </c>
      <c r="J1443" t="s">
        <v>631</v>
      </c>
      <c r="K1443" t="s">
        <v>46</v>
      </c>
      <c r="L1443">
        <v>20</v>
      </c>
      <c r="M1443" t="s">
        <v>48</v>
      </c>
      <c r="N1443" s="3">
        <v>2459366.08</v>
      </c>
      <c r="O1443" s="3">
        <v>2119393</v>
      </c>
      <c r="P1443" s="3">
        <v>2524048</v>
      </c>
      <c r="Q1443" s="3">
        <v>2683588.65</v>
      </c>
      <c r="R1443" s="3">
        <v>2683043</v>
      </c>
      <c r="S1443" s="1">
        <v>2858063</v>
      </c>
      <c r="T1443" s="1">
        <v>2868573.49</v>
      </c>
      <c r="U1443" s="1">
        <v>2997514.79</v>
      </c>
    </row>
    <row r="1444" spans="1:21" x14ac:dyDescent="0.25">
      <c r="A1444" t="s">
        <v>568</v>
      </c>
      <c r="B1444">
        <v>9</v>
      </c>
      <c r="C1444">
        <v>203</v>
      </c>
      <c r="D1444" t="s">
        <v>649</v>
      </c>
      <c r="E1444" t="s">
        <v>650</v>
      </c>
      <c r="F1444" t="s">
        <v>42</v>
      </c>
      <c r="G1444" t="s">
        <v>651</v>
      </c>
      <c r="H1444">
        <v>498</v>
      </c>
      <c r="I1444" t="s">
        <v>630</v>
      </c>
      <c r="J1444" t="s">
        <v>631</v>
      </c>
      <c r="K1444" t="s">
        <v>46</v>
      </c>
      <c r="L1444">
        <v>30</v>
      </c>
      <c r="M1444" t="s">
        <v>49</v>
      </c>
      <c r="N1444" s="3">
        <v>92.92</v>
      </c>
      <c r="O1444" s="3">
        <v>400000</v>
      </c>
      <c r="P1444" s="3">
        <v>0</v>
      </c>
      <c r="Q1444" s="3">
        <v>15089.35</v>
      </c>
      <c r="R1444" s="3">
        <v>0</v>
      </c>
      <c r="S1444" s="1">
        <v>0</v>
      </c>
      <c r="T1444" s="1">
        <v>0</v>
      </c>
      <c r="U1444" s="1">
        <v>0</v>
      </c>
    </row>
    <row r="1445" spans="1:21" x14ac:dyDescent="0.25">
      <c r="A1445" t="s">
        <v>568</v>
      </c>
      <c r="B1445">
        <v>9</v>
      </c>
      <c r="C1445">
        <v>203</v>
      </c>
      <c r="D1445" t="s">
        <v>649</v>
      </c>
      <c r="E1445" t="s">
        <v>650</v>
      </c>
      <c r="F1445" t="s">
        <v>42</v>
      </c>
      <c r="G1445" t="s">
        <v>651</v>
      </c>
      <c r="H1445">
        <v>498</v>
      </c>
      <c r="I1445" t="s">
        <v>630</v>
      </c>
      <c r="J1445" t="s">
        <v>631</v>
      </c>
      <c r="K1445" t="s">
        <v>46</v>
      </c>
      <c r="L1445">
        <v>40</v>
      </c>
      <c r="M1445" t="s">
        <v>12</v>
      </c>
      <c r="N1445" s="3">
        <v>0</v>
      </c>
      <c r="O1445" s="3">
        <v>0</v>
      </c>
      <c r="P1445" s="3">
        <v>0</v>
      </c>
      <c r="Q1445" s="3">
        <v>0</v>
      </c>
      <c r="R1445" s="3">
        <v>0</v>
      </c>
      <c r="S1445" s="1">
        <v>0</v>
      </c>
      <c r="T1445" s="1">
        <v>0</v>
      </c>
      <c r="U1445" s="1">
        <v>0</v>
      </c>
    </row>
    <row r="1446" spans="1:21" x14ac:dyDescent="0.25">
      <c r="A1446" t="s">
        <v>568</v>
      </c>
      <c r="B1446">
        <v>9</v>
      </c>
      <c r="C1446">
        <v>203</v>
      </c>
      <c r="D1446" t="s">
        <v>649</v>
      </c>
      <c r="E1446" t="s">
        <v>650</v>
      </c>
      <c r="F1446" t="s">
        <v>42</v>
      </c>
      <c r="G1446" t="s">
        <v>651</v>
      </c>
      <c r="H1446">
        <v>498</v>
      </c>
      <c r="I1446" t="s">
        <v>630</v>
      </c>
      <c r="J1446" t="s">
        <v>631</v>
      </c>
      <c r="K1446" t="s">
        <v>46</v>
      </c>
      <c r="L1446">
        <v>50</v>
      </c>
      <c r="M1446" t="s">
        <v>50</v>
      </c>
      <c r="N1446" s="3">
        <v>92.92</v>
      </c>
      <c r="O1446" s="3">
        <v>400000</v>
      </c>
      <c r="P1446" s="3">
        <v>0</v>
      </c>
      <c r="Q1446" s="3">
        <v>15089.35</v>
      </c>
      <c r="R1446" s="3">
        <v>0</v>
      </c>
      <c r="S1446" s="1">
        <v>0</v>
      </c>
      <c r="T1446" s="1">
        <v>0</v>
      </c>
      <c r="U1446" s="1">
        <v>0</v>
      </c>
    </row>
    <row r="1447" spans="1:21" x14ac:dyDescent="0.25">
      <c r="A1447" t="s">
        <v>568</v>
      </c>
      <c r="B1447">
        <v>9</v>
      </c>
      <c r="C1447">
        <v>765</v>
      </c>
      <c r="D1447" t="s">
        <v>652</v>
      </c>
      <c r="E1447" t="s">
        <v>653</v>
      </c>
      <c r="F1447" t="s">
        <v>42</v>
      </c>
      <c r="G1447" t="s">
        <v>654</v>
      </c>
      <c r="H1447">
        <v>451</v>
      </c>
      <c r="I1447" t="s">
        <v>655</v>
      </c>
      <c r="J1447" t="s">
        <v>656</v>
      </c>
      <c r="K1447" t="s">
        <v>46</v>
      </c>
      <c r="L1447">
        <v>10</v>
      </c>
      <c r="M1447" t="s">
        <v>47</v>
      </c>
      <c r="N1447" s="3">
        <v>16701948</v>
      </c>
      <c r="O1447" s="3">
        <v>15637290</v>
      </c>
      <c r="P1447" s="3">
        <v>18954168</v>
      </c>
      <c r="Q1447" s="3">
        <v>20565155.16</v>
      </c>
      <c r="R1447" s="3">
        <v>29874259</v>
      </c>
      <c r="S1447" s="1">
        <v>26126991.100000001</v>
      </c>
      <c r="T1447" s="1">
        <v>30305201</v>
      </c>
      <c r="U1447" s="1">
        <v>39245852.100000001</v>
      </c>
    </row>
    <row r="1448" spans="1:21" x14ac:dyDescent="0.25">
      <c r="A1448" t="s">
        <v>568</v>
      </c>
      <c r="B1448">
        <v>9</v>
      </c>
      <c r="C1448">
        <v>765</v>
      </c>
      <c r="D1448" t="s">
        <v>652</v>
      </c>
      <c r="E1448" t="s">
        <v>653</v>
      </c>
      <c r="F1448" t="s">
        <v>42</v>
      </c>
      <c r="G1448" t="s">
        <v>654</v>
      </c>
      <c r="H1448">
        <v>451</v>
      </c>
      <c r="I1448" t="s">
        <v>655</v>
      </c>
      <c r="J1448" t="s">
        <v>656</v>
      </c>
      <c r="K1448" t="s">
        <v>46</v>
      </c>
      <c r="L1448">
        <v>20</v>
      </c>
      <c r="M1448" t="s">
        <v>48</v>
      </c>
      <c r="N1448" s="3">
        <v>16701947.560000001</v>
      </c>
      <c r="O1448" s="3">
        <v>14939545.9</v>
      </c>
      <c r="P1448" s="3">
        <v>18913820.43</v>
      </c>
      <c r="Q1448" s="3">
        <v>18299724.640000001</v>
      </c>
      <c r="R1448" s="3">
        <v>21365427.890000001</v>
      </c>
      <c r="S1448" s="1">
        <v>22938235.100000001</v>
      </c>
      <c r="T1448" s="1">
        <v>26244145.899999999</v>
      </c>
      <c r="U1448" s="1">
        <v>36143049.560000002</v>
      </c>
    </row>
    <row r="1449" spans="1:21" x14ac:dyDescent="0.25">
      <c r="A1449" t="s">
        <v>568</v>
      </c>
      <c r="B1449">
        <v>9</v>
      </c>
      <c r="C1449">
        <v>765</v>
      </c>
      <c r="D1449" t="s">
        <v>652</v>
      </c>
      <c r="E1449" t="s">
        <v>653</v>
      </c>
      <c r="F1449" t="s">
        <v>42</v>
      </c>
      <c r="G1449" t="s">
        <v>654</v>
      </c>
      <c r="H1449">
        <v>451</v>
      </c>
      <c r="I1449" t="s">
        <v>655</v>
      </c>
      <c r="J1449" t="s">
        <v>656</v>
      </c>
      <c r="K1449" t="s">
        <v>46</v>
      </c>
      <c r="L1449">
        <v>30</v>
      </c>
      <c r="M1449" t="s">
        <v>49</v>
      </c>
      <c r="N1449" s="3">
        <v>0.44</v>
      </c>
      <c r="O1449" s="3">
        <v>697744.1</v>
      </c>
      <c r="P1449" s="3">
        <v>40347.57</v>
      </c>
      <c r="Q1449" s="3">
        <v>2265430.52</v>
      </c>
      <c r="R1449" s="3">
        <v>8508831.1099999994</v>
      </c>
      <c r="S1449" s="1">
        <v>3188756</v>
      </c>
      <c r="T1449" s="1">
        <v>4061055.1</v>
      </c>
      <c r="U1449" s="1">
        <v>3102802.54</v>
      </c>
    </row>
    <row r="1450" spans="1:21" x14ac:dyDescent="0.25">
      <c r="A1450" t="s">
        <v>568</v>
      </c>
      <c r="B1450">
        <v>9</v>
      </c>
      <c r="C1450">
        <v>765</v>
      </c>
      <c r="D1450" t="s">
        <v>652</v>
      </c>
      <c r="E1450" t="s">
        <v>653</v>
      </c>
      <c r="F1450" t="s">
        <v>42</v>
      </c>
      <c r="G1450" t="s">
        <v>654</v>
      </c>
      <c r="H1450">
        <v>451</v>
      </c>
      <c r="I1450" t="s">
        <v>655</v>
      </c>
      <c r="J1450" t="s">
        <v>656</v>
      </c>
      <c r="K1450" t="s">
        <v>46</v>
      </c>
      <c r="L1450">
        <v>40</v>
      </c>
      <c r="M1450" t="s">
        <v>12</v>
      </c>
      <c r="N1450" s="3">
        <v>0</v>
      </c>
      <c r="O1450" s="3">
        <v>0</v>
      </c>
      <c r="P1450" s="3">
        <v>0</v>
      </c>
      <c r="Q1450" s="3">
        <v>0</v>
      </c>
      <c r="R1450" s="3">
        <v>0</v>
      </c>
      <c r="S1450" s="1">
        <v>1223377</v>
      </c>
      <c r="T1450" s="1">
        <v>2111008</v>
      </c>
      <c r="U1450" s="1">
        <v>0</v>
      </c>
    </row>
    <row r="1451" spans="1:21" x14ac:dyDescent="0.25">
      <c r="A1451" t="s">
        <v>568</v>
      </c>
      <c r="B1451">
        <v>9</v>
      </c>
      <c r="C1451">
        <v>765</v>
      </c>
      <c r="D1451" t="s">
        <v>652</v>
      </c>
      <c r="E1451" t="s">
        <v>653</v>
      </c>
      <c r="F1451" t="s">
        <v>42</v>
      </c>
      <c r="G1451" t="s">
        <v>654</v>
      </c>
      <c r="H1451">
        <v>451</v>
      </c>
      <c r="I1451" t="s">
        <v>655</v>
      </c>
      <c r="J1451" t="s">
        <v>656</v>
      </c>
      <c r="K1451" t="s">
        <v>46</v>
      </c>
      <c r="L1451">
        <v>50</v>
      </c>
      <c r="M1451" t="s">
        <v>50</v>
      </c>
      <c r="N1451" s="3">
        <v>0.44</v>
      </c>
      <c r="O1451" s="3">
        <v>697744.1</v>
      </c>
      <c r="P1451" s="3">
        <v>40347.57</v>
      </c>
      <c r="Q1451" s="3">
        <v>2265430.52</v>
      </c>
      <c r="R1451" s="3">
        <v>8508831.1099999994</v>
      </c>
      <c r="S1451" s="1">
        <v>1965379</v>
      </c>
      <c r="T1451" s="1">
        <v>1950047.1</v>
      </c>
      <c r="U1451" s="1">
        <v>3102802.54</v>
      </c>
    </row>
    <row r="1452" spans="1:21" x14ac:dyDescent="0.25">
      <c r="A1452" t="s">
        <v>568</v>
      </c>
      <c r="B1452">
        <v>9</v>
      </c>
      <c r="C1452">
        <v>765</v>
      </c>
      <c r="D1452" t="s">
        <v>652</v>
      </c>
      <c r="E1452" t="s">
        <v>653</v>
      </c>
      <c r="F1452" t="s">
        <v>42</v>
      </c>
      <c r="G1452" t="s">
        <v>654</v>
      </c>
      <c r="H1452">
        <v>452</v>
      </c>
      <c r="I1452" t="s">
        <v>657</v>
      </c>
      <c r="J1452" t="s">
        <v>658</v>
      </c>
      <c r="K1452" t="s">
        <v>46</v>
      </c>
      <c r="L1452">
        <v>10</v>
      </c>
      <c r="M1452" t="s">
        <v>47</v>
      </c>
      <c r="N1452" s="3">
        <v>81518741</v>
      </c>
      <c r="O1452" s="3">
        <v>78290516</v>
      </c>
      <c r="P1452" s="3">
        <v>80654719</v>
      </c>
      <c r="Q1452" s="3">
        <v>85018853</v>
      </c>
      <c r="R1452" s="3">
        <v>91730258</v>
      </c>
      <c r="S1452" s="1">
        <v>88728465</v>
      </c>
      <c r="T1452" s="1">
        <v>262651668.55000001</v>
      </c>
      <c r="U1452" s="1">
        <v>359606193</v>
      </c>
    </row>
    <row r="1453" spans="1:21" x14ac:dyDescent="0.25">
      <c r="A1453" t="s">
        <v>568</v>
      </c>
      <c r="B1453">
        <v>9</v>
      </c>
      <c r="C1453">
        <v>765</v>
      </c>
      <c r="D1453" t="s">
        <v>652</v>
      </c>
      <c r="E1453" t="s">
        <v>653</v>
      </c>
      <c r="F1453" t="s">
        <v>42</v>
      </c>
      <c r="G1453" t="s">
        <v>654</v>
      </c>
      <c r="H1453">
        <v>452</v>
      </c>
      <c r="I1453" t="s">
        <v>657</v>
      </c>
      <c r="J1453" t="s">
        <v>658</v>
      </c>
      <c r="K1453" t="s">
        <v>46</v>
      </c>
      <c r="L1453">
        <v>20</v>
      </c>
      <c r="M1453" t="s">
        <v>48</v>
      </c>
      <c r="N1453" s="3">
        <v>81518740.900000006</v>
      </c>
      <c r="O1453" s="3">
        <v>78246437.109999999</v>
      </c>
      <c r="P1453" s="3">
        <v>80654718.829999998</v>
      </c>
      <c r="Q1453" s="3">
        <v>85018853</v>
      </c>
      <c r="R1453" s="3">
        <v>91730167.819999993</v>
      </c>
      <c r="S1453" s="1">
        <v>88728465</v>
      </c>
      <c r="T1453" s="1">
        <v>262629204.74000001</v>
      </c>
      <c r="U1453" s="1">
        <v>359558038.20999998</v>
      </c>
    </row>
    <row r="1454" spans="1:21" x14ac:dyDescent="0.25">
      <c r="A1454" t="s">
        <v>568</v>
      </c>
      <c r="B1454">
        <v>9</v>
      </c>
      <c r="C1454">
        <v>765</v>
      </c>
      <c r="D1454" t="s">
        <v>652</v>
      </c>
      <c r="E1454" t="s">
        <v>653</v>
      </c>
      <c r="F1454" t="s">
        <v>42</v>
      </c>
      <c r="G1454" t="s">
        <v>654</v>
      </c>
      <c r="H1454">
        <v>452</v>
      </c>
      <c r="I1454" t="s">
        <v>657</v>
      </c>
      <c r="J1454" t="s">
        <v>658</v>
      </c>
      <c r="K1454" t="s">
        <v>46</v>
      </c>
      <c r="L1454">
        <v>30</v>
      </c>
      <c r="M1454" t="s">
        <v>49</v>
      </c>
      <c r="N1454" s="3">
        <v>0.1</v>
      </c>
      <c r="O1454" s="3">
        <v>44078.89</v>
      </c>
      <c r="P1454" s="3">
        <v>0.17</v>
      </c>
      <c r="Q1454" s="3">
        <v>0</v>
      </c>
      <c r="R1454" s="3">
        <v>90.18</v>
      </c>
      <c r="S1454" s="1">
        <v>0</v>
      </c>
      <c r="T1454" s="1">
        <v>22463.81</v>
      </c>
      <c r="U1454" s="1">
        <v>48154.79</v>
      </c>
    </row>
    <row r="1455" spans="1:21" x14ac:dyDescent="0.25">
      <c r="A1455" t="s">
        <v>568</v>
      </c>
      <c r="B1455">
        <v>9</v>
      </c>
      <c r="C1455">
        <v>765</v>
      </c>
      <c r="D1455" t="s">
        <v>652</v>
      </c>
      <c r="E1455" t="s">
        <v>653</v>
      </c>
      <c r="F1455" t="s">
        <v>42</v>
      </c>
      <c r="G1455" t="s">
        <v>654</v>
      </c>
      <c r="H1455">
        <v>452</v>
      </c>
      <c r="I1455" t="s">
        <v>657</v>
      </c>
      <c r="J1455" t="s">
        <v>658</v>
      </c>
      <c r="K1455" t="s">
        <v>46</v>
      </c>
      <c r="L1455">
        <v>40</v>
      </c>
      <c r="M1455" t="s">
        <v>12</v>
      </c>
      <c r="N1455" s="3">
        <v>0</v>
      </c>
      <c r="O1455" s="3">
        <v>0</v>
      </c>
      <c r="P1455" s="3">
        <v>0</v>
      </c>
      <c r="Q1455" s="3">
        <v>0</v>
      </c>
      <c r="R1455" s="3">
        <v>0</v>
      </c>
      <c r="S1455" s="1">
        <v>0</v>
      </c>
      <c r="T1455" s="1">
        <v>0</v>
      </c>
      <c r="U1455" s="1">
        <v>0</v>
      </c>
    </row>
    <row r="1456" spans="1:21" x14ac:dyDescent="0.25">
      <c r="A1456" t="s">
        <v>568</v>
      </c>
      <c r="B1456">
        <v>9</v>
      </c>
      <c r="C1456">
        <v>765</v>
      </c>
      <c r="D1456" t="s">
        <v>652</v>
      </c>
      <c r="E1456" t="s">
        <v>653</v>
      </c>
      <c r="F1456" t="s">
        <v>42</v>
      </c>
      <c r="G1456" t="s">
        <v>654</v>
      </c>
      <c r="H1456">
        <v>452</v>
      </c>
      <c r="I1456" t="s">
        <v>657</v>
      </c>
      <c r="J1456" t="s">
        <v>658</v>
      </c>
      <c r="K1456" t="s">
        <v>46</v>
      </c>
      <c r="L1456">
        <v>50</v>
      </c>
      <c r="M1456" t="s">
        <v>50</v>
      </c>
      <c r="N1456" s="3">
        <v>0.1</v>
      </c>
      <c r="O1456" s="3">
        <v>44078.89</v>
      </c>
      <c r="P1456" s="3">
        <v>0.17</v>
      </c>
      <c r="Q1456" s="3">
        <v>0</v>
      </c>
      <c r="R1456" s="3">
        <v>90.18</v>
      </c>
      <c r="S1456" s="1">
        <v>0</v>
      </c>
      <c r="T1456" s="1">
        <v>22463.81</v>
      </c>
      <c r="U1456" s="1">
        <v>48154.79</v>
      </c>
    </row>
    <row r="1457" spans="1:21" x14ac:dyDescent="0.25">
      <c r="A1457" t="s">
        <v>568</v>
      </c>
      <c r="B1457">
        <v>9</v>
      </c>
      <c r="C1457">
        <v>765</v>
      </c>
      <c r="D1457" t="s">
        <v>652</v>
      </c>
      <c r="E1457" t="s">
        <v>653</v>
      </c>
      <c r="F1457" t="s">
        <v>42</v>
      </c>
      <c r="G1457" t="s">
        <v>654</v>
      </c>
      <c r="H1457">
        <v>460</v>
      </c>
      <c r="I1457" t="s">
        <v>659</v>
      </c>
      <c r="J1457" t="s">
        <v>660</v>
      </c>
      <c r="K1457" t="s">
        <v>46</v>
      </c>
      <c r="L1457">
        <v>10</v>
      </c>
      <c r="M1457" t="s">
        <v>47</v>
      </c>
      <c r="N1457" s="3">
        <v>124596629</v>
      </c>
      <c r="O1457" s="3">
        <v>127039604</v>
      </c>
      <c r="P1457" s="3">
        <v>131744226</v>
      </c>
      <c r="Q1457" s="3">
        <v>147073685</v>
      </c>
      <c r="R1457" s="3">
        <v>154964143</v>
      </c>
      <c r="S1457" s="1">
        <v>167370947</v>
      </c>
      <c r="T1457" s="1">
        <v>184400682.03999999</v>
      </c>
      <c r="U1457" s="1">
        <v>199450116</v>
      </c>
    </row>
    <row r="1458" spans="1:21" x14ac:dyDescent="0.25">
      <c r="A1458" t="s">
        <v>568</v>
      </c>
      <c r="B1458">
        <v>9</v>
      </c>
      <c r="C1458">
        <v>765</v>
      </c>
      <c r="D1458" t="s">
        <v>652</v>
      </c>
      <c r="E1458" t="s">
        <v>653</v>
      </c>
      <c r="F1458" t="s">
        <v>42</v>
      </c>
      <c r="G1458" t="s">
        <v>654</v>
      </c>
      <c r="H1458">
        <v>460</v>
      </c>
      <c r="I1458" t="s">
        <v>659</v>
      </c>
      <c r="J1458" t="s">
        <v>660</v>
      </c>
      <c r="K1458" t="s">
        <v>46</v>
      </c>
      <c r="L1458">
        <v>20</v>
      </c>
      <c r="M1458" t="s">
        <v>48</v>
      </c>
      <c r="N1458" s="3">
        <v>124596208.5</v>
      </c>
      <c r="O1458" s="3">
        <v>127039603.2</v>
      </c>
      <c r="P1458" s="3">
        <v>131744225.33</v>
      </c>
      <c r="Q1458" s="3">
        <v>147073645.68000001</v>
      </c>
      <c r="R1458" s="3">
        <v>154964143</v>
      </c>
      <c r="S1458" s="1">
        <v>167264378</v>
      </c>
      <c r="T1458" s="1">
        <v>183403136.53999999</v>
      </c>
      <c r="U1458" s="1">
        <v>198564557</v>
      </c>
    </row>
    <row r="1459" spans="1:21" x14ac:dyDescent="0.25">
      <c r="A1459" t="s">
        <v>568</v>
      </c>
      <c r="B1459">
        <v>9</v>
      </c>
      <c r="C1459">
        <v>765</v>
      </c>
      <c r="D1459" t="s">
        <v>652</v>
      </c>
      <c r="E1459" t="s">
        <v>653</v>
      </c>
      <c r="F1459" t="s">
        <v>42</v>
      </c>
      <c r="G1459" t="s">
        <v>654</v>
      </c>
      <c r="H1459">
        <v>460</v>
      </c>
      <c r="I1459" t="s">
        <v>659</v>
      </c>
      <c r="J1459" t="s">
        <v>660</v>
      </c>
      <c r="K1459" t="s">
        <v>46</v>
      </c>
      <c r="L1459">
        <v>30</v>
      </c>
      <c r="M1459" t="s">
        <v>49</v>
      </c>
      <c r="N1459" s="3">
        <v>420.5</v>
      </c>
      <c r="O1459" s="3">
        <v>0.83</v>
      </c>
      <c r="P1459" s="3">
        <v>0.67</v>
      </c>
      <c r="Q1459" s="3">
        <v>39.32</v>
      </c>
      <c r="R1459" s="3">
        <v>0</v>
      </c>
      <c r="S1459" s="1">
        <v>106569</v>
      </c>
      <c r="T1459" s="1">
        <v>997545.5</v>
      </c>
      <c r="U1459" s="1">
        <v>885559</v>
      </c>
    </row>
    <row r="1460" spans="1:21" x14ac:dyDescent="0.25">
      <c r="A1460" t="s">
        <v>568</v>
      </c>
      <c r="B1460">
        <v>9</v>
      </c>
      <c r="C1460">
        <v>765</v>
      </c>
      <c r="D1460" t="s">
        <v>652</v>
      </c>
      <c r="E1460" t="s">
        <v>653</v>
      </c>
      <c r="F1460" t="s">
        <v>42</v>
      </c>
      <c r="G1460" t="s">
        <v>654</v>
      </c>
      <c r="H1460">
        <v>460</v>
      </c>
      <c r="I1460" t="s">
        <v>659</v>
      </c>
      <c r="J1460" t="s">
        <v>660</v>
      </c>
      <c r="K1460" t="s">
        <v>46</v>
      </c>
      <c r="L1460">
        <v>40</v>
      </c>
      <c r="M1460" t="s">
        <v>12</v>
      </c>
      <c r="N1460" s="3">
        <v>0</v>
      </c>
      <c r="O1460" s="3">
        <v>0</v>
      </c>
      <c r="P1460" s="3">
        <v>0</v>
      </c>
      <c r="Q1460" s="3">
        <v>0</v>
      </c>
      <c r="R1460" s="3">
        <v>0</v>
      </c>
      <c r="S1460" s="1">
        <v>0</v>
      </c>
      <c r="T1460" s="1">
        <v>0</v>
      </c>
      <c r="U1460" s="1">
        <v>0</v>
      </c>
    </row>
    <row r="1461" spans="1:21" x14ac:dyDescent="0.25">
      <c r="A1461" t="s">
        <v>568</v>
      </c>
      <c r="B1461">
        <v>9</v>
      </c>
      <c r="C1461">
        <v>765</v>
      </c>
      <c r="D1461" t="s">
        <v>652</v>
      </c>
      <c r="E1461" t="s">
        <v>653</v>
      </c>
      <c r="F1461" t="s">
        <v>42</v>
      </c>
      <c r="G1461" t="s">
        <v>654</v>
      </c>
      <c r="H1461">
        <v>460</v>
      </c>
      <c r="I1461" t="s">
        <v>659</v>
      </c>
      <c r="J1461" t="s">
        <v>660</v>
      </c>
      <c r="K1461" t="s">
        <v>46</v>
      </c>
      <c r="L1461">
        <v>50</v>
      </c>
      <c r="M1461" t="s">
        <v>50</v>
      </c>
      <c r="N1461" s="3">
        <v>420.5</v>
      </c>
      <c r="O1461" s="3">
        <v>0.83</v>
      </c>
      <c r="P1461" s="3">
        <v>0.67</v>
      </c>
      <c r="Q1461" s="3">
        <v>39.32</v>
      </c>
      <c r="R1461" s="3">
        <v>0</v>
      </c>
      <c r="S1461" s="1">
        <v>106569</v>
      </c>
      <c r="T1461" s="1">
        <v>997545.5</v>
      </c>
      <c r="U1461" s="1">
        <v>885559</v>
      </c>
    </row>
    <row r="1462" spans="1:21" x14ac:dyDescent="0.25">
      <c r="A1462" t="s">
        <v>568</v>
      </c>
      <c r="B1462">
        <v>9</v>
      </c>
      <c r="C1462">
        <v>765</v>
      </c>
      <c r="D1462" t="s">
        <v>652</v>
      </c>
      <c r="E1462" t="s">
        <v>653</v>
      </c>
      <c r="F1462" t="s">
        <v>42</v>
      </c>
      <c r="G1462" t="s">
        <v>654</v>
      </c>
      <c r="H1462">
        <v>463</v>
      </c>
      <c r="I1462" t="s">
        <v>661</v>
      </c>
      <c r="J1462" t="s">
        <v>662</v>
      </c>
      <c r="K1462" t="s">
        <v>46</v>
      </c>
      <c r="L1462">
        <v>10</v>
      </c>
      <c r="M1462" t="s">
        <v>47</v>
      </c>
      <c r="N1462" s="3">
        <v>17157242</v>
      </c>
      <c r="O1462" s="3">
        <v>15444157</v>
      </c>
      <c r="P1462" s="3">
        <v>13603288</v>
      </c>
      <c r="Q1462" s="3">
        <v>12814383</v>
      </c>
      <c r="R1462" s="3">
        <v>13478085</v>
      </c>
      <c r="S1462" s="1">
        <v>13699520</v>
      </c>
      <c r="T1462" s="1">
        <v>14889543</v>
      </c>
      <c r="U1462" s="1">
        <v>15169874</v>
      </c>
    </row>
    <row r="1463" spans="1:21" x14ac:dyDescent="0.25">
      <c r="A1463" t="s">
        <v>568</v>
      </c>
      <c r="B1463">
        <v>9</v>
      </c>
      <c r="C1463">
        <v>765</v>
      </c>
      <c r="D1463" t="s">
        <v>652</v>
      </c>
      <c r="E1463" t="s">
        <v>653</v>
      </c>
      <c r="F1463" t="s">
        <v>42</v>
      </c>
      <c r="G1463" t="s">
        <v>654</v>
      </c>
      <c r="H1463">
        <v>463</v>
      </c>
      <c r="I1463" t="s">
        <v>661</v>
      </c>
      <c r="J1463" t="s">
        <v>662</v>
      </c>
      <c r="K1463" t="s">
        <v>46</v>
      </c>
      <c r="L1463">
        <v>20</v>
      </c>
      <c r="M1463" t="s">
        <v>48</v>
      </c>
      <c r="N1463" s="3">
        <v>17157242</v>
      </c>
      <c r="O1463" s="3">
        <v>15318668.74</v>
      </c>
      <c r="P1463" s="3">
        <v>13603288</v>
      </c>
      <c r="Q1463" s="3">
        <v>12814336.49</v>
      </c>
      <c r="R1463" s="3">
        <v>13478085</v>
      </c>
      <c r="S1463" s="1">
        <v>13699520</v>
      </c>
      <c r="T1463" s="1">
        <v>14889543</v>
      </c>
      <c r="U1463" s="1">
        <v>15169874</v>
      </c>
    </row>
    <row r="1464" spans="1:21" x14ac:dyDescent="0.25">
      <c r="A1464" t="s">
        <v>568</v>
      </c>
      <c r="B1464">
        <v>9</v>
      </c>
      <c r="C1464">
        <v>765</v>
      </c>
      <c r="D1464" t="s">
        <v>652</v>
      </c>
      <c r="E1464" t="s">
        <v>653</v>
      </c>
      <c r="F1464" t="s">
        <v>42</v>
      </c>
      <c r="G1464" t="s">
        <v>654</v>
      </c>
      <c r="H1464">
        <v>463</v>
      </c>
      <c r="I1464" t="s">
        <v>661</v>
      </c>
      <c r="J1464" t="s">
        <v>662</v>
      </c>
      <c r="K1464" t="s">
        <v>46</v>
      </c>
      <c r="L1464">
        <v>30</v>
      </c>
      <c r="M1464" t="s">
        <v>49</v>
      </c>
      <c r="N1464" s="3">
        <v>0</v>
      </c>
      <c r="O1464" s="3">
        <v>125488.26</v>
      </c>
      <c r="P1464" s="3">
        <v>0</v>
      </c>
      <c r="Q1464" s="3">
        <v>46.51</v>
      </c>
      <c r="R1464" s="3">
        <v>0</v>
      </c>
      <c r="S1464" s="1">
        <v>0</v>
      </c>
      <c r="T1464" s="1">
        <v>0</v>
      </c>
      <c r="U1464" s="1">
        <v>0</v>
      </c>
    </row>
    <row r="1465" spans="1:21" x14ac:dyDescent="0.25">
      <c r="A1465" t="s">
        <v>568</v>
      </c>
      <c r="B1465">
        <v>9</v>
      </c>
      <c r="C1465">
        <v>765</v>
      </c>
      <c r="D1465" t="s">
        <v>652</v>
      </c>
      <c r="E1465" t="s">
        <v>653</v>
      </c>
      <c r="F1465" t="s">
        <v>42</v>
      </c>
      <c r="G1465" t="s">
        <v>654</v>
      </c>
      <c r="H1465">
        <v>463</v>
      </c>
      <c r="I1465" t="s">
        <v>661</v>
      </c>
      <c r="J1465" t="s">
        <v>662</v>
      </c>
      <c r="K1465" t="s">
        <v>46</v>
      </c>
      <c r="L1465">
        <v>40</v>
      </c>
      <c r="M1465" t="s">
        <v>12</v>
      </c>
      <c r="N1465" s="3">
        <v>0</v>
      </c>
      <c r="O1465" s="3">
        <v>0</v>
      </c>
      <c r="P1465" s="3">
        <v>0</v>
      </c>
      <c r="Q1465" s="3">
        <v>0</v>
      </c>
      <c r="R1465" s="3">
        <v>0</v>
      </c>
      <c r="S1465" s="1">
        <v>0</v>
      </c>
      <c r="T1465" s="1">
        <v>0</v>
      </c>
      <c r="U1465" s="1">
        <v>0</v>
      </c>
    </row>
    <row r="1466" spans="1:21" x14ac:dyDescent="0.25">
      <c r="A1466" t="s">
        <v>568</v>
      </c>
      <c r="B1466">
        <v>9</v>
      </c>
      <c r="C1466">
        <v>765</v>
      </c>
      <c r="D1466" t="s">
        <v>652</v>
      </c>
      <c r="E1466" t="s">
        <v>653</v>
      </c>
      <c r="F1466" t="s">
        <v>42</v>
      </c>
      <c r="G1466" t="s">
        <v>654</v>
      </c>
      <c r="H1466">
        <v>463</v>
      </c>
      <c r="I1466" t="s">
        <v>661</v>
      </c>
      <c r="J1466" t="s">
        <v>662</v>
      </c>
      <c r="K1466" t="s">
        <v>46</v>
      </c>
      <c r="L1466">
        <v>50</v>
      </c>
      <c r="M1466" t="s">
        <v>50</v>
      </c>
      <c r="N1466" s="3">
        <v>0</v>
      </c>
      <c r="O1466" s="3">
        <v>125488.26</v>
      </c>
      <c r="P1466" s="3">
        <v>0</v>
      </c>
      <c r="Q1466" s="3">
        <v>46.51</v>
      </c>
      <c r="R1466" s="3">
        <v>0</v>
      </c>
      <c r="S1466" s="1">
        <v>0</v>
      </c>
      <c r="T1466" s="1">
        <v>0</v>
      </c>
      <c r="U1466" s="1">
        <v>0</v>
      </c>
    </row>
    <row r="1467" spans="1:21" x14ac:dyDescent="0.25">
      <c r="A1467" t="s">
        <v>568</v>
      </c>
      <c r="B1467">
        <v>9</v>
      </c>
      <c r="C1467">
        <v>765</v>
      </c>
      <c r="D1467" t="s">
        <v>652</v>
      </c>
      <c r="E1467" t="s">
        <v>653</v>
      </c>
      <c r="F1467" t="s">
        <v>42</v>
      </c>
      <c r="G1467" t="s">
        <v>654</v>
      </c>
      <c r="H1467">
        <v>468</v>
      </c>
      <c r="I1467" t="s">
        <v>647</v>
      </c>
      <c r="J1467" t="s">
        <v>648</v>
      </c>
      <c r="K1467" t="s">
        <v>46</v>
      </c>
      <c r="L1467">
        <v>10</v>
      </c>
      <c r="M1467" t="s">
        <v>47</v>
      </c>
      <c r="N1467" s="3">
        <v>20456141</v>
      </c>
      <c r="O1467" s="3">
        <v>23455181</v>
      </c>
      <c r="P1467" s="3">
        <v>23530181</v>
      </c>
      <c r="Q1467" s="3">
        <v>26372734</v>
      </c>
      <c r="R1467" s="3">
        <v>28372734</v>
      </c>
      <c r="S1467" s="1">
        <v>28622734</v>
      </c>
      <c r="T1467" s="1">
        <v>41872734</v>
      </c>
      <c r="U1467" s="1">
        <v>42874460</v>
      </c>
    </row>
    <row r="1468" spans="1:21" x14ac:dyDescent="0.25">
      <c r="A1468" t="s">
        <v>568</v>
      </c>
      <c r="B1468">
        <v>9</v>
      </c>
      <c r="C1468">
        <v>765</v>
      </c>
      <c r="D1468" t="s">
        <v>652</v>
      </c>
      <c r="E1468" t="s">
        <v>653</v>
      </c>
      <c r="F1468" t="s">
        <v>42</v>
      </c>
      <c r="G1468" t="s">
        <v>654</v>
      </c>
      <c r="H1468">
        <v>468</v>
      </c>
      <c r="I1468" t="s">
        <v>647</v>
      </c>
      <c r="J1468" t="s">
        <v>648</v>
      </c>
      <c r="K1468" t="s">
        <v>46</v>
      </c>
      <c r="L1468">
        <v>20</v>
      </c>
      <c r="M1468" t="s">
        <v>48</v>
      </c>
      <c r="N1468" s="3">
        <v>19523021.120000001</v>
      </c>
      <c r="O1468" s="3">
        <v>19414748.030000001</v>
      </c>
      <c r="P1468" s="3">
        <v>20835237.399999999</v>
      </c>
      <c r="Q1468" s="3">
        <v>24383720.280000001</v>
      </c>
      <c r="R1468" s="3">
        <v>22790614.27</v>
      </c>
      <c r="S1468" s="1">
        <v>25863378.600000001</v>
      </c>
      <c r="T1468" s="1">
        <v>32283044.699999999</v>
      </c>
      <c r="U1468" s="1">
        <v>31270348.309999999</v>
      </c>
    </row>
    <row r="1469" spans="1:21" x14ac:dyDescent="0.25">
      <c r="A1469" t="s">
        <v>568</v>
      </c>
      <c r="B1469">
        <v>9</v>
      </c>
      <c r="C1469">
        <v>765</v>
      </c>
      <c r="D1469" t="s">
        <v>652</v>
      </c>
      <c r="E1469" t="s">
        <v>653</v>
      </c>
      <c r="F1469" t="s">
        <v>42</v>
      </c>
      <c r="G1469" t="s">
        <v>654</v>
      </c>
      <c r="H1469">
        <v>468</v>
      </c>
      <c r="I1469" t="s">
        <v>647</v>
      </c>
      <c r="J1469" t="s">
        <v>648</v>
      </c>
      <c r="K1469" t="s">
        <v>46</v>
      </c>
      <c r="L1469">
        <v>30</v>
      </c>
      <c r="M1469" t="s">
        <v>49</v>
      </c>
      <c r="N1469" s="3">
        <v>933119.88</v>
      </c>
      <c r="O1469" s="3">
        <v>4040432.97</v>
      </c>
      <c r="P1469" s="3">
        <v>2694943.6</v>
      </c>
      <c r="Q1469" s="3">
        <v>1989013.72</v>
      </c>
      <c r="R1469" s="3">
        <v>5582119.7300000004</v>
      </c>
      <c r="S1469" s="1">
        <v>2759355.4</v>
      </c>
      <c r="T1469" s="1">
        <v>9589689.3000000007</v>
      </c>
      <c r="U1469" s="1">
        <v>11604111.689999999</v>
      </c>
    </row>
    <row r="1470" spans="1:21" x14ac:dyDescent="0.25">
      <c r="A1470" t="s">
        <v>568</v>
      </c>
      <c r="B1470">
        <v>9</v>
      </c>
      <c r="C1470">
        <v>765</v>
      </c>
      <c r="D1470" t="s">
        <v>652</v>
      </c>
      <c r="E1470" t="s">
        <v>653</v>
      </c>
      <c r="F1470" t="s">
        <v>42</v>
      </c>
      <c r="G1470" t="s">
        <v>654</v>
      </c>
      <c r="H1470">
        <v>468</v>
      </c>
      <c r="I1470" t="s">
        <v>647</v>
      </c>
      <c r="J1470" t="s">
        <v>648</v>
      </c>
      <c r="K1470" t="s">
        <v>46</v>
      </c>
      <c r="L1470">
        <v>40</v>
      </c>
      <c r="M1470" t="s">
        <v>12</v>
      </c>
      <c r="N1470" s="3">
        <v>0</v>
      </c>
      <c r="O1470" s="3">
        <v>0</v>
      </c>
      <c r="P1470" s="3">
        <v>0</v>
      </c>
      <c r="Q1470" s="3">
        <v>0</v>
      </c>
      <c r="R1470" s="3">
        <v>0</v>
      </c>
      <c r="S1470" s="1">
        <v>0</v>
      </c>
      <c r="T1470" s="1">
        <v>0</v>
      </c>
      <c r="U1470" s="1">
        <v>0</v>
      </c>
    </row>
    <row r="1471" spans="1:21" x14ac:dyDescent="0.25">
      <c r="A1471" t="s">
        <v>568</v>
      </c>
      <c r="B1471">
        <v>9</v>
      </c>
      <c r="C1471">
        <v>765</v>
      </c>
      <c r="D1471" t="s">
        <v>652</v>
      </c>
      <c r="E1471" t="s">
        <v>653</v>
      </c>
      <c r="F1471" t="s">
        <v>42</v>
      </c>
      <c r="G1471" t="s">
        <v>654</v>
      </c>
      <c r="H1471">
        <v>468</v>
      </c>
      <c r="I1471" t="s">
        <v>647</v>
      </c>
      <c r="J1471" t="s">
        <v>648</v>
      </c>
      <c r="K1471" t="s">
        <v>46</v>
      </c>
      <c r="L1471">
        <v>50</v>
      </c>
      <c r="M1471" t="s">
        <v>50</v>
      </c>
      <c r="N1471" s="3">
        <v>933119.88</v>
      </c>
      <c r="O1471" s="3">
        <v>4040432.97</v>
      </c>
      <c r="P1471" s="3">
        <v>2694943.6</v>
      </c>
      <c r="Q1471" s="3">
        <v>1989013.72</v>
      </c>
      <c r="R1471" s="3">
        <v>5582119.7300000004</v>
      </c>
      <c r="S1471" s="1">
        <v>2759355.4</v>
      </c>
      <c r="T1471" s="1">
        <v>9589689.3000000007</v>
      </c>
      <c r="U1471" s="1">
        <v>11604111.689999999</v>
      </c>
    </row>
    <row r="1472" spans="1:21" x14ac:dyDescent="0.25">
      <c r="A1472" t="s">
        <v>568</v>
      </c>
      <c r="B1472">
        <v>9</v>
      </c>
      <c r="C1472">
        <v>765</v>
      </c>
      <c r="D1472" t="s">
        <v>652</v>
      </c>
      <c r="E1472" t="s">
        <v>653</v>
      </c>
      <c r="F1472" t="s">
        <v>42</v>
      </c>
      <c r="G1472" t="s">
        <v>654</v>
      </c>
      <c r="H1472">
        <v>469</v>
      </c>
      <c r="I1472" t="s">
        <v>663</v>
      </c>
      <c r="J1472" t="s">
        <v>664</v>
      </c>
      <c r="K1472" t="s">
        <v>46</v>
      </c>
      <c r="L1472">
        <v>10</v>
      </c>
      <c r="M1472" t="s">
        <v>47</v>
      </c>
      <c r="N1472" s="3">
        <v>118060119</v>
      </c>
      <c r="O1472" s="3">
        <v>120134515</v>
      </c>
      <c r="P1472" s="3">
        <v>106880332</v>
      </c>
      <c r="Q1472" s="3">
        <v>114339163</v>
      </c>
      <c r="R1472" s="3">
        <v>143143135</v>
      </c>
      <c r="S1472" s="1">
        <v>147357256</v>
      </c>
      <c r="T1472" s="1">
        <v>157405447</v>
      </c>
      <c r="U1472" s="1">
        <v>145205167</v>
      </c>
    </row>
    <row r="1473" spans="1:21" x14ac:dyDescent="0.25">
      <c r="A1473" t="s">
        <v>568</v>
      </c>
      <c r="B1473">
        <v>9</v>
      </c>
      <c r="C1473">
        <v>765</v>
      </c>
      <c r="D1473" t="s">
        <v>652</v>
      </c>
      <c r="E1473" t="s">
        <v>653</v>
      </c>
      <c r="F1473" t="s">
        <v>42</v>
      </c>
      <c r="G1473" t="s">
        <v>654</v>
      </c>
      <c r="H1473">
        <v>469</v>
      </c>
      <c r="I1473" t="s">
        <v>663</v>
      </c>
      <c r="J1473" t="s">
        <v>664</v>
      </c>
      <c r="K1473" t="s">
        <v>46</v>
      </c>
      <c r="L1473">
        <v>20</v>
      </c>
      <c r="M1473" t="s">
        <v>48</v>
      </c>
      <c r="N1473" s="3">
        <v>118060119</v>
      </c>
      <c r="O1473" s="3">
        <v>114565162.40000001</v>
      </c>
      <c r="P1473" s="3">
        <v>106877397.59</v>
      </c>
      <c r="Q1473" s="3">
        <v>103180108.52</v>
      </c>
      <c r="R1473" s="3">
        <v>109286382.83</v>
      </c>
      <c r="S1473" s="1">
        <v>120228982.66</v>
      </c>
      <c r="T1473" s="1">
        <v>129142570.25</v>
      </c>
      <c r="U1473" s="1">
        <v>132824392</v>
      </c>
    </row>
    <row r="1474" spans="1:21" x14ac:dyDescent="0.25">
      <c r="A1474" t="s">
        <v>568</v>
      </c>
      <c r="B1474">
        <v>9</v>
      </c>
      <c r="C1474">
        <v>765</v>
      </c>
      <c r="D1474" t="s">
        <v>652</v>
      </c>
      <c r="E1474" t="s">
        <v>653</v>
      </c>
      <c r="F1474" t="s">
        <v>42</v>
      </c>
      <c r="G1474" t="s">
        <v>654</v>
      </c>
      <c r="H1474">
        <v>469</v>
      </c>
      <c r="I1474" t="s">
        <v>663</v>
      </c>
      <c r="J1474" t="s">
        <v>664</v>
      </c>
      <c r="K1474" t="s">
        <v>46</v>
      </c>
      <c r="L1474">
        <v>30</v>
      </c>
      <c r="M1474" t="s">
        <v>49</v>
      </c>
      <c r="N1474" s="3">
        <v>0</v>
      </c>
      <c r="O1474" s="3">
        <v>5569352.6500000004</v>
      </c>
      <c r="P1474" s="3">
        <v>2934.41</v>
      </c>
      <c r="Q1474" s="3">
        <v>11159054.48</v>
      </c>
      <c r="R1474" s="3">
        <v>33856752.170000002</v>
      </c>
      <c r="S1474" s="1">
        <v>27128273.34</v>
      </c>
      <c r="T1474" s="1">
        <v>28262876.75</v>
      </c>
      <c r="U1474" s="1">
        <v>12380775</v>
      </c>
    </row>
    <row r="1475" spans="1:21" x14ac:dyDescent="0.25">
      <c r="A1475" t="s">
        <v>568</v>
      </c>
      <c r="B1475">
        <v>9</v>
      </c>
      <c r="C1475">
        <v>765</v>
      </c>
      <c r="D1475" t="s">
        <v>652</v>
      </c>
      <c r="E1475" t="s">
        <v>653</v>
      </c>
      <c r="F1475" t="s">
        <v>42</v>
      </c>
      <c r="G1475" t="s">
        <v>654</v>
      </c>
      <c r="H1475">
        <v>469</v>
      </c>
      <c r="I1475" t="s">
        <v>663</v>
      </c>
      <c r="J1475" t="s">
        <v>664</v>
      </c>
      <c r="K1475" t="s">
        <v>46</v>
      </c>
      <c r="L1475">
        <v>40</v>
      </c>
      <c r="M1475" t="s">
        <v>12</v>
      </c>
      <c r="N1475" s="3">
        <v>0</v>
      </c>
      <c r="O1475" s="3">
        <v>0</v>
      </c>
      <c r="P1475" s="3">
        <v>0</v>
      </c>
      <c r="Q1475" s="3">
        <v>0</v>
      </c>
      <c r="R1475" s="3">
        <v>0</v>
      </c>
      <c r="S1475" s="1">
        <v>7121181</v>
      </c>
      <c r="T1475" s="1">
        <v>7621181</v>
      </c>
      <c r="U1475" s="1">
        <v>6949236.2199999997</v>
      </c>
    </row>
    <row r="1476" spans="1:21" x14ac:dyDescent="0.25">
      <c r="A1476" t="s">
        <v>568</v>
      </c>
      <c r="B1476">
        <v>9</v>
      </c>
      <c r="C1476">
        <v>765</v>
      </c>
      <c r="D1476" t="s">
        <v>652</v>
      </c>
      <c r="E1476" t="s">
        <v>653</v>
      </c>
      <c r="F1476" t="s">
        <v>42</v>
      </c>
      <c r="G1476" t="s">
        <v>654</v>
      </c>
      <c r="H1476">
        <v>469</v>
      </c>
      <c r="I1476" t="s">
        <v>663</v>
      </c>
      <c r="J1476" t="s">
        <v>664</v>
      </c>
      <c r="K1476" t="s">
        <v>46</v>
      </c>
      <c r="L1476">
        <v>50</v>
      </c>
      <c r="M1476" t="s">
        <v>50</v>
      </c>
      <c r="N1476" s="3">
        <v>0</v>
      </c>
      <c r="O1476" s="3">
        <v>5569352.6500000004</v>
      </c>
      <c r="P1476" s="3">
        <v>2934.41</v>
      </c>
      <c r="Q1476" s="3">
        <v>11159054.48</v>
      </c>
      <c r="R1476" s="3">
        <v>33856752.170000002</v>
      </c>
      <c r="S1476" s="1">
        <v>20007092.34</v>
      </c>
      <c r="T1476" s="1">
        <v>20641695.75</v>
      </c>
      <c r="U1476" s="1">
        <v>5431538.7800000003</v>
      </c>
    </row>
    <row r="1477" spans="1:21" x14ac:dyDescent="0.25">
      <c r="A1477" t="s">
        <v>568</v>
      </c>
      <c r="B1477">
        <v>9</v>
      </c>
      <c r="C1477">
        <v>765</v>
      </c>
      <c r="D1477" t="s">
        <v>652</v>
      </c>
      <c r="E1477" t="s">
        <v>653</v>
      </c>
      <c r="F1477" t="s">
        <v>42</v>
      </c>
      <c r="G1477" t="s">
        <v>654</v>
      </c>
      <c r="H1477">
        <v>491</v>
      </c>
      <c r="I1477" t="s">
        <v>665</v>
      </c>
      <c r="J1477" t="s">
        <v>666</v>
      </c>
      <c r="K1477" t="s">
        <v>46</v>
      </c>
      <c r="L1477">
        <v>10</v>
      </c>
      <c r="M1477" t="s">
        <v>47</v>
      </c>
      <c r="N1477" s="3">
        <v>500000</v>
      </c>
      <c r="O1477" s="3">
        <v>500000</v>
      </c>
      <c r="P1477" s="3">
        <v>500000</v>
      </c>
      <c r="Q1477" s="3">
        <v>500000</v>
      </c>
      <c r="R1477" s="3">
        <v>500000</v>
      </c>
      <c r="S1477" s="1">
        <v>500000</v>
      </c>
      <c r="T1477" s="1">
        <v>500000</v>
      </c>
      <c r="U1477" s="1">
        <v>500000</v>
      </c>
    </row>
    <row r="1478" spans="1:21" x14ac:dyDescent="0.25">
      <c r="A1478" t="s">
        <v>568</v>
      </c>
      <c r="B1478">
        <v>9</v>
      </c>
      <c r="C1478">
        <v>765</v>
      </c>
      <c r="D1478" t="s">
        <v>652</v>
      </c>
      <c r="E1478" t="s">
        <v>653</v>
      </c>
      <c r="F1478" t="s">
        <v>42</v>
      </c>
      <c r="G1478" t="s">
        <v>654</v>
      </c>
      <c r="H1478">
        <v>491</v>
      </c>
      <c r="I1478" t="s">
        <v>665</v>
      </c>
      <c r="J1478" t="s">
        <v>666</v>
      </c>
      <c r="K1478" t="s">
        <v>46</v>
      </c>
      <c r="L1478">
        <v>20</v>
      </c>
      <c r="M1478" t="s">
        <v>48</v>
      </c>
      <c r="N1478" s="3">
        <v>336678.48</v>
      </c>
      <c r="O1478" s="3">
        <v>321929.14</v>
      </c>
      <c r="P1478" s="3">
        <v>286134.96000000002</v>
      </c>
      <c r="Q1478" s="3">
        <v>298167.15999999997</v>
      </c>
      <c r="R1478" s="3">
        <v>286526.88</v>
      </c>
      <c r="S1478" s="1">
        <v>258150.65</v>
      </c>
      <c r="T1478" s="1">
        <v>224727.09</v>
      </c>
      <c r="U1478" s="1">
        <v>195481.38</v>
      </c>
    </row>
    <row r="1479" spans="1:21" x14ac:dyDescent="0.25">
      <c r="A1479" t="s">
        <v>568</v>
      </c>
      <c r="B1479">
        <v>9</v>
      </c>
      <c r="C1479">
        <v>765</v>
      </c>
      <c r="D1479" t="s">
        <v>652</v>
      </c>
      <c r="E1479" t="s">
        <v>653</v>
      </c>
      <c r="F1479" t="s">
        <v>42</v>
      </c>
      <c r="G1479" t="s">
        <v>654</v>
      </c>
      <c r="H1479">
        <v>491</v>
      </c>
      <c r="I1479" t="s">
        <v>665</v>
      </c>
      <c r="J1479" t="s">
        <v>666</v>
      </c>
      <c r="K1479" t="s">
        <v>46</v>
      </c>
      <c r="L1479">
        <v>30</v>
      </c>
      <c r="M1479" t="s">
        <v>49</v>
      </c>
      <c r="N1479" s="3">
        <v>163321.51999999999</v>
      </c>
      <c r="O1479" s="3">
        <v>178070.86</v>
      </c>
      <c r="P1479" s="3">
        <v>213865.04</v>
      </c>
      <c r="Q1479" s="3">
        <v>201832.84</v>
      </c>
      <c r="R1479" s="3">
        <v>213473.12</v>
      </c>
      <c r="S1479" s="1">
        <v>241849.35</v>
      </c>
      <c r="T1479" s="1">
        <v>275272.90999999997</v>
      </c>
      <c r="U1479" s="1">
        <v>304518.62</v>
      </c>
    </row>
    <row r="1480" spans="1:21" x14ac:dyDescent="0.25">
      <c r="A1480" t="s">
        <v>568</v>
      </c>
      <c r="B1480">
        <v>9</v>
      </c>
      <c r="C1480">
        <v>765</v>
      </c>
      <c r="D1480" t="s">
        <v>652</v>
      </c>
      <c r="E1480" t="s">
        <v>653</v>
      </c>
      <c r="F1480" t="s">
        <v>42</v>
      </c>
      <c r="G1480" t="s">
        <v>654</v>
      </c>
      <c r="H1480">
        <v>491</v>
      </c>
      <c r="I1480" t="s">
        <v>665</v>
      </c>
      <c r="J1480" t="s">
        <v>666</v>
      </c>
      <c r="K1480" t="s">
        <v>46</v>
      </c>
      <c r="L1480">
        <v>40</v>
      </c>
      <c r="M1480" t="s">
        <v>12</v>
      </c>
      <c r="N1480" s="3">
        <v>0</v>
      </c>
      <c r="O1480" s="3">
        <v>0</v>
      </c>
      <c r="P1480" s="3">
        <v>0</v>
      </c>
      <c r="Q1480" s="3">
        <v>0</v>
      </c>
      <c r="R1480" s="3">
        <v>0</v>
      </c>
      <c r="S1480" s="1">
        <v>0</v>
      </c>
      <c r="T1480" s="1">
        <v>0</v>
      </c>
      <c r="U1480" s="1">
        <v>0</v>
      </c>
    </row>
    <row r="1481" spans="1:21" x14ac:dyDescent="0.25">
      <c r="A1481" t="s">
        <v>568</v>
      </c>
      <c r="B1481">
        <v>9</v>
      </c>
      <c r="C1481">
        <v>765</v>
      </c>
      <c r="D1481" t="s">
        <v>652</v>
      </c>
      <c r="E1481" t="s">
        <v>653</v>
      </c>
      <c r="F1481" t="s">
        <v>42</v>
      </c>
      <c r="G1481" t="s">
        <v>654</v>
      </c>
      <c r="H1481">
        <v>491</v>
      </c>
      <c r="I1481" t="s">
        <v>665</v>
      </c>
      <c r="J1481" t="s">
        <v>666</v>
      </c>
      <c r="K1481" t="s">
        <v>46</v>
      </c>
      <c r="L1481">
        <v>50</v>
      </c>
      <c r="M1481" t="s">
        <v>50</v>
      </c>
      <c r="N1481" s="3">
        <v>163321.51999999999</v>
      </c>
      <c r="O1481" s="3">
        <v>178070.86</v>
      </c>
      <c r="P1481" s="3">
        <v>213865.04</v>
      </c>
      <c r="Q1481" s="3">
        <v>201832.84</v>
      </c>
      <c r="R1481" s="3">
        <v>213473.12</v>
      </c>
      <c r="S1481" s="1">
        <v>241849.35</v>
      </c>
      <c r="T1481" s="1">
        <v>275272.90999999997</v>
      </c>
      <c r="U1481" s="1">
        <v>304518.62</v>
      </c>
    </row>
    <row r="1482" spans="1:21" x14ac:dyDescent="0.25">
      <c r="A1482" t="s">
        <v>568</v>
      </c>
      <c r="B1482">
        <v>9</v>
      </c>
      <c r="C1482">
        <v>765</v>
      </c>
      <c r="D1482" t="s">
        <v>652</v>
      </c>
      <c r="E1482" t="s">
        <v>653</v>
      </c>
      <c r="F1482" t="s">
        <v>42</v>
      </c>
      <c r="G1482" t="s">
        <v>654</v>
      </c>
      <c r="H1482">
        <v>492</v>
      </c>
      <c r="I1482" t="s">
        <v>590</v>
      </c>
      <c r="J1482" t="s">
        <v>591</v>
      </c>
      <c r="K1482" t="s">
        <v>46</v>
      </c>
      <c r="L1482">
        <v>10</v>
      </c>
      <c r="M1482" t="s">
        <v>47</v>
      </c>
      <c r="N1482" s="3">
        <v>674500</v>
      </c>
      <c r="O1482" s="3">
        <v>674500</v>
      </c>
      <c r="P1482" s="3">
        <v>1424500</v>
      </c>
      <c r="Q1482" s="3">
        <v>8174500</v>
      </c>
      <c r="R1482" s="3">
        <v>6288500</v>
      </c>
      <c r="S1482" s="1">
        <v>3388500</v>
      </c>
      <c r="T1482" s="1">
        <v>8512736.5299999993</v>
      </c>
      <c r="U1482" s="1">
        <v>17453155.77</v>
      </c>
    </row>
    <row r="1483" spans="1:21" x14ac:dyDescent="0.25">
      <c r="A1483" t="s">
        <v>568</v>
      </c>
      <c r="B1483">
        <v>9</v>
      </c>
      <c r="C1483">
        <v>765</v>
      </c>
      <c r="D1483" t="s">
        <v>652</v>
      </c>
      <c r="E1483" t="s">
        <v>653</v>
      </c>
      <c r="F1483" t="s">
        <v>42</v>
      </c>
      <c r="G1483" t="s">
        <v>654</v>
      </c>
      <c r="H1483">
        <v>492</v>
      </c>
      <c r="I1483" t="s">
        <v>590</v>
      </c>
      <c r="J1483" t="s">
        <v>591</v>
      </c>
      <c r="K1483" t="s">
        <v>46</v>
      </c>
      <c r="L1483">
        <v>20</v>
      </c>
      <c r="M1483" t="s">
        <v>48</v>
      </c>
      <c r="N1483" s="3">
        <v>620555.46</v>
      </c>
      <c r="O1483" s="3">
        <v>614014.51</v>
      </c>
      <c r="P1483" s="3">
        <v>808148.45</v>
      </c>
      <c r="Q1483" s="3">
        <v>8066652.6600000001</v>
      </c>
      <c r="R1483" s="3">
        <v>6094950.9400000004</v>
      </c>
      <c r="S1483" s="1">
        <v>3112577.81</v>
      </c>
      <c r="T1483" s="1">
        <v>6211646.3200000003</v>
      </c>
      <c r="U1483" s="1">
        <v>11300237.07</v>
      </c>
    </row>
    <row r="1484" spans="1:21" x14ac:dyDescent="0.25">
      <c r="A1484" t="s">
        <v>568</v>
      </c>
      <c r="B1484">
        <v>9</v>
      </c>
      <c r="C1484">
        <v>765</v>
      </c>
      <c r="D1484" t="s">
        <v>652</v>
      </c>
      <c r="E1484" t="s">
        <v>653</v>
      </c>
      <c r="F1484" t="s">
        <v>42</v>
      </c>
      <c r="G1484" t="s">
        <v>654</v>
      </c>
      <c r="H1484">
        <v>492</v>
      </c>
      <c r="I1484" t="s">
        <v>590</v>
      </c>
      <c r="J1484" t="s">
        <v>591</v>
      </c>
      <c r="K1484" t="s">
        <v>46</v>
      </c>
      <c r="L1484">
        <v>30</v>
      </c>
      <c r="M1484" t="s">
        <v>49</v>
      </c>
      <c r="N1484" s="3">
        <v>53944.54</v>
      </c>
      <c r="O1484" s="3">
        <v>60485.49</v>
      </c>
      <c r="P1484" s="3">
        <v>616351.55000000005</v>
      </c>
      <c r="Q1484" s="3">
        <v>107847.34</v>
      </c>
      <c r="R1484" s="3">
        <v>193549.06</v>
      </c>
      <c r="S1484" s="1">
        <v>275922.19</v>
      </c>
      <c r="T1484" s="1">
        <v>2301090.21</v>
      </c>
      <c r="U1484" s="1">
        <v>6152918.7000000002</v>
      </c>
    </row>
    <row r="1485" spans="1:21" x14ac:dyDescent="0.25">
      <c r="A1485" t="s">
        <v>568</v>
      </c>
      <c r="B1485">
        <v>9</v>
      </c>
      <c r="C1485">
        <v>765</v>
      </c>
      <c r="D1485" t="s">
        <v>652</v>
      </c>
      <c r="E1485" t="s">
        <v>653</v>
      </c>
      <c r="F1485" t="s">
        <v>42</v>
      </c>
      <c r="G1485" t="s">
        <v>654</v>
      </c>
      <c r="H1485">
        <v>492</v>
      </c>
      <c r="I1485" t="s">
        <v>590</v>
      </c>
      <c r="J1485" t="s">
        <v>591</v>
      </c>
      <c r="K1485" t="s">
        <v>46</v>
      </c>
      <c r="L1485">
        <v>40</v>
      </c>
      <c r="M1485" t="s">
        <v>12</v>
      </c>
      <c r="N1485" s="3">
        <v>0</v>
      </c>
      <c r="O1485" s="3">
        <v>0</v>
      </c>
      <c r="P1485" s="3">
        <v>500000</v>
      </c>
      <c r="Q1485" s="3">
        <v>0</v>
      </c>
      <c r="R1485" s="3">
        <v>0</v>
      </c>
      <c r="S1485" s="1">
        <v>0</v>
      </c>
      <c r="T1485" s="1">
        <v>300000</v>
      </c>
      <c r="U1485" s="1">
        <v>0</v>
      </c>
    </row>
    <row r="1486" spans="1:21" x14ac:dyDescent="0.25">
      <c r="A1486" t="s">
        <v>568</v>
      </c>
      <c r="B1486">
        <v>9</v>
      </c>
      <c r="C1486">
        <v>765</v>
      </c>
      <c r="D1486" t="s">
        <v>652</v>
      </c>
      <c r="E1486" t="s">
        <v>653</v>
      </c>
      <c r="F1486" t="s">
        <v>42</v>
      </c>
      <c r="G1486" t="s">
        <v>654</v>
      </c>
      <c r="H1486">
        <v>492</v>
      </c>
      <c r="I1486" t="s">
        <v>590</v>
      </c>
      <c r="J1486" t="s">
        <v>591</v>
      </c>
      <c r="K1486" t="s">
        <v>46</v>
      </c>
      <c r="L1486">
        <v>50</v>
      </c>
      <c r="M1486" t="s">
        <v>50</v>
      </c>
      <c r="N1486" s="3">
        <v>53944.54</v>
      </c>
      <c r="O1486" s="3">
        <v>60485.49</v>
      </c>
      <c r="P1486" s="3">
        <v>116351.55</v>
      </c>
      <c r="Q1486" s="3">
        <v>107847.34</v>
      </c>
      <c r="R1486" s="3">
        <v>193549.06</v>
      </c>
      <c r="S1486" s="1">
        <v>275922.19</v>
      </c>
      <c r="T1486" s="1">
        <v>2001090.21</v>
      </c>
      <c r="U1486" s="1">
        <v>6152918.7000000002</v>
      </c>
    </row>
    <row r="1487" spans="1:21" x14ac:dyDescent="0.25">
      <c r="A1487" t="s">
        <v>568</v>
      </c>
      <c r="B1487">
        <v>9</v>
      </c>
      <c r="C1487">
        <v>765</v>
      </c>
      <c r="D1487" t="s">
        <v>652</v>
      </c>
      <c r="E1487" t="s">
        <v>653</v>
      </c>
      <c r="F1487" t="s">
        <v>42</v>
      </c>
      <c r="G1487" t="s">
        <v>654</v>
      </c>
      <c r="H1487">
        <v>499</v>
      </c>
      <c r="I1487" t="s">
        <v>62</v>
      </c>
      <c r="J1487" t="s">
        <v>577</v>
      </c>
      <c r="K1487" t="s">
        <v>46</v>
      </c>
      <c r="L1487">
        <v>10</v>
      </c>
      <c r="M1487" t="s">
        <v>47</v>
      </c>
      <c r="N1487" s="3">
        <v>45414215</v>
      </c>
      <c r="O1487" s="3">
        <v>50598175</v>
      </c>
      <c r="P1487" s="3">
        <v>45876728</v>
      </c>
      <c r="Q1487" s="3">
        <v>52865384</v>
      </c>
      <c r="R1487" s="3">
        <v>56219696</v>
      </c>
      <c r="S1487" s="1">
        <v>61650421</v>
      </c>
      <c r="T1487" s="1">
        <v>65546518</v>
      </c>
      <c r="U1487" s="1">
        <v>69781647</v>
      </c>
    </row>
    <row r="1488" spans="1:21" x14ac:dyDescent="0.25">
      <c r="A1488" t="s">
        <v>568</v>
      </c>
      <c r="B1488">
        <v>9</v>
      </c>
      <c r="C1488">
        <v>765</v>
      </c>
      <c r="D1488" t="s">
        <v>652</v>
      </c>
      <c r="E1488" t="s">
        <v>653</v>
      </c>
      <c r="F1488" t="s">
        <v>42</v>
      </c>
      <c r="G1488" t="s">
        <v>654</v>
      </c>
      <c r="H1488">
        <v>499</v>
      </c>
      <c r="I1488" t="s">
        <v>62</v>
      </c>
      <c r="J1488" t="s">
        <v>577</v>
      </c>
      <c r="K1488" t="s">
        <v>46</v>
      </c>
      <c r="L1488">
        <v>20</v>
      </c>
      <c r="M1488" t="s">
        <v>48</v>
      </c>
      <c r="N1488" s="3">
        <v>45414141.060000002</v>
      </c>
      <c r="O1488" s="3">
        <v>50598174.390000001</v>
      </c>
      <c r="P1488" s="3">
        <v>45751727.829999998</v>
      </c>
      <c r="Q1488" s="3">
        <v>52865384</v>
      </c>
      <c r="R1488" s="3">
        <v>56219696</v>
      </c>
      <c r="S1488" s="1">
        <v>61350664.960000001</v>
      </c>
      <c r="T1488" s="1">
        <v>61796518</v>
      </c>
      <c r="U1488" s="1">
        <v>65131213.090000004</v>
      </c>
    </row>
    <row r="1489" spans="1:21" x14ac:dyDescent="0.25">
      <c r="A1489" t="s">
        <v>568</v>
      </c>
      <c r="B1489">
        <v>9</v>
      </c>
      <c r="C1489">
        <v>765</v>
      </c>
      <c r="D1489" t="s">
        <v>652</v>
      </c>
      <c r="E1489" t="s">
        <v>653</v>
      </c>
      <c r="F1489" t="s">
        <v>42</v>
      </c>
      <c r="G1489" t="s">
        <v>654</v>
      </c>
      <c r="H1489">
        <v>499</v>
      </c>
      <c r="I1489" t="s">
        <v>62</v>
      </c>
      <c r="J1489" t="s">
        <v>577</v>
      </c>
      <c r="K1489" t="s">
        <v>46</v>
      </c>
      <c r="L1489">
        <v>30</v>
      </c>
      <c r="M1489" t="s">
        <v>49</v>
      </c>
      <c r="N1489" s="3">
        <v>73.94</v>
      </c>
      <c r="O1489" s="3">
        <v>0.61</v>
      </c>
      <c r="P1489" s="3">
        <v>125000.17</v>
      </c>
      <c r="Q1489" s="3">
        <v>0</v>
      </c>
      <c r="R1489" s="3">
        <v>0</v>
      </c>
      <c r="S1489" s="1">
        <v>299756.03999999998</v>
      </c>
      <c r="T1489" s="1">
        <v>3750000</v>
      </c>
      <c r="U1489" s="1">
        <v>4650433.91</v>
      </c>
    </row>
    <row r="1490" spans="1:21" x14ac:dyDescent="0.25">
      <c r="A1490" t="s">
        <v>568</v>
      </c>
      <c r="B1490">
        <v>9</v>
      </c>
      <c r="C1490">
        <v>765</v>
      </c>
      <c r="D1490" t="s">
        <v>652</v>
      </c>
      <c r="E1490" t="s">
        <v>653</v>
      </c>
      <c r="F1490" t="s">
        <v>42</v>
      </c>
      <c r="G1490" t="s">
        <v>654</v>
      </c>
      <c r="H1490">
        <v>499</v>
      </c>
      <c r="I1490" t="s">
        <v>62</v>
      </c>
      <c r="J1490" t="s">
        <v>577</v>
      </c>
      <c r="K1490" t="s">
        <v>46</v>
      </c>
      <c r="L1490">
        <v>40</v>
      </c>
      <c r="M1490" t="s">
        <v>12</v>
      </c>
      <c r="N1490" s="3">
        <v>0</v>
      </c>
      <c r="O1490" s="3">
        <v>0</v>
      </c>
      <c r="P1490" s="3">
        <v>125000</v>
      </c>
      <c r="Q1490" s="3">
        <v>0</v>
      </c>
      <c r="R1490" s="3">
        <v>0</v>
      </c>
      <c r="S1490" s="1">
        <v>0</v>
      </c>
      <c r="T1490" s="1">
        <v>3500000</v>
      </c>
      <c r="U1490" s="1">
        <v>3850000</v>
      </c>
    </row>
    <row r="1491" spans="1:21" x14ac:dyDescent="0.25">
      <c r="A1491" t="s">
        <v>568</v>
      </c>
      <c r="B1491">
        <v>9</v>
      </c>
      <c r="C1491">
        <v>765</v>
      </c>
      <c r="D1491" t="s">
        <v>652</v>
      </c>
      <c r="E1491" t="s">
        <v>653</v>
      </c>
      <c r="F1491" t="s">
        <v>42</v>
      </c>
      <c r="G1491" t="s">
        <v>654</v>
      </c>
      <c r="H1491">
        <v>499</v>
      </c>
      <c r="I1491" t="s">
        <v>62</v>
      </c>
      <c r="J1491" t="s">
        <v>577</v>
      </c>
      <c r="K1491" t="s">
        <v>46</v>
      </c>
      <c r="L1491">
        <v>50</v>
      </c>
      <c r="M1491" t="s">
        <v>50</v>
      </c>
      <c r="N1491" s="3">
        <v>73.94</v>
      </c>
      <c r="O1491" s="3">
        <v>0.61</v>
      </c>
      <c r="P1491" s="3">
        <v>0.17</v>
      </c>
      <c r="Q1491" s="3">
        <v>0</v>
      </c>
      <c r="R1491" s="3">
        <v>0</v>
      </c>
      <c r="S1491" s="1">
        <v>299756.03999999998</v>
      </c>
      <c r="T1491" s="1">
        <v>250000</v>
      </c>
      <c r="U1491" s="1">
        <v>800433.91000000015</v>
      </c>
    </row>
    <row r="1492" spans="1:21" x14ac:dyDescent="0.25">
      <c r="A1492" t="s">
        <v>568</v>
      </c>
      <c r="B1492">
        <v>9</v>
      </c>
      <c r="C1492">
        <v>765</v>
      </c>
      <c r="D1492" t="s">
        <v>652</v>
      </c>
      <c r="E1492" t="s">
        <v>653</v>
      </c>
      <c r="F1492" t="s">
        <v>42</v>
      </c>
      <c r="G1492" t="s">
        <v>654</v>
      </c>
      <c r="H1492">
        <v>561</v>
      </c>
      <c r="I1492" t="s">
        <v>616</v>
      </c>
      <c r="J1492" t="s">
        <v>617</v>
      </c>
      <c r="K1492" t="s">
        <v>46</v>
      </c>
      <c r="L1492">
        <v>10</v>
      </c>
      <c r="M1492" t="s">
        <v>47</v>
      </c>
      <c r="N1492" s="3">
        <v>3880473</v>
      </c>
      <c r="O1492" s="3">
        <v>3958596</v>
      </c>
      <c r="P1492" s="3">
        <v>6554217</v>
      </c>
      <c r="Q1492" s="3">
        <v>9728878</v>
      </c>
      <c r="R1492" s="3">
        <v>10323025.02</v>
      </c>
      <c r="S1492" s="1">
        <v>9637255.6699999999</v>
      </c>
      <c r="T1492" s="1">
        <v>9352488</v>
      </c>
      <c r="U1492" s="1">
        <v>8502486</v>
      </c>
    </row>
    <row r="1493" spans="1:21" x14ac:dyDescent="0.25">
      <c r="A1493" t="s">
        <v>568</v>
      </c>
      <c r="B1493">
        <v>9</v>
      </c>
      <c r="C1493">
        <v>765</v>
      </c>
      <c r="D1493" t="s">
        <v>652</v>
      </c>
      <c r="E1493" t="s">
        <v>653</v>
      </c>
      <c r="F1493" t="s">
        <v>42</v>
      </c>
      <c r="G1493" t="s">
        <v>654</v>
      </c>
      <c r="H1493">
        <v>561</v>
      </c>
      <c r="I1493" t="s">
        <v>616</v>
      </c>
      <c r="J1493" t="s">
        <v>617</v>
      </c>
      <c r="K1493" t="s">
        <v>46</v>
      </c>
      <c r="L1493">
        <v>20</v>
      </c>
      <c r="M1493" t="s">
        <v>48</v>
      </c>
      <c r="N1493" s="3">
        <v>3880224.24</v>
      </c>
      <c r="O1493" s="3">
        <v>3608286.12</v>
      </c>
      <c r="P1493" s="3">
        <v>4026012.89</v>
      </c>
      <c r="Q1493" s="3">
        <v>7679190.9800000004</v>
      </c>
      <c r="R1493" s="3">
        <v>7416005.3499999996</v>
      </c>
      <c r="S1493" s="1">
        <v>6730604.6699999999</v>
      </c>
      <c r="T1493" s="1">
        <v>8404516.8000000007</v>
      </c>
      <c r="U1493" s="1">
        <v>8202164.7699999996</v>
      </c>
    </row>
    <row r="1494" spans="1:21" x14ac:dyDescent="0.25">
      <c r="A1494" t="s">
        <v>568</v>
      </c>
      <c r="B1494">
        <v>9</v>
      </c>
      <c r="C1494">
        <v>765</v>
      </c>
      <c r="D1494" t="s">
        <v>652</v>
      </c>
      <c r="E1494" t="s">
        <v>653</v>
      </c>
      <c r="F1494" t="s">
        <v>42</v>
      </c>
      <c r="G1494" t="s">
        <v>654</v>
      </c>
      <c r="H1494">
        <v>561</v>
      </c>
      <c r="I1494" t="s">
        <v>616</v>
      </c>
      <c r="J1494" t="s">
        <v>617</v>
      </c>
      <c r="K1494" t="s">
        <v>46</v>
      </c>
      <c r="L1494">
        <v>30</v>
      </c>
      <c r="M1494" t="s">
        <v>49</v>
      </c>
      <c r="N1494" s="3">
        <v>248.76</v>
      </c>
      <c r="O1494" s="3">
        <v>350309.88</v>
      </c>
      <c r="P1494" s="3">
        <v>2528204.11</v>
      </c>
      <c r="Q1494" s="3">
        <v>2049687.02</v>
      </c>
      <c r="R1494" s="3">
        <v>2907019.67</v>
      </c>
      <c r="S1494" s="1">
        <v>2906651</v>
      </c>
      <c r="T1494" s="1">
        <v>947971.2</v>
      </c>
      <c r="U1494" s="1">
        <v>300321.23</v>
      </c>
    </row>
    <row r="1495" spans="1:21" x14ac:dyDescent="0.25">
      <c r="A1495" t="s">
        <v>568</v>
      </c>
      <c r="B1495">
        <v>9</v>
      </c>
      <c r="C1495">
        <v>765</v>
      </c>
      <c r="D1495" t="s">
        <v>652</v>
      </c>
      <c r="E1495" t="s">
        <v>653</v>
      </c>
      <c r="F1495" t="s">
        <v>42</v>
      </c>
      <c r="G1495" t="s">
        <v>654</v>
      </c>
      <c r="H1495">
        <v>561</v>
      </c>
      <c r="I1495" t="s">
        <v>616</v>
      </c>
      <c r="J1495" t="s">
        <v>617</v>
      </c>
      <c r="K1495" t="s">
        <v>46</v>
      </c>
      <c r="L1495">
        <v>40</v>
      </c>
      <c r="M1495" t="s">
        <v>12</v>
      </c>
      <c r="N1495" s="3">
        <v>0</v>
      </c>
      <c r="O1495" s="3">
        <v>0</v>
      </c>
      <c r="P1495" s="3">
        <v>2528124</v>
      </c>
      <c r="Q1495" s="3">
        <v>0</v>
      </c>
      <c r="R1495" s="3">
        <v>0</v>
      </c>
      <c r="S1495" s="1">
        <v>0</v>
      </c>
      <c r="T1495" s="1">
        <v>0</v>
      </c>
      <c r="U1495" s="1">
        <v>0</v>
      </c>
    </row>
    <row r="1496" spans="1:21" x14ac:dyDescent="0.25">
      <c r="A1496" t="s">
        <v>568</v>
      </c>
      <c r="B1496">
        <v>9</v>
      </c>
      <c r="C1496">
        <v>765</v>
      </c>
      <c r="D1496" t="s">
        <v>652</v>
      </c>
      <c r="E1496" t="s">
        <v>653</v>
      </c>
      <c r="F1496" t="s">
        <v>42</v>
      </c>
      <c r="G1496" t="s">
        <v>654</v>
      </c>
      <c r="H1496">
        <v>561</v>
      </c>
      <c r="I1496" t="s">
        <v>616</v>
      </c>
      <c r="J1496" t="s">
        <v>617</v>
      </c>
      <c r="K1496" t="s">
        <v>46</v>
      </c>
      <c r="L1496">
        <v>50</v>
      </c>
      <c r="M1496" t="s">
        <v>50</v>
      </c>
      <c r="N1496" s="3">
        <v>248.76</v>
      </c>
      <c r="O1496" s="3">
        <v>350309.88</v>
      </c>
      <c r="P1496" s="3">
        <v>80.11</v>
      </c>
      <c r="Q1496" s="3">
        <v>2049687.02</v>
      </c>
      <c r="R1496" s="3">
        <v>2907019.67</v>
      </c>
      <c r="S1496" s="1">
        <v>2906651</v>
      </c>
      <c r="T1496" s="1">
        <v>947971.2</v>
      </c>
      <c r="U1496" s="1">
        <v>300321.23</v>
      </c>
    </row>
    <row r="1497" spans="1:21" x14ac:dyDescent="0.25">
      <c r="A1497" t="s">
        <v>568</v>
      </c>
      <c r="B1497">
        <v>9</v>
      </c>
      <c r="C1497">
        <v>765</v>
      </c>
      <c r="D1497" t="s">
        <v>652</v>
      </c>
      <c r="E1497" t="s">
        <v>653</v>
      </c>
      <c r="F1497" t="s">
        <v>42</v>
      </c>
      <c r="G1497" t="s">
        <v>654</v>
      </c>
      <c r="H1497">
        <v>775</v>
      </c>
      <c r="I1497" t="s">
        <v>596</v>
      </c>
      <c r="J1497" t="s">
        <v>597</v>
      </c>
      <c r="K1497" t="s">
        <v>46</v>
      </c>
      <c r="L1497">
        <v>10</v>
      </c>
      <c r="M1497" t="s">
        <v>47</v>
      </c>
      <c r="N1497" s="3">
        <v>0</v>
      </c>
      <c r="O1497" s="3">
        <v>0</v>
      </c>
      <c r="P1497" s="3">
        <v>115600</v>
      </c>
      <c r="Q1497" s="3">
        <v>115600</v>
      </c>
      <c r="R1497" s="3">
        <v>308851</v>
      </c>
      <c r="S1497" s="1">
        <v>308851</v>
      </c>
      <c r="T1497" s="1">
        <v>308851</v>
      </c>
      <c r="U1497" s="1">
        <v>308851</v>
      </c>
    </row>
    <row r="1498" spans="1:21" x14ac:dyDescent="0.25">
      <c r="A1498" t="s">
        <v>568</v>
      </c>
      <c r="B1498">
        <v>9</v>
      </c>
      <c r="C1498">
        <v>765</v>
      </c>
      <c r="D1498" t="s">
        <v>652</v>
      </c>
      <c r="E1498" t="s">
        <v>653</v>
      </c>
      <c r="F1498" t="s">
        <v>42</v>
      </c>
      <c r="G1498" t="s">
        <v>654</v>
      </c>
      <c r="H1498">
        <v>775</v>
      </c>
      <c r="I1498" t="s">
        <v>596</v>
      </c>
      <c r="J1498" t="s">
        <v>597</v>
      </c>
      <c r="K1498" t="s">
        <v>46</v>
      </c>
      <c r="L1498">
        <v>20</v>
      </c>
      <c r="M1498" t="s">
        <v>48</v>
      </c>
      <c r="N1498" s="3">
        <v>0</v>
      </c>
      <c r="O1498" s="3">
        <v>0</v>
      </c>
      <c r="P1498" s="3">
        <v>68914.559999999998</v>
      </c>
      <c r="Q1498" s="3">
        <v>49407.9</v>
      </c>
      <c r="R1498" s="3">
        <v>156019.12</v>
      </c>
      <c r="S1498" s="1">
        <v>163224.04</v>
      </c>
      <c r="T1498" s="1">
        <v>256557.88</v>
      </c>
      <c r="U1498" s="1">
        <v>202576.45</v>
      </c>
    </row>
    <row r="1499" spans="1:21" x14ac:dyDescent="0.25">
      <c r="A1499" t="s">
        <v>568</v>
      </c>
      <c r="B1499">
        <v>9</v>
      </c>
      <c r="C1499">
        <v>765</v>
      </c>
      <c r="D1499" t="s">
        <v>652</v>
      </c>
      <c r="E1499" t="s">
        <v>653</v>
      </c>
      <c r="F1499" t="s">
        <v>42</v>
      </c>
      <c r="G1499" t="s">
        <v>654</v>
      </c>
      <c r="H1499">
        <v>775</v>
      </c>
      <c r="I1499" t="s">
        <v>596</v>
      </c>
      <c r="J1499" t="s">
        <v>597</v>
      </c>
      <c r="K1499" t="s">
        <v>46</v>
      </c>
      <c r="L1499">
        <v>30</v>
      </c>
      <c r="M1499" t="s">
        <v>49</v>
      </c>
      <c r="N1499" s="3">
        <v>0</v>
      </c>
      <c r="O1499" s="3">
        <v>0</v>
      </c>
      <c r="P1499" s="3">
        <v>46685.440000000002</v>
      </c>
      <c r="Q1499" s="3">
        <v>66192.100000000006</v>
      </c>
      <c r="R1499" s="3">
        <v>152831.88</v>
      </c>
      <c r="S1499" s="1">
        <v>145626.96</v>
      </c>
      <c r="T1499" s="1">
        <v>52293.120000000003</v>
      </c>
      <c r="U1499" s="1">
        <v>106274.55</v>
      </c>
    </row>
    <row r="1500" spans="1:21" x14ac:dyDescent="0.25">
      <c r="A1500" t="s">
        <v>568</v>
      </c>
      <c r="B1500">
        <v>9</v>
      </c>
      <c r="C1500">
        <v>765</v>
      </c>
      <c r="D1500" t="s">
        <v>652</v>
      </c>
      <c r="E1500" t="s">
        <v>653</v>
      </c>
      <c r="F1500" t="s">
        <v>42</v>
      </c>
      <c r="G1500" t="s">
        <v>654</v>
      </c>
      <c r="H1500">
        <v>775</v>
      </c>
      <c r="I1500" t="s">
        <v>596</v>
      </c>
      <c r="J1500" t="s">
        <v>597</v>
      </c>
      <c r="K1500" t="s">
        <v>46</v>
      </c>
      <c r="L1500">
        <v>40</v>
      </c>
      <c r="M1500" t="s">
        <v>12</v>
      </c>
      <c r="N1500" s="3">
        <v>0</v>
      </c>
      <c r="O1500" s="3">
        <v>0</v>
      </c>
      <c r="P1500" s="3">
        <v>0</v>
      </c>
      <c r="Q1500" s="3">
        <v>0</v>
      </c>
      <c r="R1500" s="3">
        <v>0</v>
      </c>
      <c r="S1500" s="1">
        <v>0</v>
      </c>
      <c r="T1500" s="1">
        <v>0</v>
      </c>
      <c r="U1500" s="1">
        <v>0</v>
      </c>
    </row>
    <row r="1501" spans="1:21" x14ac:dyDescent="0.25">
      <c r="A1501" t="s">
        <v>568</v>
      </c>
      <c r="B1501">
        <v>9</v>
      </c>
      <c r="C1501">
        <v>765</v>
      </c>
      <c r="D1501" t="s">
        <v>652</v>
      </c>
      <c r="E1501" t="s">
        <v>653</v>
      </c>
      <c r="F1501" t="s">
        <v>42</v>
      </c>
      <c r="G1501" t="s">
        <v>654</v>
      </c>
      <c r="H1501">
        <v>775</v>
      </c>
      <c r="I1501" t="s">
        <v>596</v>
      </c>
      <c r="J1501" t="s">
        <v>597</v>
      </c>
      <c r="K1501" t="s">
        <v>46</v>
      </c>
      <c r="L1501">
        <v>50</v>
      </c>
      <c r="M1501" t="s">
        <v>50</v>
      </c>
      <c r="N1501" s="3">
        <v>0</v>
      </c>
      <c r="O1501" s="3">
        <v>0</v>
      </c>
      <c r="P1501" s="3">
        <v>46685.440000000002</v>
      </c>
      <c r="Q1501" s="3">
        <v>66192.100000000006</v>
      </c>
      <c r="R1501" s="3">
        <v>152831.88</v>
      </c>
      <c r="S1501" s="1">
        <v>145626.96</v>
      </c>
      <c r="T1501" s="1">
        <v>52293.120000000003</v>
      </c>
      <c r="U1501" s="1">
        <v>106274.55</v>
      </c>
    </row>
    <row r="1502" spans="1:21" x14ac:dyDescent="0.25">
      <c r="A1502" t="s">
        <v>568</v>
      </c>
      <c r="B1502">
        <v>9</v>
      </c>
      <c r="C1502">
        <v>852</v>
      </c>
      <c r="D1502" t="s">
        <v>667</v>
      </c>
      <c r="E1502" t="s">
        <v>668</v>
      </c>
      <c r="F1502" t="s">
        <v>42</v>
      </c>
      <c r="G1502" t="s">
        <v>669</v>
      </c>
      <c r="H1502">
        <v>745</v>
      </c>
      <c r="I1502" t="s">
        <v>670</v>
      </c>
      <c r="J1502" t="s">
        <v>671</v>
      </c>
      <c r="K1502" t="s">
        <v>46</v>
      </c>
      <c r="L1502">
        <v>10</v>
      </c>
      <c r="M1502" t="s">
        <v>47</v>
      </c>
      <c r="N1502" s="3">
        <v>0</v>
      </c>
      <c r="O1502" s="3">
        <v>0</v>
      </c>
      <c r="P1502" s="3">
        <v>0</v>
      </c>
      <c r="Q1502" s="3">
        <v>900000</v>
      </c>
      <c r="R1502" s="3">
        <v>0</v>
      </c>
      <c r="S1502" s="1">
        <v>900000</v>
      </c>
      <c r="T1502" s="1">
        <v>914426.54</v>
      </c>
      <c r="U1502" s="1">
        <v>925585.65</v>
      </c>
    </row>
    <row r="1503" spans="1:21" x14ac:dyDescent="0.25">
      <c r="A1503" t="s">
        <v>568</v>
      </c>
      <c r="B1503">
        <v>9</v>
      </c>
      <c r="C1503">
        <v>852</v>
      </c>
      <c r="D1503" t="s">
        <v>667</v>
      </c>
      <c r="E1503" t="s">
        <v>668</v>
      </c>
      <c r="F1503" t="s">
        <v>42</v>
      </c>
      <c r="G1503" t="s">
        <v>669</v>
      </c>
      <c r="H1503">
        <v>745</v>
      </c>
      <c r="I1503" t="s">
        <v>670</v>
      </c>
      <c r="J1503" t="s">
        <v>671</v>
      </c>
      <c r="K1503" t="s">
        <v>46</v>
      </c>
      <c r="L1503">
        <v>20</v>
      </c>
      <c r="M1503" t="s">
        <v>48</v>
      </c>
      <c r="N1503" s="3">
        <v>0</v>
      </c>
      <c r="O1503" s="3">
        <v>0</v>
      </c>
      <c r="P1503" s="3">
        <v>0</v>
      </c>
      <c r="Q1503" s="3">
        <v>900000</v>
      </c>
      <c r="R1503" s="3">
        <v>0</v>
      </c>
      <c r="S1503" s="1">
        <v>900000</v>
      </c>
      <c r="T1503" s="1">
        <v>914426.54</v>
      </c>
      <c r="U1503" s="1">
        <v>925585.65</v>
      </c>
    </row>
    <row r="1504" spans="1:21" x14ac:dyDescent="0.25">
      <c r="A1504" t="s">
        <v>568</v>
      </c>
      <c r="B1504">
        <v>9</v>
      </c>
      <c r="C1504">
        <v>852</v>
      </c>
      <c r="D1504" t="s">
        <v>667</v>
      </c>
      <c r="E1504" t="s">
        <v>668</v>
      </c>
      <c r="F1504" t="s">
        <v>42</v>
      </c>
      <c r="G1504" t="s">
        <v>669</v>
      </c>
      <c r="H1504">
        <v>745</v>
      </c>
      <c r="I1504" t="s">
        <v>670</v>
      </c>
      <c r="J1504" t="s">
        <v>671</v>
      </c>
      <c r="K1504" t="s">
        <v>46</v>
      </c>
      <c r="L1504">
        <v>30</v>
      </c>
      <c r="M1504" t="s">
        <v>49</v>
      </c>
      <c r="N1504" s="3">
        <v>0</v>
      </c>
      <c r="O1504" s="3">
        <v>0</v>
      </c>
      <c r="P1504" s="3">
        <v>0</v>
      </c>
      <c r="Q1504" s="3">
        <v>0</v>
      </c>
      <c r="R1504" s="3">
        <v>0</v>
      </c>
      <c r="S1504" s="1">
        <v>0</v>
      </c>
      <c r="T1504" s="1">
        <v>0</v>
      </c>
      <c r="U1504" s="1">
        <v>0</v>
      </c>
    </row>
    <row r="1505" spans="1:21" x14ac:dyDescent="0.25">
      <c r="A1505" t="s">
        <v>568</v>
      </c>
      <c r="B1505">
        <v>9</v>
      </c>
      <c r="C1505">
        <v>852</v>
      </c>
      <c r="D1505" t="s">
        <v>667</v>
      </c>
      <c r="E1505" t="s">
        <v>668</v>
      </c>
      <c r="F1505" t="s">
        <v>42</v>
      </c>
      <c r="G1505" t="s">
        <v>669</v>
      </c>
      <c r="H1505">
        <v>745</v>
      </c>
      <c r="I1505" t="s">
        <v>670</v>
      </c>
      <c r="J1505" t="s">
        <v>671</v>
      </c>
      <c r="K1505" t="s">
        <v>46</v>
      </c>
      <c r="L1505">
        <v>40</v>
      </c>
      <c r="M1505" t="s">
        <v>12</v>
      </c>
      <c r="N1505" s="3">
        <v>0</v>
      </c>
      <c r="O1505" s="3">
        <v>0</v>
      </c>
      <c r="P1505" s="3">
        <v>0</v>
      </c>
      <c r="Q1505" s="3">
        <v>0</v>
      </c>
      <c r="R1505" s="3">
        <v>0</v>
      </c>
      <c r="S1505" s="1">
        <v>0</v>
      </c>
      <c r="T1505" s="1">
        <v>0</v>
      </c>
      <c r="U1505" s="1">
        <v>0</v>
      </c>
    </row>
    <row r="1506" spans="1:21" x14ac:dyDescent="0.25">
      <c r="A1506" t="s">
        <v>568</v>
      </c>
      <c r="B1506">
        <v>9</v>
      </c>
      <c r="C1506">
        <v>852</v>
      </c>
      <c r="D1506" t="s">
        <v>667</v>
      </c>
      <c r="E1506" t="s">
        <v>668</v>
      </c>
      <c r="F1506" t="s">
        <v>42</v>
      </c>
      <c r="G1506" t="s">
        <v>669</v>
      </c>
      <c r="H1506">
        <v>745</v>
      </c>
      <c r="I1506" t="s">
        <v>670</v>
      </c>
      <c r="J1506" t="s">
        <v>671</v>
      </c>
      <c r="K1506" t="s">
        <v>46</v>
      </c>
      <c r="L1506">
        <v>50</v>
      </c>
      <c r="M1506" t="s">
        <v>50</v>
      </c>
      <c r="N1506" s="3">
        <v>0</v>
      </c>
      <c r="O1506" s="3">
        <v>0</v>
      </c>
      <c r="P1506" s="3">
        <v>0</v>
      </c>
      <c r="Q1506" s="3">
        <v>0</v>
      </c>
      <c r="R1506" s="3">
        <v>0</v>
      </c>
      <c r="S1506" s="1">
        <v>0</v>
      </c>
      <c r="T1506" s="1">
        <v>0</v>
      </c>
      <c r="U1506" s="1">
        <v>0</v>
      </c>
    </row>
    <row r="1507" spans="1:21" x14ac:dyDescent="0.25">
      <c r="A1507" t="s">
        <v>568</v>
      </c>
      <c r="B1507">
        <v>9</v>
      </c>
      <c r="C1507">
        <v>606</v>
      </c>
      <c r="D1507" t="s">
        <v>672</v>
      </c>
      <c r="E1507" t="s">
        <v>673</v>
      </c>
      <c r="F1507" t="s">
        <v>42</v>
      </c>
      <c r="G1507" t="s">
        <v>674</v>
      </c>
      <c r="H1507">
        <v>450</v>
      </c>
      <c r="I1507" t="s">
        <v>76</v>
      </c>
      <c r="J1507" t="s">
        <v>77</v>
      </c>
      <c r="K1507" t="s">
        <v>46</v>
      </c>
      <c r="L1507">
        <v>10</v>
      </c>
      <c r="M1507" t="s">
        <v>47</v>
      </c>
      <c r="N1507" s="3">
        <v>224675</v>
      </c>
      <c r="O1507" s="3">
        <v>226201</v>
      </c>
      <c r="P1507" s="3">
        <v>225582</v>
      </c>
      <c r="Q1507" s="3">
        <v>233745</v>
      </c>
      <c r="R1507" s="3">
        <v>243131</v>
      </c>
      <c r="S1507" s="1">
        <v>248036</v>
      </c>
      <c r="T1507" s="1">
        <v>251051</v>
      </c>
      <c r="U1507" s="1">
        <v>286682</v>
      </c>
    </row>
    <row r="1508" spans="1:21" x14ac:dyDescent="0.25">
      <c r="A1508" t="s">
        <v>568</v>
      </c>
      <c r="B1508">
        <v>9</v>
      </c>
      <c r="C1508">
        <v>606</v>
      </c>
      <c r="D1508" t="s">
        <v>672</v>
      </c>
      <c r="E1508" t="s">
        <v>673</v>
      </c>
      <c r="F1508" t="s">
        <v>42</v>
      </c>
      <c r="G1508" t="s">
        <v>674</v>
      </c>
      <c r="H1508">
        <v>450</v>
      </c>
      <c r="I1508" t="s">
        <v>76</v>
      </c>
      <c r="J1508" t="s">
        <v>77</v>
      </c>
      <c r="K1508" t="s">
        <v>46</v>
      </c>
      <c r="L1508">
        <v>20</v>
      </c>
      <c r="M1508" t="s">
        <v>48</v>
      </c>
      <c r="N1508" s="3">
        <v>224258.5</v>
      </c>
      <c r="O1508" s="3">
        <v>220858</v>
      </c>
      <c r="P1508" s="3">
        <v>225582</v>
      </c>
      <c r="Q1508" s="3">
        <v>233745</v>
      </c>
      <c r="R1508" s="3">
        <v>242666</v>
      </c>
      <c r="S1508" s="1">
        <v>248036</v>
      </c>
      <c r="T1508" s="1">
        <v>250869.91</v>
      </c>
      <c r="U1508" s="1">
        <v>286682</v>
      </c>
    </row>
    <row r="1509" spans="1:21" x14ac:dyDescent="0.25">
      <c r="A1509" t="s">
        <v>568</v>
      </c>
      <c r="B1509">
        <v>9</v>
      </c>
      <c r="C1509">
        <v>606</v>
      </c>
      <c r="D1509" t="s">
        <v>672</v>
      </c>
      <c r="E1509" t="s">
        <v>673</v>
      </c>
      <c r="F1509" t="s">
        <v>42</v>
      </c>
      <c r="G1509" t="s">
        <v>674</v>
      </c>
      <c r="H1509">
        <v>450</v>
      </c>
      <c r="I1509" t="s">
        <v>76</v>
      </c>
      <c r="J1509" t="s">
        <v>77</v>
      </c>
      <c r="K1509" t="s">
        <v>46</v>
      </c>
      <c r="L1509">
        <v>30</v>
      </c>
      <c r="M1509" t="s">
        <v>49</v>
      </c>
      <c r="N1509" s="3">
        <v>416.5</v>
      </c>
      <c r="O1509" s="3">
        <v>5343</v>
      </c>
      <c r="P1509" s="3">
        <v>0</v>
      </c>
      <c r="Q1509" s="3">
        <v>0</v>
      </c>
      <c r="R1509" s="3">
        <v>465</v>
      </c>
      <c r="S1509" s="1">
        <v>0</v>
      </c>
      <c r="T1509" s="1">
        <v>181.09</v>
      </c>
      <c r="U1509" s="1">
        <v>0</v>
      </c>
    </row>
    <row r="1510" spans="1:21" x14ac:dyDescent="0.25">
      <c r="A1510" t="s">
        <v>568</v>
      </c>
      <c r="B1510">
        <v>9</v>
      </c>
      <c r="C1510">
        <v>606</v>
      </c>
      <c r="D1510" t="s">
        <v>672</v>
      </c>
      <c r="E1510" t="s">
        <v>673</v>
      </c>
      <c r="F1510" t="s">
        <v>42</v>
      </c>
      <c r="G1510" t="s">
        <v>674</v>
      </c>
      <c r="H1510">
        <v>450</v>
      </c>
      <c r="I1510" t="s">
        <v>76</v>
      </c>
      <c r="J1510" t="s">
        <v>77</v>
      </c>
      <c r="K1510" t="s">
        <v>46</v>
      </c>
      <c r="L1510">
        <v>40</v>
      </c>
      <c r="M1510" t="s">
        <v>12</v>
      </c>
      <c r="N1510" s="3">
        <v>0</v>
      </c>
      <c r="O1510" s="3">
        <v>0</v>
      </c>
      <c r="P1510" s="3">
        <v>0</v>
      </c>
      <c r="Q1510" s="3">
        <v>0</v>
      </c>
      <c r="R1510" s="3">
        <v>0</v>
      </c>
      <c r="S1510" s="1">
        <v>0</v>
      </c>
      <c r="T1510" s="1">
        <v>0</v>
      </c>
      <c r="U1510" s="1">
        <v>0</v>
      </c>
    </row>
    <row r="1511" spans="1:21" x14ac:dyDescent="0.25">
      <c r="A1511" t="s">
        <v>568</v>
      </c>
      <c r="B1511">
        <v>9</v>
      </c>
      <c r="C1511">
        <v>606</v>
      </c>
      <c r="D1511" t="s">
        <v>672</v>
      </c>
      <c r="E1511" t="s">
        <v>673</v>
      </c>
      <c r="F1511" t="s">
        <v>42</v>
      </c>
      <c r="G1511" t="s">
        <v>674</v>
      </c>
      <c r="H1511">
        <v>450</v>
      </c>
      <c r="I1511" t="s">
        <v>76</v>
      </c>
      <c r="J1511" t="s">
        <v>77</v>
      </c>
      <c r="K1511" t="s">
        <v>46</v>
      </c>
      <c r="L1511">
        <v>50</v>
      </c>
      <c r="M1511" t="s">
        <v>50</v>
      </c>
      <c r="N1511" s="3">
        <v>416.5</v>
      </c>
      <c r="O1511" s="3">
        <v>5343</v>
      </c>
      <c r="P1511" s="3">
        <v>0</v>
      </c>
      <c r="Q1511" s="3">
        <v>0</v>
      </c>
      <c r="R1511" s="3">
        <v>465</v>
      </c>
      <c r="S1511" s="1">
        <v>0</v>
      </c>
      <c r="T1511" s="1">
        <v>181.09</v>
      </c>
      <c r="U1511" s="1">
        <v>0</v>
      </c>
    </row>
    <row r="1512" spans="1:21" x14ac:dyDescent="0.25">
      <c r="A1512" t="s">
        <v>568</v>
      </c>
      <c r="B1512">
        <v>9</v>
      </c>
      <c r="C1512">
        <v>606</v>
      </c>
      <c r="D1512" t="s">
        <v>672</v>
      </c>
      <c r="E1512" t="s">
        <v>673</v>
      </c>
      <c r="F1512" t="s">
        <v>42</v>
      </c>
      <c r="G1512" t="s">
        <v>674</v>
      </c>
      <c r="H1512">
        <v>490</v>
      </c>
      <c r="I1512" t="s">
        <v>675</v>
      </c>
      <c r="J1512" t="s">
        <v>676</v>
      </c>
      <c r="K1512" t="s">
        <v>46</v>
      </c>
      <c r="L1512">
        <v>10</v>
      </c>
      <c r="M1512" t="s">
        <v>47</v>
      </c>
      <c r="N1512" s="3">
        <v>0</v>
      </c>
      <c r="O1512" s="3">
        <v>0</v>
      </c>
      <c r="P1512" s="3">
        <v>0</v>
      </c>
      <c r="Q1512" s="3">
        <v>0</v>
      </c>
      <c r="R1512" s="3">
        <v>0</v>
      </c>
      <c r="S1512" s="1">
        <v>0</v>
      </c>
      <c r="T1512" s="1">
        <v>60000</v>
      </c>
      <c r="U1512" s="1">
        <v>300000</v>
      </c>
    </row>
    <row r="1513" spans="1:21" x14ac:dyDescent="0.25">
      <c r="A1513" t="s">
        <v>568</v>
      </c>
      <c r="B1513">
        <v>9</v>
      </c>
      <c r="C1513">
        <v>606</v>
      </c>
      <c r="D1513" t="s">
        <v>672</v>
      </c>
      <c r="E1513" t="s">
        <v>673</v>
      </c>
      <c r="F1513" t="s">
        <v>42</v>
      </c>
      <c r="G1513" t="s">
        <v>674</v>
      </c>
      <c r="H1513">
        <v>490</v>
      </c>
      <c r="I1513" t="s">
        <v>675</v>
      </c>
      <c r="J1513" t="s">
        <v>676</v>
      </c>
      <c r="K1513" t="s">
        <v>46</v>
      </c>
      <c r="L1513">
        <v>20</v>
      </c>
      <c r="M1513" t="s">
        <v>48</v>
      </c>
      <c r="N1513" s="3">
        <v>0</v>
      </c>
      <c r="O1513" s="3">
        <v>0</v>
      </c>
      <c r="P1513" s="3">
        <v>0</v>
      </c>
      <c r="Q1513" s="3">
        <v>0</v>
      </c>
      <c r="R1513" s="3">
        <v>0</v>
      </c>
      <c r="S1513" s="1">
        <v>0</v>
      </c>
      <c r="T1513" s="1">
        <v>60000</v>
      </c>
      <c r="U1513" s="1">
        <v>150000</v>
      </c>
    </row>
    <row r="1514" spans="1:21" x14ac:dyDescent="0.25">
      <c r="A1514" t="s">
        <v>568</v>
      </c>
      <c r="B1514">
        <v>9</v>
      </c>
      <c r="C1514">
        <v>606</v>
      </c>
      <c r="D1514" t="s">
        <v>672</v>
      </c>
      <c r="E1514" t="s">
        <v>673</v>
      </c>
      <c r="F1514" t="s">
        <v>42</v>
      </c>
      <c r="G1514" t="s">
        <v>674</v>
      </c>
      <c r="H1514">
        <v>490</v>
      </c>
      <c r="I1514" t="s">
        <v>675</v>
      </c>
      <c r="J1514" t="s">
        <v>676</v>
      </c>
      <c r="K1514" t="s">
        <v>46</v>
      </c>
      <c r="L1514">
        <v>30</v>
      </c>
      <c r="M1514" t="s">
        <v>49</v>
      </c>
      <c r="N1514" s="3">
        <v>0</v>
      </c>
      <c r="O1514" s="3">
        <v>0</v>
      </c>
      <c r="P1514" s="3">
        <v>0</v>
      </c>
      <c r="Q1514" s="3">
        <v>0</v>
      </c>
      <c r="R1514" s="3">
        <v>0</v>
      </c>
      <c r="S1514" s="1">
        <v>0</v>
      </c>
      <c r="T1514" s="1">
        <v>0</v>
      </c>
      <c r="U1514" s="1">
        <v>150000</v>
      </c>
    </row>
    <row r="1515" spans="1:21" x14ac:dyDescent="0.25">
      <c r="A1515" t="s">
        <v>568</v>
      </c>
      <c r="B1515">
        <v>9</v>
      </c>
      <c r="C1515">
        <v>606</v>
      </c>
      <c r="D1515" t="s">
        <v>672</v>
      </c>
      <c r="E1515" t="s">
        <v>673</v>
      </c>
      <c r="F1515" t="s">
        <v>42</v>
      </c>
      <c r="G1515" t="s">
        <v>674</v>
      </c>
      <c r="H1515">
        <v>490</v>
      </c>
      <c r="I1515" t="s">
        <v>675</v>
      </c>
      <c r="J1515" t="s">
        <v>676</v>
      </c>
      <c r="K1515" t="s">
        <v>46</v>
      </c>
      <c r="L1515">
        <v>40</v>
      </c>
      <c r="M1515" t="s">
        <v>12</v>
      </c>
      <c r="N1515" s="3">
        <v>0</v>
      </c>
      <c r="O1515" s="3">
        <v>0</v>
      </c>
      <c r="P1515" s="3">
        <v>0</v>
      </c>
      <c r="Q1515" s="3">
        <v>0</v>
      </c>
      <c r="R1515" s="3">
        <v>0</v>
      </c>
      <c r="S1515" s="1">
        <v>0</v>
      </c>
      <c r="T1515" s="1">
        <v>0</v>
      </c>
      <c r="U1515" s="1">
        <v>0</v>
      </c>
    </row>
    <row r="1516" spans="1:21" x14ac:dyDescent="0.25">
      <c r="A1516" t="s">
        <v>568</v>
      </c>
      <c r="B1516">
        <v>9</v>
      </c>
      <c r="C1516">
        <v>606</v>
      </c>
      <c r="D1516" t="s">
        <v>672</v>
      </c>
      <c r="E1516" t="s">
        <v>673</v>
      </c>
      <c r="F1516" t="s">
        <v>42</v>
      </c>
      <c r="G1516" t="s">
        <v>674</v>
      </c>
      <c r="H1516">
        <v>490</v>
      </c>
      <c r="I1516" t="s">
        <v>675</v>
      </c>
      <c r="J1516" t="s">
        <v>676</v>
      </c>
      <c r="K1516" t="s">
        <v>46</v>
      </c>
      <c r="L1516">
        <v>50</v>
      </c>
      <c r="M1516" t="s">
        <v>50</v>
      </c>
      <c r="N1516" s="3">
        <v>0</v>
      </c>
      <c r="O1516" s="3">
        <v>0</v>
      </c>
      <c r="P1516" s="3">
        <v>0</v>
      </c>
      <c r="Q1516" s="3">
        <v>0</v>
      </c>
      <c r="R1516" s="3">
        <v>0</v>
      </c>
      <c r="S1516" s="1">
        <v>0</v>
      </c>
      <c r="T1516" s="1">
        <v>0</v>
      </c>
      <c r="U1516" s="1">
        <v>150000</v>
      </c>
    </row>
    <row r="1517" spans="1:21" x14ac:dyDescent="0.25">
      <c r="A1517" t="s">
        <v>568</v>
      </c>
      <c r="B1517">
        <v>9</v>
      </c>
      <c r="C1517">
        <v>702</v>
      </c>
      <c r="D1517" t="s">
        <v>677</v>
      </c>
      <c r="E1517" t="s">
        <v>678</v>
      </c>
      <c r="F1517" t="s">
        <v>42</v>
      </c>
      <c r="G1517" t="s">
        <v>679</v>
      </c>
      <c r="H1517">
        <v>142</v>
      </c>
      <c r="I1517" t="s">
        <v>491</v>
      </c>
      <c r="J1517" t="s">
        <v>492</v>
      </c>
      <c r="K1517" t="s">
        <v>46</v>
      </c>
      <c r="L1517">
        <v>10</v>
      </c>
      <c r="M1517" t="s">
        <v>47</v>
      </c>
      <c r="N1517" s="3">
        <v>1170781</v>
      </c>
      <c r="O1517" s="3">
        <v>1170781</v>
      </c>
      <c r="P1517" s="3">
        <v>1200674</v>
      </c>
      <c r="Q1517" s="3">
        <v>1231040.01</v>
      </c>
      <c r="R1517" s="3">
        <v>1325674</v>
      </c>
      <c r="S1517" s="1">
        <v>1325674</v>
      </c>
      <c r="T1517" s="1">
        <v>1345674</v>
      </c>
      <c r="U1517" s="1">
        <v>1325674</v>
      </c>
    </row>
    <row r="1518" spans="1:21" x14ac:dyDescent="0.25">
      <c r="A1518" t="s">
        <v>568</v>
      </c>
      <c r="B1518">
        <v>9</v>
      </c>
      <c r="C1518">
        <v>702</v>
      </c>
      <c r="D1518" t="s">
        <v>677</v>
      </c>
      <c r="E1518" t="s">
        <v>678</v>
      </c>
      <c r="F1518" t="s">
        <v>42</v>
      </c>
      <c r="G1518" t="s">
        <v>679</v>
      </c>
      <c r="H1518">
        <v>142</v>
      </c>
      <c r="I1518" t="s">
        <v>491</v>
      </c>
      <c r="J1518" t="s">
        <v>492</v>
      </c>
      <c r="K1518" t="s">
        <v>46</v>
      </c>
      <c r="L1518">
        <v>20</v>
      </c>
      <c r="M1518" t="s">
        <v>48</v>
      </c>
      <c r="N1518" s="3">
        <v>1170781</v>
      </c>
      <c r="O1518" s="3">
        <v>1170438.6100000001</v>
      </c>
      <c r="P1518" s="3">
        <v>1200674</v>
      </c>
      <c r="Q1518" s="3">
        <v>1231040.01</v>
      </c>
      <c r="R1518" s="3">
        <v>1325674</v>
      </c>
      <c r="S1518" s="1">
        <v>1325616.1599999999</v>
      </c>
      <c r="T1518" s="1">
        <v>1345672.99</v>
      </c>
      <c r="U1518" s="1">
        <v>1325673.5900000001</v>
      </c>
    </row>
    <row r="1519" spans="1:21" x14ac:dyDescent="0.25">
      <c r="A1519" t="s">
        <v>568</v>
      </c>
      <c r="B1519">
        <v>9</v>
      </c>
      <c r="C1519">
        <v>702</v>
      </c>
      <c r="D1519" t="s">
        <v>677</v>
      </c>
      <c r="E1519" t="s">
        <v>678</v>
      </c>
      <c r="F1519" t="s">
        <v>42</v>
      </c>
      <c r="G1519" t="s">
        <v>679</v>
      </c>
      <c r="H1519">
        <v>142</v>
      </c>
      <c r="I1519" t="s">
        <v>491</v>
      </c>
      <c r="J1519" t="s">
        <v>492</v>
      </c>
      <c r="K1519" t="s">
        <v>46</v>
      </c>
      <c r="L1519">
        <v>30</v>
      </c>
      <c r="M1519" t="s">
        <v>49</v>
      </c>
      <c r="N1519" s="3">
        <v>0</v>
      </c>
      <c r="O1519" s="3">
        <v>342.39</v>
      </c>
      <c r="P1519" s="3">
        <v>0</v>
      </c>
      <c r="Q1519" s="3">
        <v>0</v>
      </c>
      <c r="R1519" s="3">
        <v>0</v>
      </c>
      <c r="S1519" s="1">
        <v>57.84</v>
      </c>
      <c r="T1519" s="1">
        <v>1.01</v>
      </c>
      <c r="U1519" s="1">
        <v>0.41</v>
      </c>
    </row>
    <row r="1520" spans="1:21" x14ac:dyDescent="0.25">
      <c r="A1520" t="s">
        <v>568</v>
      </c>
      <c r="B1520">
        <v>9</v>
      </c>
      <c r="C1520">
        <v>702</v>
      </c>
      <c r="D1520" t="s">
        <v>677</v>
      </c>
      <c r="E1520" t="s">
        <v>678</v>
      </c>
      <c r="F1520" t="s">
        <v>42</v>
      </c>
      <c r="G1520" t="s">
        <v>679</v>
      </c>
      <c r="H1520">
        <v>142</v>
      </c>
      <c r="I1520" t="s">
        <v>491</v>
      </c>
      <c r="J1520" t="s">
        <v>492</v>
      </c>
      <c r="K1520" t="s">
        <v>46</v>
      </c>
      <c r="L1520">
        <v>40</v>
      </c>
      <c r="M1520" t="s">
        <v>12</v>
      </c>
      <c r="N1520" s="3">
        <v>0</v>
      </c>
      <c r="O1520" s="3">
        <v>0</v>
      </c>
      <c r="P1520" s="3">
        <v>0</v>
      </c>
      <c r="Q1520" s="3">
        <v>0</v>
      </c>
      <c r="R1520" s="3">
        <v>0</v>
      </c>
      <c r="S1520" s="1">
        <v>0</v>
      </c>
      <c r="T1520" s="1">
        <v>0</v>
      </c>
      <c r="U1520" s="1">
        <v>0</v>
      </c>
    </row>
    <row r="1521" spans="1:21" x14ac:dyDescent="0.25">
      <c r="A1521" t="s">
        <v>568</v>
      </c>
      <c r="B1521">
        <v>9</v>
      </c>
      <c r="C1521">
        <v>702</v>
      </c>
      <c r="D1521" t="s">
        <v>677</v>
      </c>
      <c r="E1521" t="s">
        <v>678</v>
      </c>
      <c r="F1521" t="s">
        <v>42</v>
      </c>
      <c r="G1521" t="s">
        <v>679</v>
      </c>
      <c r="H1521">
        <v>142</v>
      </c>
      <c r="I1521" t="s">
        <v>491</v>
      </c>
      <c r="J1521" t="s">
        <v>492</v>
      </c>
      <c r="K1521" t="s">
        <v>46</v>
      </c>
      <c r="L1521">
        <v>50</v>
      </c>
      <c r="M1521" t="s">
        <v>50</v>
      </c>
      <c r="N1521" s="3">
        <v>0</v>
      </c>
      <c r="O1521" s="3">
        <v>342.39</v>
      </c>
      <c r="P1521" s="3">
        <v>0</v>
      </c>
      <c r="Q1521" s="3">
        <v>0</v>
      </c>
      <c r="R1521" s="3">
        <v>0</v>
      </c>
      <c r="S1521" s="1">
        <v>57.84</v>
      </c>
      <c r="T1521" s="1">
        <v>1.01</v>
      </c>
      <c r="U1521" s="1">
        <v>0.41</v>
      </c>
    </row>
    <row r="1522" spans="1:21" x14ac:dyDescent="0.25">
      <c r="A1522" t="s">
        <v>568</v>
      </c>
      <c r="B1522">
        <v>9</v>
      </c>
      <c r="C1522">
        <v>702</v>
      </c>
      <c r="D1522" t="s">
        <v>677</v>
      </c>
      <c r="E1522" t="s">
        <v>678</v>
      </c>
      <c r="F1522" t="s">
        <v>42</v>
      </c>
      <c r="G1522" t="s">
        <v>679</v>
      </c>
      <c r="H1522">
        <v>191</v>
      </c>
      <c r="I1522" t="s">
        <v>680</v>
      </c>
      <c r="J1522" t="s">
        <v>681</v>
      </c>
      <c r="K1522" t="s">
        <v>46</v>
      </c>
      <c r="L1522">
        <v>10</v>
      </c>
      <c r="M1522" t="s">
        <v>47</v>
      </c>
      <c r="N1522" s="3">
        <v>857094</v>
      </c>
      <c r="O1522" s="3">
        <v>857094</v>
      </c>
      <c r="P1522" s="3">
        <v>883811</v>
      </c>
      <c r="Q1522" s="3">
        <v>909664.82</v>
      </c>
      <c r="R1522" s="3">
        <v>1103679</v>
      </c>
      <c r="S1522" s="1">
        <v>1103679</v>
      </c>
      <c r="T1522" s="1">
        <v>1103679</v>
      </c>
      <c r="U1522" s="1">
        <v>1101679</v>
      </c>
    </row>
    <row r="1523" spans="1:21" x14ac:dyDescent="0.25">
      <c r="A1523" t="s">
        <v>568</v>
      </c>
      <c r="B1523">
        <v>9</v>
      </c>
      <c r="C1523">
        <v>702</v>
      </c>
      <c r="D1523" t="s">
        <v>677</v>
      </c>
      <c r="E1523" t="s">
        <v>678</v>
      </c>
      <c r="F1523" t="s">
        <v>42</v>
      </c>
      <c r="G1523" t="s">
        <v>679</v>
      </c>
      <c r="H1523">
        <v>191</v>
      </c>
      <c r="I1523" t="s">
        <v>680</v>
      </c>
      <c r="J1523" t="s">
        <v>681</v>
      </c>
      <c r="K1523" t="s">
        <v>46</v>
      </c>
      <c r="L1523">
        <v>20</v>
      </c>
      <c r="M1523" t="s">
        <v>48</v>
      </c>
      <c r="N1523" s="3">
        <v>857094</v>
      </c>
      <c r="O1523" s="3">
        <v>857094</v>
      </c>
      <c r="P1523" s="3">
        <v>883811</v>
      </c>
      <c r="Q1523" s="3">
        <v>909661.38</v>
      </c>
      <c r="R1523" s="3">
        <v>1103679</v>
      </c>
      <c r="S1523" s="1">
        <v>1103678.1100000001</v>
      </c>
      <c r="T1523" s="1">
        <v>1103679</v>
      </c>
      <c r="U1523" s="1">
        <v>1101677.54</v>
      </c>
    </row>
    <row r="1524" spans="1:21" x14ac:dyDescent="0.25">
      <c r="A1524" t="s">
        <v>568</v>
      </c>
      <c r="B1524">
        <v>9</v>
      </c>
      <c r="C1524">
        <v>702</v>
      </c>
      <c r="D1524" t="s">
        <v>677</v>
      </c>
      <c r="E1524" t="s">
        <v>678</v>
      </c>
      <c r="F1524" t="s">
        <v>42</v>
      </c>
      <c r="G1524" t="s">
        <v>679</v>
      </c>
      <c r="H1524">
        <v>191</v>
      </c>
      <c r="I1524" t="s">
        <v>680</v>
      </c>
      <c r="J1524" t="s">
        <v>681</v>
      </c>
      <c r="K1524" t="s">
        <v>46</v>
      </c>
      <c r="L1524">
        <v>30</v>
      </c>
      <c r="M1524" t="s">
        <v>49</v>
      </c>
      <c r="N1524" s="3">
        <v>0</v>
      </c>
      <c r="O1524" s="3">
        <v>0</v>
      </c>
      <c r="P1524" s="3">
        <v>0</v>
      </c>
      <c r="Q1524" s="3">
        <v>3.44</v>
      </c>
      <c r="R1524" s="3">
        <v>0</v>
      </c>
      <c r="S1524" s="1">
        <v>0.89</v>
      </c>
      <c r="T1524" s="1">
        <v>0</v>
      </c>
      <c r="U1524" s="1">
        <v>1.46</v>
      </c>
    </row>
    <row r="1525" spans="1:21" x14ac:dyDescent="0.25">
      <c r="A1525" t="s">
        <v>568</v>
      </c>
      <c r="B1525">
        <v>9</v>
      </c>
      <c r="C1525">
        <v>702</v>
      </c>
      <c r="D1525" t="s">
        <v>677</v>
      </c>
      <c r="E1525" t="s">
        <v>678</v>
      </c>
      <c r="F1525" t="s">
        <v>42</v>
      </c>
      <c r="G1525" t="s">
        <v>679</v>
      </c>
      <c r="H1525">
        <v>191</v>
      </c>
      <c r="I1525" t="s">
        <v>680</v>
      </c>
      <c r="J1525" t="s">
        <v>681</v>
      </c>
      <c r="K1525" t="s">
        <v>46</v>
      </c>
      <c r="L1525">
        <v>40</v>
      </c>
      <c r="M1525" t="s">
        <v>12</v>
      </c>
      <c r="N1525" s="3">
        <v>0</v>
      </c>
      <c r="O1525" s="3">
        <v>0</v>
      </c>
      <c r="P1525" s="3">
        <v>0</v>
      </c>
      <c r="Q1525" s="3">
        <v>0</v>
      </c>
      <c r="R1525" s="3">
        <v>0</v>
      </c>
      <c r="S1525" s="1">
        <v>0</v>
      </c>
      <c r="T1525" s="1">
        <v>0</v>
      </c>
      <c r="U1525" s="1">
        <v>0</v>
      </c>
    </row>
    <row r="1526" spans="1:21" x14ac:dyDescent="0.25">
      <c r="A1526" t="s">
        <v>568</v>
      </c>
      <c r="B1526">
        <v>9</v>
      </c>
      <c r="C1526">
        <v>702</v>
      </c>
      <c r="D1526" t="s">
        <v>677</v>
      </c>
      <c r="E1526" t="s">
        <v>678</v>
      </c>
      <c r="F1526" t="s">
        <v>42</v>
      </c>
      <c r="G1526" t="s">
        <v>679</v>
      </c>
      <c r="H1526">
        <v>191</v>
      </c>
      <c r="I1526" t="s">
        <v>680</v>
      </c>
      <c r="J1526" t="s">
        <v>681</v>
      </c>
      <c r="K1526" t="s">
        <v>46</v>
      </c>
      <c r="L1526">
        <v>50</v>
      </c>
      <c r="M1526" t="s">
        <v>50</v>
      </c>
      <c r="N1526" s="3">
        <v>0</v>
      </c>
      <c r="O1526" s="3">
        <v>0</v>
      </c>
      <c r="P1526" s="3">
        <v>0</v>
      </c>
      <c r="Q1526" s="3">
        <v>3.44</v>
      </c>
      <c r="R1526" s="3">
        <v>0</v>
      </c>
      <c r="S1526" s="1">
        <v>0.89</v>
      </c>
      <c r="T1526" s="1">
        <v>0</v>
      </c>
      <c r="U1526" s="1">
        <v>1.46</v>
      </c>
    </row>
    <row r="1527" spans="1:21" x14ac:dyDescent="0.25">
      <c r="A1527" t="s">
        <v>568</v>
      </c>
      <c r="B1527">
        <v>9</v>
      </c>
      <c r="C1527">
        <v>702</v>
      </c>
      <c r="D1527" t="s">
        <v>677</v>
      </c>
      <c r="E1527" t="s">
        <v>678</v>
      </c>
      <c r="F1527" t="s">
        <v>42</v>
      </c>
      <c r="G1527" t="s">
        <v>679</v>
      </c>
      <c r="H1527">
        <v>454</v>
      </c>
      <c r="I1527" t="s">
        <v>641</v>
      </c>
      <c r="J1527" t="s">
        <v>642</v>
      </c>
      <c r="K1527" t="s">
        <v>46</v>
      </c>
      <c r="L1527">
        <v>10</v>
      </c>
      <c r="M1527" t="s">
        <v>47</v>
      </c>
      <c r="N1527" s="3">
        <v>1981012</v>
      </c>
      <c r="O1527" s="3">
        <v>2375621</v>
      </c>
      <c r="P1527" s="3">
        <v>2510700</v>
      </c>
      <c r="Q1527" s="3">
        <v>2866949.69</v>
      </c>
      <c r="R1527" s="3">
        <v>3642238</v>
      </c>
      <c r="S1527" s="1">
        <v>3642238</v>
      </c>
      <c r="T1527" s="1">
        <v>3642238</v>
      </c>
      <c r="U1527" s="1">
        <v>4019238</v>
      </c>
    </row>
    <row r="1528" spans="1:21" x14ac:dyDescent="0.25">
      <c r="A1528" t="s">
        <v>568</v>
      </c>
      <c r="B1528">
        <v>9</v>
      </c>
      <c r="C1528">
        <v>702</v>
      </c>
      <c r="D1528" t="s">
        <v>677</v>
      </c>
      <c r="E1528" t="s">
        <v>678</v>
      </c>
      <c r="F1528" t="s">
        <v>42</v>
      </c>
      <c r="G1528" t="s">
        <v>679</v>
      </c>
      <c r="H1528">
        <v>454</v>
      </c>
      <c r="I1528" t="s">
        <v>641</v>
      </c>
      <c r="J1528" t="s">
        <v>642</v>
      </c>
      <c r="K1528" t="s">
        <v>46</v>
      </c>
      <c r="L1528">
        <v>20</v>
      </c>
      <c r="M1528" t="s">
        <v>48</v>
      </c>
      <c r="N1528" s="3">
        <v>1981012</v>
      </c>
      <c r="O1528" s="3">
        <v>2375621</v>
      </c>
      <c r="P1528" s="3">
        <v>2510700</v>
      </c>
      <c r="Q1528" s="3">
        <v>2866949.14</v>
      </c>
      <c r="R1528" s="3">
        <v>3642238</v>
      </c>
      <c r="S1528" s="1">
        <v>3642237.32</v>
      </c>
      <c r="T1528" s="1">
        <v>3642238</v>
      </c>
      <c r="U1528" s="1">
        <v>4019233.74</v>
      </c>
    </row>
    <row r="1529" spans="1:21" x14ac:dyDescent="0.25">
      <c r="A1529" t="s">
        <v>568</v>
      </c>
      <c r="B1529">
        <v>9</v>
      </c>
      <c r="C1529">
        <v>702</v>
      </c>
      <c r="D1529" t="s">
        <v>677</v>
      </c>
      <c r="E1529" t="s">
        <v>678</v>
      </c>
      <c r="F1529" t="s">
        <v>42</v>
      </c>
      <c r="G1529" t="s">
        <v>679</v>
      </c>
      <c r="H1529">
        <v>454</v>
      </c>
      <c r="I1529" t="s">
        <v>641</v>
      </c>
      <c r="J1529" t="s">
        <v>642</v>
      </c>
      <c r="K1529" t="s">
        <v>46</v>
      </c>
      <c r="L1529">
        <v>30</v>
      </c>
      <c r="M1529" t="s">
        <v>49</v>
      </c>
      <c r="N1529" s="3">
        <v>0</v>
      </c>
      <c r="O1529" s="3">
        <v>0</v>
      </c>
      <c r="P1529" s="3">
        <v>0</v>
      </c>
      <c r="Q1529" s="3">
        <v>0.55000000000000004</v>
      </c>
      <c r="R1529" s="3">
        <v>0</v>
      </c>
      <c r="S1529" s="1">
        <v>0.68</v>
      </c>
      <c r="T1529" s="1">
        <v>0</v>
      </c>
      <c r="U1529" s="1">
        <v>4.26</v>
      </c>
    </row>
    <row r="1530" spans="1:21" x14ac:dyDescent="0.25">
      <c r="A1530" t="s">
        <v>568</v>
      </c>
      <c r="B1530">
        <v>9</v>
      </c>
      <c r="C1530">
        <v>702</v>
      </c>
      <c r="D1530" t="s">
        <v>677</v>
      </c>
      <c r="E1530" t="s">
        <v>678</v>
      </c>
      <c r="F1530" t="s">
        <v>42</v>
      </c>
      <c r="G1530" t="s">
        <v>679</v>
      </c>
      <c r="H1530">
        <v>454</v>
      </c>
      <c r="I1530" t="s">
        <v>641</v>
      </c>
      <c r="J1530" t="s">
        <v>642</v>
      </c>
      <c r="K1530" t="s">
        <v>46</v>
      </c>
      <c r="L1530">
        <v>40</v>
      </c>
      <c r="M1530" t="s">
        <v>12</v>
      </c>
      <c r="N1530" s="3">
        <v>0</v>
      </c>
      <c r="O1530" s="3">
        <v>0</v>
      </c>
      <c r="P1530" s="3">
        <v>0</v>
      </c>
      <c r="Q1530" s="3">
        <v>0</v>
      </c>
      <c r="R1530" s="3">
        <v>0</v>
      </c>
      <c r="S1530" s="1">
        <v>0</v>
      </c>
      <c r="T1530" s="1">
        <v>0</v>
      </c>
      <c r="U1530" s="1">
        <v>0</v>
      </c>
    </row>
    <row r="1531" spans="1:21" x14ac:dyDescent="0.25">
      <c r="A1531" t="s">
        <v>568</v>
      </c>
      <c r="B1531">
        <v>9</v>
      </c>
      <c r="C1531">
        <v>702</v>
      </c>
      <c r="D1531" t="s">
        <v>677</v>
      </c>
      <c r="E1531" t="s">
        <v>678</v>
      </c>
      <c r="F1531" t="s">
        <v>42</v>
      </c>
      <c r="G1531" t="s">
        <v>679</v>
      </c>
      <c r="H1531">
        <v>454</v>
      </c>
      <c r="I1531" t="s">
        <v>641</v>
      </c>
      <c r="J1531" t="s">
        <v>642</v>
      </c>
      <c r="K1531" t="s">
        <v>46</v>
      </c>
      <c r="L1531">
        <v>50</v>
      </c>
      <c r="M1531" t="s">
        <v>50</v>
      </c>
      <c r="N1531" s="3">
        <v>0</v>
      </c>
      <c r="O1531" s="3">
        <v>0</v>
      </c>
      <c r="P1531" s="3">
        <v>0</v>
      </c>
      <c r="Q1531" s="3">
        <v>0.55000000000000004</v>
      </c>
      <c r="R1531" s="3">
        <v>0</v>
      </c>
      <c r="S1531" s="1">
        <v>0.68</v>
      </c>
      <c r="T1531" s="1">
        <v>0</v>
      </c>
      <c r="U1531" s="1">
        <v>4.26</v>
      </c>
    </row>
    <row r="1532" spans="1:21" x14ac:dyDescent="0.25">
      <c r="A1532" t="s">
        <v>568</v>
      </c>
      <c r="B1532">
        <v>9</v>
      </c>
      <c r="C1532">
        <v>702</v>
      </c>
      <c r="D1532" t="s">
        <v>677</v>
      </c>
      <c r="E1532" t="s">
        <v>678</v>
      </c>
      <c r="F1532" t="s">
        <v>42</v>
      </c>
      <c r="G1532" t="s">
        <v>679</v>
      </c>
      <c r="H1532">
        <v>497</v>
      </c>
      <c r="I1532" t="s">
        <v>682</v>
      </c>
      <c r="J1532" t="s">
        <v>683</v>
      </c>
      <c r="K1532" t="s">
        <v>46</v>
      </c>
      <c r="L1532">
        <v>10</v>
      </c>
      <c r="M1532" t="s">
        <v>47</v>
      </c>
      <c r="N1532" s="3">
        <v>1366526</v>
      </c>
      <c r="O1532" s="3">
        <v>1366526</v>
      </c>
      <c r="P1532" s="3">
        <v>1395586</v>
      </c>
      <c r="Q1532" s="3">
        <v>1412205.98</v>
      </c>
      <c r="R1532" s="3">
        <v>1567029</v>
      </c>
      <c r="S1532" s="1">
        <v>1567029</v>
      </c>
      <c r="T1532" s="1">
        <v>1567029</v>
      </c>
      <c r="U1532" s="1">
        <v>1755896</v>
      </c>
    </row>
    <row r="1533" spans="1:21" x14ac:dyDescent="0.25">
      <c r="A1533" t="s">
        <v>568</v>
      </c>
      <c r="B1533">
        <v>9</v>
      </c>
      <c r="C1533">
        <v>702</v>
      </c>
      <c r="D1533" t="s">
        <v>677</v>
      </c>
      <c r="E1533" t="s">
        <v>678</v>
      </c>
      <c r="F1533" t="s">
        <v>42</v>
      </c>
      <c r="G1533" t="s">
        <v>679</v>
      </c>
      <c r="H1533">
        <v>497</v>
      </c>
      <c r="I1533" t="s">
        <v>682</v>
      </c>
      <c r="J1533" t="s">
        <v>683</v>
      </c>
      <c r="K1533" t="s">
        <v>46</v>
      </c>
      <c r="L1533">
        <v>20</v>
      </c>
      <c r="M1533" t="s">
        <v>48</v>
      </c>
      <c r="N1533" s="3">
        <v>1366526</v>
      </c>
      <c r="O1533" s="3">
        <v>1362525.5</v>
      </c>
      <c r="P1533" s="3">
        <v>1395586</v>
      </c>
      <c r="Q1533" s="3">
        <v>1412204.77</v>
      </c>
      <c r="R1533" s="3">
        <v>1567029</v>
      </c>
      <c r="S1533" s="1">
        <v>1567028.63</v>
      </c>
      <c r="T1533" s="1">
        <v>1567028.03</v>
      </c>
      <c r="U1533" s="1">
        <v>1755896</v>
      </c>
    </row>
    <row r="1534" spans="1:21" x14ac:dyDescent="0.25">
      <c r="A1534" t="s">
        <v>568</v>
      </c>
      <c r="B1534">
        <v>9</v>
      </c>
      <c r="C1534">
        <v>702</v>
      </c>
      <c r="D1534" t="s">
        <v>677</v>
      </c>
      <c r="E1534" t="s">
        <v>678</v>
      </c>
      <c r="F1534" t="s">
        <v>42</v>
      </c>
      <c r="G1534" t="s">
        <v>679</v>
      </c>
      <c r="H1534">
        <v>497</v>
      </c>
      <c r="I1534" t="s">
        <v>682</v>
      </c>
      <c r="J1534" t="s">
        <v>683</v>
      </c>
      <c r="K1534" t="s">
        <v>46</v>
      </c>
      <c r="L1534">
        <v>30</v>
      </c>
      <c r="M1534" t="s">
        <v>49</v>
      </c>
      <c r="N1534" s="3">
        <v>0</v>
      </c>
      <c r="O1534" s="3">
        <v>4000.5</v>
      </c>
      <c r="P1534" s="3">
        <v>0</v>
      </c>
      <c r="Q1534" s="3">
        <v>1.21</v>
      </c>
      <c r="R1534" s="3">
        <v>0</v>
      </c>
      <c r="S1534" s="1">
        <v>0.37</v>
      </c>
      <c r="T1534" s="1">
        <v>0.97</v>
      </c>
      <c r="U1534" s="1">
        <v>0</v>
      </c>
    </row>
    <row r="1535" spans="1:21" x14ac:dyDescent="0.25">
      <c r="A1535" t="s">
        <v>568</v>
      </c>
      <c r="B1535">
        <v>9</v>
      </c>
      <c r="C1535">
        <v>702</v>
      </c>
      <c r="D1535" t="s">
        <v>677</v>
      </c>
      <c r="E1535" t="s">
        <v>678</v>
      </c>
      <c r="F1535" t="s">
        <v>42</v>
      </c>
      <c r="G1535" t="s">
        <v>679</v>
      </c>
      <c r="H1535">
        <v>497</v>
      </c>
      <c r="I1535" t="s">
        <v>682</v>
      </c>
      <c r="J1535" t="s">
        <v>683</v>
      </c>
      <c r="K1535" t="s">
        <v>46</v>
      </c>
      <c r="L1535">
        <v>40</v>
      </c>
      <c r="M1535" t="s">
        <v>12</v>
      </c>
      <c r="N1535" s="3">
        <v>0</v>
      </c>
      <c r="O1535" s="3">
        <v>0</v>
      </c>
      <c r="P1535" s="3">
        <v>0</v>
      </c>
      <c r="Q1535" s="3">
        <v>0</v>
      </c>
      <c r="R1535" s="3">
        <v>0</v>
      </c>
      <c r="S1535" s="1">
        <v>0</v>
      </c>
      <c r="T1535" s="1">
        <v>0</v>
      </c>
      <c r="U1535" s="1">
        <v>0</v>
      </c>
    </row>
    <row r="1536" spans="1:21" x14ac:dyDescent="0.25">
      <c r="A1536" t="s">
        <v>568</v>
      </c>
      <c r="B1536">
        <v>9</v>
      </c>
      <c r="C1536">
        <v>702</v>
      </c>
      <c r="D1536" t="s">
        <v>677</v>
      </c>
      <c r="E1536" t="s">
        <v>678</v>
      </c>
      <c r="F1536" t="s">
        <v>42</v>
      </c>
      <c r="G1536" t="s">
        <v>679</v>
      </c>
      <c r="H1536">
        <v>497</v>
      </c>
      <c r="I1536" t="s">
        <v>682</v>
      </c>
      <c r="J1536" t="s">
        <v>683</v>
      </c>
      <c r="K1536" t="s">
        <v>46</v>
      </c>
      <c r="L1536">
        <v>50</v>
      </c>
      <c r="M1536" t="s">
        <v>50</v>
      </c>
      <c r="N1536" s="3">
        <v>0</v>
      </c>
      <c r="O1536" s="3">
        <v>4000.5</v>
      </c>
      <c r="P1536" s="3">
        <v>0</v>
      </c>
      <c r="Q1536" s="3">
        <v>1.21</v>
      </c>
      <c r="R1536" s="3">
        <v>0</v>
      </c>
      <c r="S1536" s="1">
        <v>0.37</v>
      </c>
      <c r="T1536" s="1">
        <v>0.97</v>
      </c>
      <c r="U1536" s="1">
        <v>0</v>
      </c>
    </row>
    <row r="1537" spans="1:21" x14ac:dyDescent="0.25">
      <c r="A1537" t="s">
        <v>568</v>
      </c>
      <c r="B1537">
        <v>9</v>
      </c>
      <c r="C1537">
        <v>702</v>
      </c>
      <c r="D1537" t="s">
        <v>677</v>
      </c>
      <c r="E1537" t="s">
        <v>678</v>
      </c>
      <c r="F1537" t="s">
        <v>42</v>
      </c>
      <c r="G1537" t="s">
        <v>679</v>
      </c>
      <c r="H1537">
        <v>499</v>
      </c>
      <c r="I1537" t="s">
        <v>62</v>
      </c>
      <c r="J1537" t="s">
        <v>577</v>
      </c>
      <c r="K1537" t="s">
        <v>46</v>
      </c>
      <c r="L1537">
        <v>10</v>
      </c>
      <c r="M1537" t="s">
        <v>47</v>
      </c>
      <c r="N1537" s="3">
        <v>946050</v>
      </c>
      <c r="O1537" s="3">
        <v>1155231</v>
      </c>
      <c r="P1537" s="3">
        <v>1270311</v>
      </c>
      <c r="Q1537" s="3">
        <v>1381812.5</v>
      </c>
      <c r="R1537" s="3">
        <v>1869217</v>
      </c>
      <c r="S1537" s="1">
        <v>2142574</v>
      </c>
      <c r="T1537" s="1">
        <v>2398501.62</v>
      </c>
      <c r="U1537" s="1">
        <v>3515831</v>
      </c>
    </row>
    <row r="1538" spans="1:21" x14ac:dyDescent="0.25">
      <c r="A1538" t="s">
        <v>568</v>
      </c>
      <c r="B1538">
        <v>9</v>
      </c>
      <c r="C1538">
        <v>702</v>
      </c>
      <c r="D1538" t="s">
        <v>677</v>
      </c>
      <c r="E1538" t="s">
        <v>678</v>
      </c>
      <c r="F1538" t="s">
        <v>42</v>
      </c>
      <c r="G1538" t="s">
        <v>679</v>
      </c>
      <c r="H1538">
        <v>499</v>
      </c>
      <c r="I1538" t="s">
        <v>62</v>
      </c>
      <c r="J1538" t="s">
        <v>577</v>
      </c>
      <c r="K1538" t="s">
        <v>46</v>
      </c>
      <c r="L1538">
        <v>20</v>
      </c>
      <c r="M1538" t="s">
        <v>48</v>
      </c>
      <c r="N1538" s="3">
        <v>942175.15</v>
      </c>
      <c r="O1538" s="3">
        <v>1153530.6200000001</v>
      </c>
      <c r="P1538" s="3">
        <v>1270311</v>
      </c>
      <c r="Q1538" s="3">
        <v>1381812.5</v>
      </c>
      <c r="R1538" s="3">
        <v>1869217</v>
      </c>
      <c r="S1538" s="1">
        <v>2142573.4900000002</v>
      </c>
      <c r="T1538" s="1">
        <v>2398501.62</v>
      </c>
      <c r="U1538" s="1">
        <v>3515830.75</v>
      </c>
    </row>
    <row r="1539" spans="1:21" x14ac:dyDescent="0.25">
      <c r="A1539" t="s">
        <v>568</v>
      </c>
      <c r="B1539">
        <v>9</v>
      </c>
      <c r="C1539">
        <v>702</v>
      </c>
      <c r="D1539" t="s">
        <v>677</v>
      </c>
      <c r="E1539" t="s">
        <v>678</v>
      </c>
      <c r="F1539" t="s">
        <v>42</v>
      </c>
      <c r="G1539" t="s">
        <v>679</v>
      </c>
      <c r="H1539">
        <v>499</v>
      </c>
      <c r="I1539" t="s">
        <v>62</v>
      </c>
      <c r="J1539" t="s">
        <v>577</v>
      </c>
      <c r="K1539" t="s">
        <v>46</v>
      </c>
      <c r="L1539">
        <v>30</v>
      </c>
      <c r="M1539" t="s">
        <v>49</v>
      </c>
      <c r="N1539" s="3">
        <v>3874.85</v>
      </c>
      <c r="O1539" s="3">
        <v>1700.38</v>
      </c>
      <c r="P1539" s="3">
        <v>0</v>
      </c>
      <c r="Q1539" s="3">
        <v>0</v>
      </c>
      <c r="R1539" s="3">
        <v>0</v>
      </c>
      <c r="S1539" s="1">
        <v>0.51</v>
      </c>
      <c r="T1539" s="1">
        <v>0</v>
      </c>
      <c r="U1539" s="1">
        <v>0.25</v>
      </c>
    </row>
    <row r="1540" spans="1:21" x14ac:dyDescent="0.25">
      <c r="A1540" t="s">
        <v>568</v>
      </c>
      <c r="B1540">
        <v>9</v>
      </c>
      <c r="C1540">
        <v>702</v>
      </c>
      <c r="D1540" t="s">
        <v>677</v>
      </c>
      <c r="E1540" t="s">
        <v>678</v>
      </c>
      <c r="F1540" t="s">
        <v>42</v>
      </c>
      <c r="G1540" t="s">
        <v>679</v>
      </c>
      <c r="H1540">
        <v>499</v>
      </c>
      <c r="I1540" t="s">
        <v>62</v>
      </c>
      <c r="J1540" t="s">
        <v>577</v>
      </c>
      <c r="K1540" t="s">
        <v>46</v>
      </c>
      <c r="L1540">
        <v>40</v>
      </c>
      <c r="M1540" t="s">
        <v>12</v>
      </c>
      <c r="N1540" s="3">
        <v>0</v>
      </c>
      <c r="O1540" s="3">
        <v>0</v>
      </c>
      <c r="P1540" s="3">
        <v>0</v>
      </c>
      <c r="Q1540" s="3">
        <v>0</v>
      </c>
      <c r="R1540" s="3">
        <v>0</v>
      </c>
      <c r="S1540" s="1">
        <v>0</v>
      </c>
      <c r="T1540" s="1">
        <v>0</v>
      </c>
      <c r="U1540" s="1">
        <v>0</v>
      </c>
    </row>
    <row r="1541" spans="1:21" x14ac:dyDescent="0.25">
      <c r="A1541" t="s">
        <v>568</v>
      </c>
      <c r="B1541">
        <v>9</v>
      </c>
      <c r="C1541">
        <v>702</v>
      </c>
      <c r="D1541" t="s">
        <v>677</v>
      </c>
      <c r="E1541" t="s">
        <v>678</v>
      </c>
      <c r="F1541" t="s">
        <v>42</v>
      </c>
      <c r="G1541" t="s">
        <v>679</v>
      </c>
      <c r="H1541">
        <v>499</v>
      </c>
      <c r="I1541" t="s">
        <v>62</v>
      </c>
      <c r="J1541" t="s">
        <v>577</v>
      </c>
      <c r="K1541" t="s">
        <v>46</v>
      </c>
      <c r="L1541">
        <v>50</v>
      </c>
      <c r="M1541" t="s">
        <v>50</v>
      </c>
      <c r="N1541" s="3">
        <v>3874.85</v>
      </c>
      <c r="O1541" s="3">
        <v>1700.38</v>
      </c>
      <c r="P1541" s="3">
        <v>0</v>
      </c>
      <c r="Q1541" s="3">
        <v>0</v>
      </c>
      <c r="R1541" s="3">
        <v>0</v>
      </c>
      <c r="S1541" s="1">
        <v>0.51</v>
      </c>
      <c r="T1541" s="1">
        <v>0</v>
      </c>
      <c r="U1541" s="1">
        <v>0.25</v>
      </c>
    </row>
    <row r="1542" spans="1:21" x14ac:dyDescent="0.25">
      <c r="A1542" t="s">
        <v>568</v>
      </c>
      <c r="B1542">
        <v>9</v>
      </c>
      <c r="C1542">
        <v>263</v>
      </c>
      <c r="D1542" t="s">
        <v>684</v>
      </c>
      <c r="E1542" t="s">
        <v>685</v>
      </c>
      <c r="F1542" t="s">
        <v>42</v>
      </c>
      <c r="G1542" t="s">
        <v>686</v>
      </c>
      <c r="H1542">
        <v>454</v>
      </c>
      <c r="I1542" t="s">
        <v>641</v>
      </c>
      <c r="J1542" t="s">
        <v>642</v>
      </c>
      <c r="K1542" t="s">
        <v>46</v>
      </c>
      <c r="L1542">
        <v>10</v>
      </c>
      <c r="M1542" t="s">
        <v>47</v>
      </c>
      <c r="N1542" s="3">
        <v>172500</v>
      </c>
      <c r="O1542" s="3">
        <v>172500</v>
      </c>
      <c r="P1542" s="3">
        <v>172500</v>
      </c>
      <c r="Q1542" s="3">
        <v>180124</v>
      </c>
      <c r="R1542" s="3">
        <v>172500</v>
      </c>
      <c r="S1542" s="1">
        <v>172500</v>
      </c>
      <c r="T1542" s="1">
        <v>172500</v>
      </c>
      <c r="U1542" s="1">
        <v>172500</v>
      </c>
    </row>
    <row r="1543" spans="1:21" x14ac:dyDescent="0.25">
      <c r="A1543" t="s">
        <v>568</v>
      </c>
      <c r="B1543">
        <v>9</v>
      </c>
      <c r="C1543">
        <v>263</v>
      </c>
      <c r="D1543" t="s">
        <v>684</v>
      </c>
      <c r="E1543" t="s">
        <v>685</v>
      </c>
      <c r="F1543" t="s">
        <v>42</v>
      </c>
      <c r="G1543" t="s">
        <v>686</v>
      </c>
      <c r="H1543">
        <v>454</v>
      </c>
      <c r="I1543" t="s">
        <v>641</v>
      </c>
      <c r="J1543" t="s">
        <v>642</v>
      </c>
      <c r="K1543" t="s">
        <v>46</v>
      </c>
      <c r="L1543">
        <v>20</v>
      </c>
      <c r="M1543" t="s">
        <v>48</v>
      </c>
      <c r="N1543" s="3">
        <v>172500</v>
      </c>
      <c r="O1543" s="3">
        <v>172500</v>
      </c>
      <c r="P1543" s="3">
        <v>172500</v>
      </c>
      <c r="Q1543" s="3">
        <v>180124</v>
      </c>
      <c r="R1543" s="3">
        <v>172500</v>
      </c>
      <c r="S1543" s="1">
        <v>172500</v>
      </c>
      <c r="T1543" s="1">
        <v>172500</v>
      </c>
      <c r="U1543" s="1">
        <v>172500</v>
      </c>
    </row>
    <row r="1544" spans="1:21" x14ac:dyDescent="0.25">
      <c r="A1544" t="s">
        <v>568</v>
      </c>
      <c r="B1544">
        <v>9</v>
      </c>
      <c r="C1544">
        <v>263</v>
      </c>
      <c r="D1544" t="s">
        <v>684</v>
      </c>
      <c r="E1544" t="s">
        <v>685</v>
      </c>
      <c r="F1544" t="s">
        <v>42</v>
      </c>
      <c r="G1544" t="s">
        <v>686</v>
      </c>
      <c r="H1544">
        <v>454</v>
      </c>
      <c r="I1544" t="s">
        <v>641</v>
      </c>
      <c r="J1544" t="s">
        <v>642</v>
      </c>
      <c r="K1544" t="s">
        <v>46</v>
      </c>
      <c r="L1544">
        <v>30</v>
      </c>
      <c r="M1544" t="s">
        <v>49</v>
      </c>
      <c r="N1544" s="3">
        <v>0</v>
      </c>
      <c r="O1544" s="3">
        <v>0</v>
      </c>
      <c r="P1544" s="3">
        <v>0</v>
      </c>
      <c r="Q1544" s="3">
        <v>0</v>
      </c>
      <c r="R1544" s="3">
        <v>0</v>
      </c>
      <c r="S1544" s="1">
        <v>0</v>
      </c>
      <c r="T1544" s="1">
        <v>0</v>
      </c>
      <c r="U1544" s="1">
        <v>0</v>
      </c>
    </row>
    <row r="1545" spans="1:21" x14ac:dyDescent="0.25">
      <c r="A1545" t="s">
        <v>568</v>
      </c>
      <c r="B1545">
        <v>9</v>
      </c>
      <c r="C1545">
        <v>263</v>
      </c>
      <c r="D1545" t="s">
        <v>684</v>
      </c>
      <c r="E1545" t="s">
        <v>685</v>
      </c>
      <c r="F1545" t="s">
        <v>42</v>
      </c>
      <c r="G1545" t="s">
        <v>686</v>
      </c>
      <c r="H1545">
        <v>454</v>
      </c>
      <c r="I1545" t="s">
        <v>641</v>
      </c>
      <c r="J1545" t="s">
        <v>642</v>
      </c>
      <c r="K1545" t="s">
        <v>46</v>
      </c>
      <c r="L1545">
        <v>40</v>
      </c>
      <c r="M1545" t="s">
        <v>12</v>
      </c>
      <c r="N1545" s="3">
        <v>0</v>
      </c>
      <c r="O1545" s="3">
        <v>0</v>
      </c>
      <c r="P1545" s="3">
        <v>0</v>
      </c>
      <c r="Q1545" s="3">
        <v>0</v>
      </c>
      <c r="R1545" s="3">
        <v>0</v>
      </c>
      <c r="S1545" s="1">
        <v>0</v>
      </c>
      <c r="T1545" s="1">
        <v>0</v>
      </c>
      <c r="U1545" s="1">
        <v>0</v>
      </c>
    </row>
    <row r="1546" spans="1:21" x14ac:dyDescent="0.25">
      <c r="A1546" t="s">
        <v>568</v>
      </c>
      <c r="B1546">
        <v>9</v>
      </c>
      <c r="C1546">
        <v>263</v>
      </c>
      <c r="D1546" t="s">
        <v>684</v>
      </c>
      <c r="E1546" t="s">
        <v>685</v>
      </c>
      <c r="F1546" t="s">
        <v>42</v>
      </c>
      <c r="G1546" t="s">
        <v>686</v>
      </c>
      <c r="H1546">
        <v>454</v>
      </c>
      <c r="I1546" t="s">
        <v>641</v>
      </c>
      <c r="J1546" t="s">
        <v>642</v>
      </c>
      <c r="K1546" t="s">
        <v>46</v>
      </c>
      <c r="L1546">
        <v>50</v>
      </c>
      <c r="M1546" t="s">
        <v>50</v>
      </c>
      <c r="N1546" s="3">
        <v>0</v>
      </c>
      <c r="O1546" s="3">
        <v>0</v>
      </c>
      <c r="P1546" s="3">
        <v>0</v>
      </c>
      <c r="Q1546" s="3">
        <v>0</v>
      </c>
      <c r="R1546" s="3">
        <v>0</v>
      </c>
      <c r="S1546" s="1">
        <v>0</v>
      </c>
      <c r="T1546" s="1">
        <v>0</v>
      </c>
      <c r="U1546" s="1">
        <v>0</v>
      </c>
    </row>
    <row r="1547" spans="1:21" x14ac:dyDescent="0.25">
      <c r="A1547" t="s">
        <v>568</v>
      </c>
      <c r="B1547">
        <v>9</v>
      </c>
      <c r="C1547">
        <v>263</v>
      </c>
      <c r="D1547" t="s">
        <v>684</v>
      </c>
      <c r="E1547" t="s">
        <v>685</v>
      </c>
      <c r="F1547" t="s">
        <v>42</v>
      </c>
      <c r="G1547" t="s">
        <v>686</v>
      </c>
      <c r="H1547">
        <v>499</v>
      </c>
      <c r="I1547" t="s">
        <v>62</v>
      </c>
      <c r="J1547" t="s">
        <v>577</v>
      </c>
      <c r="K1547" t="s">
        <v>46</v>
      </c>
      <c r="L1547">
        <v>10</v>
      </c>
      <c r="M1547" t="s">
        <v>47</v>
      </c>
      <c r="N1547" s="3">
        <v>173015</v>
      </c>
      <c r="O1547" s="3">
        <v>179212</v>
      </c>
      <c r="P1547" s="3">
        <v>179647</v>
      </c>
      <c r="Q1547" s="3">
        <v>181029</v>
      </c>
      <c r="R1547" s="3">
        <v>198828</v>
      </c>
      <c r="S1547" s="1">
        <v>208314</v>
      </c>
      <c r="T1547" s="1">
        <v>215745</v>
      </c>
      <c r="U1547" s="1">
        <v>221504</v>
      </c>
    </row>
    <row r="1548" spans="1:21" x14ac:dyDescent="0.25">
      <c r="A1548" t="s">
        <v>568</v>
      </c>
      <c r="B1548">
        <v>9</v>
      </c>
      <c r="C1548">
        <v>263</v>
      </c>
      <c r="D1548" t="s">
        <v>684</v>
      </c>
      <c r="E1548" t="s">
        <v>685</v>
      </c>
      <c r="F1548" t="s">
        <v>42</v>
      </c>
      <c r="G1548" t="s">
        <v>686</v>
      </c>
      <c r="H1548">
        <v>499</v>
      </c>
      <c r="I1548" t="s">
        <v>62</v>
      </c>
      <c r="J1548" t="s">
        <v>577</v>
      </c>
      <c r="K1548" t="s">
        <v>46</v>
      </c>
      <c r="L1548">
        <v>20</v>
      </c>
      <c r="M1548" t="s">
        <v>48</v>
      </c>
      <c r="N1548" s="3">
        <v>172265.18</v>
      </c>
      <c r="O1548" s="3">
        <v>126412</v>
      </c>
      <c r="P1548" s="3">
        <v>179605.64</v>
      </c>
      <c r="Q1548" s="3">
        <v>181029</v>
      </c>
      <c r="R1548" s="3">
        <v>198828</v>
      </c>
      <c r="S1548" s="1">
        <v>207692.3</v>
      </c>
      <c r="T1548" s="1">
        <v>215744.7</v>
      </c>
      <c r="U1548" s="1">
        <v>221504</v>
      </c>
    </row>
    <row r="1549" spans="1:21" x14ac:dyDescent="0.25">
      <c r="A1549" t="s">
        <v>568</v>
      </c>
      <c r="B1549">
        <v>9</v>
      </c>
      <c r="C1549">
        <v>263</v>
      </c>
      <c r="D1549" t="s">
        <v>684</v>
      </c>
      <c r="E1549" t="s">
        <v>685</v>
      </c>
      <c r="F1549" t="s">
        <v>42</v>
      </c>
      <c r="G1549" t="s">
        <v>686</v>
      </c>
      <c r="H1549">
        <v>499</v>
      </c>
      <c r="I1549" t="s">
        <v>62</v>
      </c>
      <c r="J1549" t="s">
        <v>577</v>
      </c>
      <c r="K1549" t="s">
        <v>46</v>
      </c>
      <c r="L1549">
        <v>30</v>
      </c>
      <c r="M1549" t="s">
        <v>49</v>
      </c>
      <c r="N1549" s="3">
        <v>749.82</v>
      </c>
      <c r="O1549" s="3">
        <v>52800</v>
      </c>
      <c r="P1549" s="3">
        <v>41.36</v>
      </c>
      <c r="Q1549" s="3">
        <v>0</v>
      </c>
      <c r="R1549" s="3">
        <v>0</v>
      </c>
      <c r="S1549" s="1">
        <v>621.70000000000005</v>
      </c>
      <c r="T1549" s="1">
        <v>0.3</v>
      </c>
      <c r="U1549" s="1">
        <v>0</v>
      </c>
    </row>
    <row r="1550" spans="1:21" x14ac:dyDescent="0.25">
      <c r="A1550" t="s">
        <v>568</v>
      </c>
      <c r="B1550">
        <v>9</v>
      </c>
      <c r="C1550">
        <v>263</v>
      </c>
      <c r="D1550" t="s">
        <v>684</v>
      </c>
      <c r="E1550" t="s">
        <v>685</v>
      </c>
      <c r="F1550" t="s">
        <v>42</v>
      </c>
      <c r="G1550" t="s">
        <v>686</v>
      </c>
      <c r="H1550">
        <v>499</v>
      </c>
      <c r="I1550" t="s">
        <v>62</v>
      </c>
      <c r="J1550" t="s">
        <v>577</v>
      </c>
      <c r="K1550" t="s">
        <v>46</v>
      </c>
      <c r="L1550">
        <v>40</v>
      </c>
      <c r="M1550" t="s">
        <v>12</v>
      </c>
      <c r="N1550" s="3">
        <v>0</v>
      </c>
      <c r="O1550" s="3">
        <v>0</v>
      </c>
      <c r="P1550" s="3">
        <v>0</v>
      </c>
      <c r="Q1550" s="3">
        <v>0</v>
      </c>
      <c r="R1550" s="3">
        <v>0</v>
      </c>
      <c r="S1550" s="1">
        <v>0</v>
      </c>
      <c r="T1550" s="1">
        <v>0</v>
      </c>
      <c r="U1550" s="1">
        <v>0</v>
      </c>
    </row>
    <row r="1551" spans="1:21" x14ac:dyDescent="0.25">
      <c r="A1551" t="s">
        <v>568</v>
      </c>
      <c r="B1551">
        <v>9</v>
      </c>
      <c r="C1551">
        <v>263</v>
      </c>
      <c r="D1551" t="s">
        <v>684</v>
      </c>
      <c r="E1551" t="s">
        <v>685</v>
      </c>
      <c r="F1551" t="s">
        <v>42</v>
      </c>
      <c r="G1551" t="s">
        <v>686</v>
      </c>
      <c r="H1551">
        <v>499</v>
      </c>
      <c r="I1551" t="s">
        <v>62</v>
      </c>
      <c r="J1551" t="s">
        <v>577</v>
      </c>
      <c r="K1551" t="s">
        <v>46</v>
      </c>
      <c r="L1551">
        <v>50</v>
      </c>
      <c r="M1551" t="s">
        <v>50</v>
      </c>
      <c r="N1551" s="3">
        <v>749.82</v>
      </c>
      <c r="O1551" s="3">
        <v>52800</v>
      </c>
      <c r="P1551" s="3">
        <v>41.36</v>
      </c>
      <c r="Q1551" s="3">
        <v>0</v>
      </c>
      <c r="R1551" s="3">
        <v>0</v>
      </c>
      <c r="S1551" s="1">
        <v>621.70000000000005</v>
      </c>
      <c r="T1551" s="1">
        <v>0.3</v>
      </c>
      <c r="U1551" s="1">
        <v>0</v>
      </c>
    </row>
    <row r="1552" spans="1:21" x14ac:dyDescent="0.25">
      <c r="A1552" t="s">
        <v>687</v>
      </c>
      <c r="B1552">
        <v>10</v>
      </c>
      <c r="C1552">
        <v>195</v>
      </c>
      <c r="D1552" t="s">
        <v>688</v>
      </c>
      <c r="E1552" t="s">
        <v>689</v>
      </c>
      <c r="F1552" t="s">
        <v>42</v>
      </c>
      <c r="G1552" t="s">
        <v>690</v>
      </c>
      <c r="H1552">
        <v>799</v>
      </c>
      <c r="I1552" t="s">
        <v>62</v>
      </c>
      <c r="J1552" t="s">
        <v>218</v>
      </c>
      <c r="K1552" t="s">
        <v>46</v>
      </c>
      <c r="L1552">
        <v>10</v>
      </c>
      <c r="M1552" t="s">
        <v>47</v>
      </c>
      <c r="N1552" s="3">
        <v>0</v>
      </c>
      <c r="O1552" s="3">
        <v>0</v>
      </c>
      <c r="P1552" s="3">
        <v>0</v>
      </c>
      <c r="Q1552" s="3">
        <v>786578.75</v>
      </c>
      <c r="R1552" s="3">
        <v>719785.53</v>
      </c>
      <c r="S1552" s="1">
        <v>808276.47</v>
      </c>
      <c r="T1552" s="1">
        <v>895155.09</v>
      </c>
      <c r="U1552" s="1">
        <v>1002918.2</v>
      </c>
    </row>
    <row r="1553" spans="1:21" x14ac:dyDescent="0.25">
      <c r="A1553" t="s">
        <v>687</v>
      </c>
      <c r="B1553">
        <v>10</v>
      </c>
      <c r="C1553">
        <v>195</v>
      </c>
      <c r="D1553" t="s">
        <v>688</v>
      </c>
      <c r="E1553" t="s">
        <v>689</v>
      </c>
      <c r="F1553" t="s">
        <v>42</v>
      </c>
      <c r="G1553" t="s">
        <v>690</v>
      </c>
      <c r="H1553">
        <v>799</v>
      </c>
      <c r="I1553" t="s">
        <v>62</v>
      </c>
      <c r="J1553" t="s">
        <v>218</v>
      </c>
      <c r="K1553" t="s">
        <v>46</v>
      </c>
      <c r="L1553">
        <v>20</v>
      </c>
      <c r="M1553" t="s">
        <v>48</v>
      </c>
      <c r="N1553" s="3">
        <v>0</v>
      </c>
      <c r="O1553" s="3">
        <v>0</v>
      </c>
      <c r="P1553" s="3">
        <v>0</v>
      </c>
      <c r="Q1553" s="3">
        <v>728048.54</v>
      </c>
      <c r="R1553" s="3">
        <v>582833.06000000006</v>
      </c>
      <c r="S1553" s="1">
        <v>641344.38</v>
      </c>
      <c r="T1553" s="1">
        <v>686077.34</v>
      </c>
      <c r="U1553" s="1">
        <v>765621.74</v>
      </c>
    </row>
    <row r="1554" spans="1:21" x14ac:dyDescent="0.25">
      <c r="A1554" t="s">
        <v>687</v>
      </c>
      <c r="B1554">
        <v>10</v>
      </c>
      <c r="C1554">
        <v>195</v>
      </c>
      <c r="D1554" t="s">
        <v>688</v>
      </c>
      <c r="E1554" t="s">
        <v>689</v>
      </c>
      <c r="F1554" t="s">
        <v>42</v>
      </c>
      <c r="G1554" t="s">
        <v>690</v>
      </c>
      <c r="H1554">
        <v>799</v>
      </c>
      <c r="I1554" t="s">
        <v>62</v>
      </c>
      <c r="J1554" t="s">
        <v>218</v>
      </c>
      <c r="K1554" t="s">
        <v>46</v>
      </c>
      <c r="L1554">
        <v>30</v>
      </c>
      <c r="M1554" t="s">
        <v>49</v>
      </c>
      <c r="N1554" s="3">
        <v>0</v>
      </c>
      <c r="O1554" s="3">
        <v>0</v>
      </c>
      <c r="P1554" s="3">
        <v>0</v>
      </c>
      <c r="Q1554" s="3">
        <v>58530.21</v>
      </c>
      <c r="R1554" s="3">
        <v>136952.47</v>
      </c>
      <c r="S1554" s="1">
        <v>166932.09</v>
      </c>
      <c r="T1554" s="1">
        <v>209077.75</v>
      </c>
      <c r="U1554" s="1">
        <v>237296.46</v>
      </c>
    </row>
    <row r="1555" spans="1:21" x14ac:dyDescent="0.25">
      <c r="A1555" t="s">
        <v>687</v>
      </c>
      <c r="B1555">
        <v>10</v>
      </c>
      <c r="C1555">
        <v>195</v>
      </c>
      <c r="D1555" t="s">
        <v>688</v>
      </c>
      <c r="E1555" t="s">
        <v>689</v>
      </c>
      <c r="F1555" t="s">
        <v>42</v>
      </c>
      <c r="G1555" t="s">
        <v>690</v>
      </c>
      <c r="H1555">
        <v>799</v>
      </c>
      <c r="I1555" t="s">
        <v>62</v>
      </c>
      <c r="J1555" t="s">
        <v>218</v>
      </c>
      <c r="K1555" t="s">
        <v>46</v>
      </c>
      <c r="L1555">
        <v>40</v>
      </c>
      <c r="M1555" t="s">
        <v>12</v>
      </c>
      <c r="N1555" s="3">
        <v>0</v>
      </c>
      <c r="O1555" s="3">
        <v>0</v>
      </c>
      <c r="P1555" s="3">
        <v>0</v>
      </c>
      <c r="Q1555" s="3">
        <v>0</v>
      </c>
      <c r="R1555" s="3">
        <v>0</v>
      </c>
      <c r="S1555" s="1">
        <v>0</v>
      </c>
      <c r="T1555" s="1">
        <v>0</v>
      </c>
      <c r="U1555" s="1">
        <v>0</v>
      </c>
    </row>
    <row r="1556" spans="1:21" x14ac:dyDescent="0.25">
      <c r="A1556" t="s">
        <v>687</v>
      </c>
      <c r="B1556">
        <v>10</v>
      </c>
      <c r="C1556">
        <v>195</v>
      </c>
      <c r="D1556" t="s">
        <v>688</v>
      </c>
      <c r="E1556" t="s">
        <v>689</v>
      </c>
      <c r="F1556" t="s">
        <v>42</v>
      </c>
      <c r="G1556" t="s">
        <v>690</v>
      </c>
      <c r="H1556">
        <v>799</v>
      </c>
      <c r="I1556" t="s">
        <v>62</v>
      </c>
      <c r="J1556" t="s">
        <v>218</v>
      </c>
      <c r="K1556" t="s">
        <v>46</v>
      </c>
      <c r="L1556">
        <v>50</v>
      </c>
      <c r="M1556" t="s">
        <v>50</v>
      </c>
      <c r="N1556" s="3">
        <v>0</v>
      </c>
      <c r="O1556" s="3">
        <v>0</v>
      </c>
      <c r="P1556" s="3">
        <v>0</v>
      </c>
      <c r="Q1556" s="3">
        <v>58530.21</v>
      </c>
      <c r="R1556" s="3">
        <v>136952.47</v>
      </c>
      <c r="S1556" s="1">
        <v>166932.09</v>
      </c>
      <c r="T1556" s="1">
        <v>209077.75</v>
      </c>
      <c r="U1556" s="1">
        <v>237296.46</v>
      </c>
    </row>
    <row r="1557" spans="1:21" x14ac:dyDescent="0.25">
      <c r="A1557" t="s">
        <v>687</v>
      </c>
      <c r="B1557">
        <v>10</v>
      </c>
      <c r="C1557">
        <v>181</v>
      </c>
      <c r="D1557" t="s">
        <v>691</v>
      </c>
      <c r="E1557" t="s">
        <v>692</v>
      </c>
      <c r="F1557" t="s">
        <v>42</v>
      </c>
      <c r="G1557" t="s">
        <v>693</v>
      </c>
      <c r="H1557">
        <v>534</v>
      </c>
      <c r="I1557" t="s">
        <v>82</v>
      </c>
      <c r="J1557" t="s">
        <v>83</v>
      </c>
      <c r="K1557" t="s">
        <v>46</v>
      </c>
      <c r="L1557">
        <v>10</v>
      </c>
      <c r="M1557" t="s">
        <v>47</v>
      </c>
      <c r="N1557" s="3">
        <v>1624046</v>
      </c>
      <c r="O1557" s="3">
        <v>1874054</v>
      </c>
      <c r="P1557" s="3">
        <v>1612139</v>
      </c>
      <c r="Q1557" s="3">
        <v>1985712</v>
      </c>
      <c r="R1557" s="3">
        <v>2000159</v>
      </c>
      <c r="S1557" s="1">
        <v>2067968.5</v>
      </c>
      <c r="T1557" s="1">
        <v>79893</v>
      </c>
      <c r="U1557" s="1"/>
    </row>
    <row r="1558" spans="1:21" x14ac:dyDescent="0.25">
      <c r="A1558" t="s">
        <v>687</v>
      </c>
      <c r="B1558">
        <v>10</v>
      </c>
      <c r="C1558">
        <v>181</v>
      </c>
      <c r="D1558" t="s">
        <v>691</v>
      </c>
      <c r="E1558" t="s">
        <v>692</v>
      </c>
      <c r="F1558" t="s">
        <v>42</v>
      </c>
      <c r="G1558" t="s">
        <v>693</v>
      </c>
      <c r="H1558">
        <v>534</v>
      </c>
      <c r="I1558" t="s">
        <v>82</v>
      </c>
      <c r="J1558" t="s">
        <v>83</v>
      </c>
      <c r="K1558" t="s">
        <v>46</v>
      </c>
      <c r="L1558">
        <v>20</v>
      </c>
      <c r="M1558" t="s">
        <v>48</v>
      </c>
      <c r="N1558" s="3">
        <v>1624046</v>
      </c>
      <c r="O1558" s="3">
        <v>1624054</v>
      </c>
      <c r="P1558" s="3">
        <v>1612139</v>
      </c>
      <c r="Q1558" s="3">
        <v>1751077.07</v>
      </c>
      <c r="R1558" s="3">
        <v>1932349.5</v>
      </c>
      <c r="S1558" s="1">
        <v>1718611.36</v>
      </c>
      <c r="T1558" s="1">
        <v>79893</v>
      </c>
      <c r="U1558" s="1"/>
    </row>
    <row r="1559" spans="1:21" x14ac:dyDescent="0.25">
      <c r="A1559" t="s">
        <v>687</v>
      </c>
      <c r="B1559">
        <v>10</v>
      </c>
      <c r="C1559">
        <v>181</v>
      </c>
      <c r="D1559" t="s">
        <v>691</v>
      </c>
      <c r="E1559" t="s">
        <v>692</v>
      </c>
      <c r="F1559" t="s">
        <v>42</v>
      </c>
      <c r="G1559" t="s">
        <v>693</v>
      </c>
      <c r="H1559">
        <v>534</v>
      </c>
      <c r="I1559" t="s">
        <v>82</v>
      </c>
      <c r="J1559" t="s">
        <v>83</v>
      </c>
      <c r="K1559" t="s">
        <v>46</v>
      </c>
      <c r="L1559">
        <v>30</v>
      </c>
      <c r="M1559" t="s">
        <v>49</v>
      </c>
      <c r="N1559" s="3">
        <v>0</v>
      </c>
      <c r="O1559" s="3">
        <v>250000</v>
      </c>
      <c r="P1559" s="3">
        <v>0</v>
      </c>
      <c r="Q1559" s="3">
        <v>234634.93</v>
      </c>
      <c r="R1559" s="3">
        <v>67809.5</v>
      </c>
      <c r="S1559" s="1">
        <v>349357.14</v>
      </c>
      <c r="T1559" s="1">
        <v>0</v>
      </c>
      <c r="U1559" s="1"/>
    </row>
    <row r="1560" spans="1:21" x14ac:dyDescent="0.25">
      <c r="A1560" t="s">
        <v>687</v>
      </c>
      <c r="B1560">
        <v>10</v>
      </c>
      <c r="C1560">
        <v>181</v>
      </c>
      <c r="D1560" t="s">
        <v>691</v>
      </c>
      <c r="E1560" t="s">
        <v>692</v>
      </c>
      <c r="F1560" t="s">
        <v>42</v>
      </c>
      <c r="G1560" t="s">
        <v>693</v>
      </c>
      <c r="H1560">
        <v>534</v>
      </c>
      <c r="I1560" t="s">
        <v>82</v>
      </c>
      <c r="J1560" t="s">
        <v>83</v>
      </c>
      <c r="K1560" t="s">
        <v>46</v>
      </c>
      <c r="L1560">
        <v>40</v>
      </c>
      <c r="M1560" t="s">
        <v>12</v>
      </c>
      <c r="N1560" s="3">
        <v>0</v>
      </c>
      <c r="O1560" s="3">
        <v>0</v>
      </c>
      <c r="P1560" s="3">
        <v>0</v>
      </c>
      <c r="Q1560" s="3">
        <v>0</v>
      </c>
      <c r="R1560" s="3">
        <v>0</v>
      </c>
      <c r="S1560" s="1">
        <v>0</v>
      </c>
      <c r="T1560" s="1">
        <v>0</v>
      </c>
      <c r="U1560" s="1"/>
    </row>
    <row r="1561" spans="1:21" x14ac:dyDescent="0.25">
      <c r="A1561" t="s">
        <v>687</v>
      </c>
      <c r="B1561">
        <v>10</v>
      </c>
      <c r="C1561">
        <v>181</v>
      </c>
      <c r="D1561" t="s">
        <v>691</v>
      </c>
      <c r="E1561" t="s">
        <v>692</v>
      </c>
      <c r="F1561" t="s">
        <v>42</v>
      </c>
      <c r="G1561" t="s">
        <v>693</v>
      </c>
      <c r="H1561">
        <v>534</v>
      </c>
      <c r="I1561" t="s">
        <v>82</v>
      </c>
      <c r="J1561" t="s">
        <v>83</v>
      </c>
      <c r="K1561" t="s">
        <v>46</v>
      </c>
      <c r="L1561">
        <v>50</v>
      </c>
      <c r="M1561" t="s">
        <v>50</v>
      </c>
      <c r="N1561" s="3">
        <v>0</v>
      </c>
      <c r="O1561" s="3">
        <v>250000</v>
      </c>
      <c r="P1561" s="3">
        <v>0</v>
      </c>
      <c r="Q1561" s="3">
        <v>234634.93</v>
      </c>
      <c r="R1561" s="3">
        <v>67809.5</v>
      </c>
      <c r="S1561" s="1">
        <v>349357.14</v>
      </c>
      <c r="T1561" s="1">
        <v>0</v>
      </c>
      <c r="U1561" s="1"/>
    </row>
    <row r="1562" spans="1:21" x14ac:dyDescent="0.25">
      <c r="A1562" t="s">
        <v>687</v>
      </c>
      <c r="B1562">
        <v>10</v>
      </c>
      <c r="C1562">
        <v>181</v>
      </c>
      <c r="D1562" t="s">
        <v>691</v>
      </c>
      <c r="E1562" t="s">
        <v>692</v>
      </c>
      <c r="F1562" t="s">
        <v>42</v>
      </c>
      <c r="G1562" t="s">
        <v>693</v>
      </c>
      <c r="H1562">
        <v>552</v>
      </c>
      <c r="I1562" t="s">
        <v>227</v>
      </c>
      <c r="J1562" t="s">
        <v>228</v>
      </c>
      <c r="K1562" t="s">
        <v>46</v>
      </c>
      <c r="L1562">
        <v>10</v>
      </c>
      <c r="M1562" t="s">
        <v>47</v>
      </c>
      <c r="N1562" s="3">
        <v>806331</v>
      </c>
      <c r="O1562" s="3">
        <v>919706</v>
      </c>
      <c r="P1562" s="3">
        <v>1559253</v>
      </c>
      <c r="Q1562" s="3">
        <v>2319903</v>
      </c>
      <c r="R1562" s="3">
        <v>2864280</v>
      </c>
      <c r="S1562" s="1">
        <v>2659736</v>
      </c>
      <c r="T1562" s="1">
        <v>2173355</v>
      </c>
      <c r="U1562" s="1">
        <v>2253355</v>
      </c>
    </row>
    <row r="1563" spans="1:21" x14ac:dyDescent="0.25">
      <c r="A1563" t="s">
        <v>687</v>
      </c>
      <c r="B1563">
        <v>10</v>
      </c>
      <c r="C1563">
        <v>181</v>
      </c>
      <c r="D1563" t="s">
        <v>691</v>
      </c>
      <c r="E1563" t="s">
        <v>692</v>
      </c>
      <c r="F1563" t="s">
        <v>42</v>
      </c>
      <c r="G1563" t="s">
        <v>693</v>
      </c>
      <c r="H1563">
        <v>552</v>
      </c>
      <c r="I1563" t="s">
        <v>227</v>
      </c>
      <c r="J1563" t="s">
        <v>228</v>
      </c>
      <c r="K1563" t="s">
        <v>46</v>
      </c>
      <c r="L1563">
        <v>20</v>
      </c>
      <c r="M1563" t="s">
        <v>48</v>
      </c>
      <c r="N1563" s="3">
        <v>806331</v>
      </c>
      <c r="O1563" s="3">
        <v>919706</v>
      </c>
      <c r="P1563" s="3">
        <v>1092873.1499999999</v>
      </c>
      <c r="Q1563" s="3">
        <v>1740316.46</v>
      </c>
      <c r="R1563" s="3">
        <v>1719453.76</v>
      </c>
      <c r="S1563" s="1">
        <v>2651900.61</v>
      </c>
      <c r="T1563" s="1">
        <v>2171596.77</v>
      </c>
      <c r="U1563" s="1">
        <v>2249299.9</v>
      </c>
    </row>
    <row r="1564" spans="1:21" x14ac:dyDescent="0.25">
      <c r="A1564" t="s">
        <v>687</v>
      </c>
      <c r="B1564">
        <v>10</v>
      </c>
      <c r="C1564">
        <v>181</v>
      </c>
      <c r="D1564" t="s">
        <v>691</v>
      </c>
      <c r="E1564" t="s">
        <v>692</v>
      </c>
      <c r="F1564" t="s">
        <v>42</v>
      </c>
      <c r="G1564" t="s">
        <v>693</v>
      </c>
      <c r="H1564">
        <v>552</v>
      </c>
      <c r="I1564" t="s">
        <v>227</v>
      </c>
      <c r="J1564" t="s">
        <v>228</v>
      </c>
      <c r="K1564" t="s">
        <v>46</v>
      </c>
      <c r="L1564">
        <v>30</v>
      </c>
      <c r="M1564" t="s">
        <v>49</v>
      </c>
      <c r="N1564" s="3">
        <v>0</v>
      </c>
      <c r="O1564" s="3">
        <v>0</v>
      </c>
      <c r="P1564" s="3">
        <v>466379.85</v>
      </c>
      <c r="Q1564" s="3">
        <v>579586.54</v>
      </c>
      <c r="R1564" s="3">
        <v>1144826.24</v>
      </c>
      <c r="S1564" s="1">
        <v>7835.39</v>
      </c>
      <c r="T1564" s="1">
        <v>1758.23</v>
      </c>
      <c r="U1564" s="1">
        <v>4055.1</v>
      </c>
    </row>
    <row r="1565" spans="1:21" x14ac:dyDescent="0.25">
      <c r="A1565" t="s">
        <v>687</v>
      </c>
      <c r="B1565">
        <v>10</v>
      </c>
      <c r="C1565">
        <v>181</v>
      </c>
      <c r="D1565" t="s">
        <v>691</v>
      </c>
      <c r="E1565" t="s">
        <v>692</v>
      </c>
      <c r="F1565" t="s">
        <v>42</v>
      </c>
      <c r="G1565" t="s">
        <v>693</v>
      </c>
      <c r="H1565">
        <v>552</v>
      </c>
      <c r="I1565" t="s">
        <v>227</v>
      </c>
      <c r="J1565" t="s">
        <v>228</v>
      </c>
      <c r="K1565" t="s">
        <v>46</v>
      </c>
      <c r="L1565">
        <v>40</v>
      </c>
      <c r="M1565" t="s">
        <v>12</v>
      </c>
      <c r="N1565" s="3">
        <v>0</v>
      </c>
      <c r="O1565" s="3">
        <v>0</v>
      </c>
      <c r="P1565" s="3">
        <v>300000</v>
      </c>
      <c r="Q1565" s="3">
        <v>216875</v>
      </c>
      <c r="R1565" s="3">
        <v>0</v>
      </c>
      <c r="S1565" s="1">
        <v>0</v>
      </c>
      <c r="T1565" s="1">
        <v>0</v>
      </c>
      <c r="U1565" s="1">
        <v>0</v>
      </c>
    </row>
    <row r="1566" spans="1:21" x14ac:dyDescent="0.25">
      <c r="A1566" t="s">
        <v>687</v>
      </c>
      <c r="B1566">
        <v>10</v>
      </c>
      <c r="C1566">
        <v>181</v>
      </c>
      <c r="D1566" t="s">
        <v>691</v>
      </c>
      <c r="E1566" t="s">
        <v>692</v>
      </c>
      <c r="F1566" t="s">
        <v>42</v>
      </c>
      <c r="G1566" t="s">
        <v>693</v>
      </c>
      <c r="H1566">
        <v>552</v>
      </c>
      <c r="I1566" t="s">
        <v>227</v>
      </c>
      <c r="J1566" t="s">
        <v>228</v>
      </c>
      <c r="K1566" t="s">
        <v>46</v>
      </c>
      <c r="L1566">
        <v>50</v>
      </c>
      <c r="M1566" t="s">
        <v>50</v>
      </c>
      <c r="N1566" s="3">
        <v>0</v>
      </c>
      <c r="O1566" s="3">
        <v>0</v>
      </c>
      <c r="P1566" s="3">
        <v>166379.85</v>
      </c>
      <c r="Q1566" s="3">
        <v>362711.54</v>
      </c>
      <c r="R1566" s="3">
        <v>1144826.24</v>
      </c>
      <c r="S1566" s="1">
        <v>7835.39</v>
      </c>
      <c r="T1566" s="1">
        <v>1758.23</v>
      </c>
      <c r="U1566" s="1">
        <v>4055.1</v>
      </c>
    </row>
    <row r="1567" spans="1:21" x14ac:dyDescent="0.25">
      <c r="A1567" t="s">
        <v>687</v>
      </c>
      <c r="B1567">
        <v>10</v>
      </c>
      <c r="C1567">
        <v>181</v>
      </c>
      <c r="D1567" t="s">
        <v>691</v>
      </c>
      <c r="E1567" t="s">
        <v>692</v>
      </c>
      <c r="F1567" t="s">
        <v>42</v>
      </c>
      <c r="G1567" t="s">
        <v>693</v>
      </c>
      <c r="H1567">
        <v>555</v>
      </c>
      <c r="I1567" t="s">
        <v>694</v>
      </c>
      <c r="J1567" t="s">
        <v>695</v>
      </c>
      <c r="K1567" t="s">
        <v>46</v>
      </c>
      <c r="L1567">
        <v>10</v>
      </c>
      <c r="M1567" t="s">
        <v>47</v>
      </c>
      <c r="N1567" s="3">
        <v>3944092</v>
      </c>
      <c r="O1567" s="3">
        <v>3976456</v>
      </c>
      <c r="P1567" s="3">
        <v>4043708</v>
      </c>
      <c r="Q1567" s="3">
        <v>5858678</v>
      </c>
      <c r="R1567" s="3">
        <v>7804826</v>
      </c>
      <c r="S1567" s="1">
        <v>7656942</v>
      </c>
      <c r="T1567" s="1">
        <v>6815759</v>
      </c>
      <c r="U1567" s="1">
        <v>6695759</v>
      </c>
    </row>
    <row r="1568" spans="1:21" x14ac:dyDescent="0.25">
      <c r="A1568" t="s">
        <v>687</v>
      </c>
      <c r="B1568">
        <v>10</v>
      </c>
      <c r="C1568">
        <v>181</v>
      </c>
      <c r="D1568" t="s">
        <v>691</v>
      </c>
      <c r="E1568" t="s">
        <v>692</v>
      </c>
      <c r="F1568" t="s">
        <v>42</v>
      </c>
      <c r="G1568" t="s">
        <v>693</v>
      </c>
      <c r="H1568">
        <v>555</v>
      </c>
      <c r="I1568" t="s">
        <v>694</v>
      </c>
      <c r="J1568" t="s">
        <v>695</v>
      </c>
      <c r="K1568" t="s">
        <v>46</v>
      </c>
      <c r="L1568">
        <v>20</v>
      </c>
      <c r="M1568" t="s">
        <v>48</v>
      </c>
      <c r="N1568" s="3">
        <v>3943960.54</v>
      </c>
      <c r="O1568" s="3">
        <v>3976388.38</v>
      </c>
      <c r="P1568" s="3">
        <v>4043411.57</v>
      </c>
      <c r="Q1568" s="3">
        <v>5436884.3799999999</v>
      </c>
      <c r="R1568" s="3">
        <v>5859521.6399999997</v>
      </c>
      <c r="S1568" s="1">
        <v>7610629.3700000001</v>
      </c>
      <c r="T1568" s="1">
        <v>6813494.6900000004</v>
      </c>
      <c r="U1568" s="1">
        <v>6685496.7800000003</v>
      </c>
    </row>
    <row r="1569" spans="1:21" x14ac:dyDescent="0.25">
      <c r="A1569" t="s">
        <v>687</v>
      </c>
      <c r="B1569">
        <v>10</v>
      </c>
      <c r="C1569">
        <v>181</v>
      </c>
      <c r="D1569" t="s">
        <v>691</v>
      </c>
      <c r="E1569" t="s">
        <v>692</v>
      </c>
      <c r="F1569" t="s">
        <v>42</v>
      </c>
      <c r="G1569" t="s">
        <v>693</v>
      </c>
      <c r="H1569">
        <v>555</v>
      </c>
      <c r="I1569" t="s">
        <v>694</v>
      </c>
      <c r="J1569" t="s">
        <v>695</v>
      </c>
      <c r="K1569" t="s">
        <v>46</v>
      </c>
      <c r="L1569">
        <v>30</v>
      </c>
      <c r="M1569" t="s">
        <v>49</v>
      </c>
      <c r="N1569" s="3">
        <v>131.46</v>
      </c>
      <c r="O1569" s="3">
        <v>67.62</v>
      </c>
      <c r="P1569" s="3">
        <v>296.43</v>
      </c>
      <c r="Q1569" s="3">
        <v>421793.62</v>
      </c>
      <c r="R1569" s="3">
        <v>1945304.36</v>
      </c>
      <c r="S1569" s="1">
        <v>46312.63</v>
      </c>
      <c r="T1569" s="1">
        <v>2264.31</v>
      </c>
      <c r="U1569" s="1">
        <v>10262.219999999999</v>
      </c>
    </row>
    <row r="1570" spans="1:21" x14ac:dyDescent="0.25">
      <c r="A1570" t="s">
        <v>687</v>
      </c>
      <c r="B1570">
        <v>10</v>
      </c>
      <c r="C1570">
        <v>181</v>
      </c>
      <c r="D1570" t="s">
        <v>691</v>
      </c>
      <c r="E1570" t="s">
        <v>692</v>
      </c>
      <c r="F1570" t="s">
        <v>42</v>
      </c>
      <c r="G1570" t="s">
        <v>693</v>
      </c>
      <c r="H1570">
        <v>555</v>
      </c>
      <c r="I1570" t="s">
        <v>694</v>
      </c>
      <c r="J1570" t="s">
        <v>695</v>
      </c>
      <c r="K1570" t="s">
        <v>46</v>
      </c>
      <c r="L1570">
        <v>40</v>
      </c>
      <c r="M1570" t="s">
        <v>12</v>
      </c>
      <c r="N1570" s="3">
        <v>0</v>
      </c>
      <c r="O1570" s="3">
        <v>0</v>
      </c>
      <c r="P1570" s="3">
        <v>0</v>
      </c>
      <c r="Q1570" s="3">
        <v>0</v>
      </c>
      <c r="R1570" s="3">
        <v>0</v>
      </c>
      <c r="S1570" s="1">
        <v>0</v>
      </c>
      <c r="T1570" s="1">
        <v>0</v>
      </c>
      <c r="U1570" s="1">
        <v>0</v>
      </c>
    </row>
    <row r="1571" spans="1:21" x14ac:dyDescent="0.25">
      <c r="A1571" t="s">
        <v>687</v>
      </c>
      <c r="B1571">
        <v>10</v>
      </c>
      <c r="C1571">
        <v>181</v>
      </c>
      <c r="D1571" t="s">
        <v>691</v>
      </c>
      <c r="E1571" t="s">
        <v>692</v>
      </c>
      <c r="F1571" t="s">
        <v>42</v>
      </c>
      <c r="G1571" t="s">
        <v>693</v>
      </c>
      <c r="H1571">
        <v>555</v>
      </c>
      <c r="I1571" t="s">
        <v>694</v>
      </c>
      <c r="J1571" t="s">
        <v>695</v>
      </c>
      <c r="K1571" t="s">
        <v>46</v>
      </c>
      <c r="L1571">
        <v>50</v>
      </c>
      <c r="M1571" t="s">
        <v>50</v>
      </c>
      <c r="N1571" s="3">
        <v>131.46</v>
      </c>
      <c r="O1571" s="3">
        <v>67.62</v>
      </c>
      <c r="P1571" s="3">
        <v>296.43</v>
      </c>
      <c r="Q1571" s="3">
        <v>421793.62</v>
      </c>
      <c r="R1571" s="3">
        <v>1945304.36</v>
      </c>
      <c r="S1571" s="1">
        <v>46312.63</v>
      </c>
      <c r="T1571" s="1">
        <v>2264.31</v>
      </c>
      <c r="U1571" s="1">
        <v>10262.219999999999</v>
      </c>
    </row>
    <row r="1572" spans="1:21" x14ac:dyDescent="0.25">
      <c r="A1572" t="s">
        <v>687</v>
      </c>
      <c r="B1572">
        <v>10</v>
      </c>
      <c r="C1572">
        <v>181</v>
      </c>
      <c r="D1572" t="s">
        <v>691</v>
      </c>
      <c r="E1572" t="s">
        <v>692</v>
      </c>
      <c r="F1572" t="s">
        <v>42</v>
      </c>
      <c r="G1572" t="s">
        <v>693</v>
      </c>
      <c r="H1572">
        <v>562</v>
      </c>
      <c r="I1572" t="s">
        <v>340</v>
      </c>
      <c r="J1572" t="s">
        <v>341</v>
      </c>
      <c r="K1572" t="s">
        <v>46</v>
      </c>
      <c r="L1572">
        <v>10</v>
      </c>
      <c r="M1572" t="s">
        <v>47</v>
      </c>
      <c r="N1572" s="3">
        <v>534671</v>
      </c>
      <c r="O1572" s="3">
        <v>542371</v>
      </c>
      <c r="P1572" s="3">
        <v>562431</v>
      </c>
      <c r="Q1572" s="3">
        <v>592191</v>
      </c>
      <c r="R1572" s="3">
        <v>604067</v>
      </c>
      <c r="S1572" s="1">
        <v>468271</v>
      </c>
      <c r="T1572" s="1">
        <v>575781</v>
      </c>
      <c r="U1572" s="1">
        <v>720391.46</v>
      </c>
    </row>
    <row r="1573" spans="1:21" x14ac:dyDescent="0.25">
      <c r="A1573" t="s">
        <v>687</v>
      </c>
      <c r="B1573">
        <v>10</v>
      </c>
      <c r="C1573">
        <v>181</v>
      </c>
      <c r="D1573" t="s">
        <v>691</v>
      </c>
      <c r="E1573" t="s">
        <v>692</v>
      </c>
      <c r="F1573" t="s">
        <v>42</v>
      </c>
      <c r="G1573" t="s">
        <v>693</v>
      </c>
      <c r="H1573">
        <v>562</v>
      </c>
      <c r="I1573" t="s">
        <v>340</v>
      </c>
      <c r="J1573" t="s">
        <v>341</v>
      </c>
      <c r="K1573" t="s">
        <v>46</v>
      </c>
      <c r="L1573">
        <v>20</v>
      </c>
      <c r="M1573" t="s">
        <v>48</v>
      </c>
      <c r="N1573" s="3">
        <v>534671</v>
      </c>
      <c r="O1573" s="3">
        <v>542371</v>
      </c>
      <c r="P1573" s="3">
        <v>562431</v>
      </c>
      <c r="Q1573" s="3">
        <v>592158.77</v>
      </c>
      <c r="R1573" s="3">
        <v>602663.46</v>
      </c>
      <c r="S1573" s="1">
        <v>459245.18</v>
      </c>
      <c r="T1573" s="1">
        <v>524220.12</v>
      </c>
      <c r="U1573" s="1">
        <v>719582.74</v>
      </c>
    </row>
    <row r="1574" spans="1:21" x14ac:dyDescent="0.25">
      <c r="A1574" t="s">
        <v>687</v>
      </c>
      <c r="B1574">
        <v>10</v>
      </c>
      <c r="C1574">
        <v>181</v>
      </c>
      <c r="D1574" t="s">
        <v>691</v>
      </c>
      <c r="E1574" t="s">
        <v>692</v>
      </c>
      <c r="F1574" t="s">
        <v>42</v>
      </c>
      <c r="G1574" t="s">
        <v>693</v>
      </c>
      <c r="H1574">
        <v>562</v>
      </c>
      <c r="I1574" t="s">
        <v>340</v>
      </c>
      <c r="J1574" t="s">
        <v>341</v>
      </c>
      <c r="K1574" t="s">
        <v>46</v>
      </c>
      <c r="L1574">
        <v>30</v>
      </c>
      <c r="M1574" t="s">
        <v>49</v>
      </c>
      <c r="N1574" s="3">
        <v>0</v>
      </c>
      <c r="O1574" s="3">
        <v>0</v>
      </c>
      <c r="P1574" s="3">
        <v>0</v>
      </c>
      <c r="Q1574" s="3">
        <v>32.229999999999997</v>
      </c>
      <c r="R1574" s="3">
        <v>1403.54</v>
      </c>
      <c r="S1574" s="1">
        <v>9025.82</v>
      </c>
      <c r="T1574" s="1">
        <v>51560.88</v>
      </c>
      <c r="U1574" s="1">
        <v>808.72</v>
      </c>
    </row>
    <row r="1575" spans="1:21" x14ac:dyDescent="0.25">
      <c r="A1575" t="s">
        <v>687</v>
      </c>
      <c r="B1575">
        <v>10</v>
      </c>
      <c r="C1575">
        <v>181</v>
      </c>
      <c r="D1575" t="s">
        <v>691</v>
      </c>
      <c r="E1575" t="s">
        <v>692</v>
      </c>
      <c r="F1575" t="s">
        <v>42</v>
      </c>
      <c r="G1575" t="s">
        <v>693</v>
      </c>
      <c r="H1575">
        <v>562</v>
      </c>
      <c r="I1575" t="s">
        <v>340</v>
      </c>
      <c r="J1575" t="s">
        <v>341</v>
      </c>
      <c r="K1575" t="s">
        <v>46</v>
      </c>
      <c r="L1575">
        <v>40</v>
      </c>
      <c r="M1575" t="s">
        <v>12</v>
      </c>
      <c r="N1575" s="3">
        <v>0</v>
      </c>
      <c r="O1575" s="3">
        <v>0</v>
      </c>
      <c r="P1575" s="3">
        <v>0</v>
      </c>
      <c r="Q1575" s="3">
        <v>0</v>
      </c>
      <c r="R1575" s="3">
        <v>0</v>
      </c>
      <c r="S1575" s="1">
        <v>0</v>
      </c>
      <c r="T1575" s="1">
        <v>0</v>
      </c>
      <c r="U1575" s="1">
        <v>0</v>
      </c>
    </row>
    <row r="1576" spans="1:21" x14ac:dyDescent="0.25">
      <c r="A1576" t="s">
        <v>687</v>
      </c>
      <c r="B1576">
        <v>10</v>
      </c>
      <c r="C1576">
        <v>181</v>
      </c>
      <c r="D1576" t="s">
        <v>691</v>
      </c>
      <c r="E1576" t="s">
        <v>692</v>
      </c>
      <c r="F1576" t="s">
        <v>42</v>
      </c>
      <c r="G1576" t="s">
        <v>693</v>
      </c>
      <c r="H1576">
        <v>562</v>
      </c>
      <c r="I1576" t="s">
        <v>340</v>
      </c>
      <c r="J1576" t="s">
        <v>341</v>
      </c>
      <c r="K1576" t="s">
        <v>46</v>
      </c>
      <c r="L1576">
        <v>50</v>
      </c>
      <c r="M1576" t="s">
        <v>50</v>
      </c>
      <c r="N1576" s="3">
        <v>0</v>
      </c>
      <c r="O1576" s="3">
        <v>0</v>
      </c>
      <c r="P1576" s="3">
        <v>0</v>
      </c>
      <c r="Q1576" s="3">
        <v>32.229999999999997</v>
      </c>
      <c r="R1576" s="3">
        <v>1403.54</v>
      </c>
      <c r="S1576" s="1">
        <v>9025.82</v>
      </c>
      <c r="T1576" s="1">
        <v>51560.88</v>
      </c>
      <c r="U1576" s="1">
        <v>808.72</v>
      </c>
    </row>
    <row r="1577" spans="1:21" x14ac:dyDescent="0.25">
      <c r="A1577" t="s">
        <v>687</v>
      </c>
      <c r="B1577">
        <v>10</v>
      </c>
      <c r="C1577">
        <v>181</v>
      </c>
      <c r="D1577" t="s">
        <v>691</v>
      </c>
      <c r="E1577" t="s">
        <v>692</v>
      </c>
      <c r="F1577" t="s">
        <v>42</v>
      </c>
      <c r="G1577" t="s">
        <v>693</v>
      </c>
      <c r="H1577">
        <v>599</v>
      </c>
      <c r="I1577" t="s">
        <v>62</v>
      </c>
      <c r="J1577" t="s">
        <v>322</v>
      </c>
      <c r="K1577" t="s">
        <v>46</v>
      </c>
      <c r="L1577">
        <v>10</v>
      </c>
      <c r="M1577" t="s">
        <v>47</v>
      </c>
      <c r="N1577" s="3">
        <v>3473248</v>
      </c>
      <c r="O1577" s="3">
        <v>3361148</v>
      </c>
      <c r="P1577" s="3">
        <v>3750273</v>
      </c>
      <c r="Q1577" s="3">
        <v>3320224</v>
      </c>
      <c r="R1577" s="3">
        <v>5070739</v>
      </c>
      <c r="S1577" s="1">
        <v>4833051</v>
      </c>
      <c r="T1577" s="1">
        <v>4404928</v>
      </c>
      <c r="U1577" s="1">
        <v>4962668</v>
      </c>
    </row>
    <row r="1578" spans="1:21" x14ac:dyDescent="0.25">
      <c r="A1578" t="s">
        <v>687</v>
      </c>
      <c r="B1578">
        <v>10</v>
      </c>
      <c r="C1578">
        <v>181</v>
      </c>
      <c r="D1578" t="s">
        <v>691</v>
      </c>
      <c r="E1578" t="s">
        <v>692</v>
      </c>
      <c r="F1578" t="s">
        <v>42</v>
      </c>
      <c r="G1578" t="s">
        <v>693</v>
      </c>
      <c r="H1578">
        <v>599</v>
      </c>
      <c r="I1578" t="s">
        <v>62</v>
      </c>
      <c r="J1578" t="s">
        <v>322</v>
      </c>
      <c r="K1578" t="s">
        <v>46</v>
      </c>
      <c r="L1578">
        <v>20</v>
      </c>
      <c r="M1578" t="s">
        <v>48</v>
      </c>
      <c r="N1578" s="3">
        <v>3473248</v>
      </c>
      <c r="O1578" s="3">
        <v>3361148</v>
      </c>
      <c r="P1578" s="3">
        <v>3750273</v>
      </c>
      <c r="Q1578" s="3">
        <v>3318998.76</v>
      </c>
      <c r="R1578" s="3">
        <v>4884266.91</v>
      </c>
      <c r="S1578" s="1">
        <v>4755984.01</v>
      </c>
      <c r="T1578" s="1">
        <v>4393981.8</v>
      </c>
      <c r="U1578" s="1">
        <v>4954929.38</v>
      </c>
    </row>
    <row r="1579" spans="1:21" x14ac:dyDescent="0.25">
      <c r="A1579" t="s">
        <v>687</v>
      </c>
      <c r="B1579">
        <v>10</v>
      </c>
      <c r="C1579">
        <v>181</v>
      </c>
      <c r="D1579" t="s">
        <v>691</v>
      </c>
      <c r="E1579" t="s">
        <v>692</v>
      </c>
      <c r="F1579" t="s">
        <v>42</v>
      </c>
      <c r="G1579" t="s">
        <v>693</v>
      </c>
      <c r="H1579">
        <v>599</v>
      </c>
      <c r="I1579" t="s">
        <v>62</v>
      </c>
      <c r="J1579" t="s">
        <v>322</v>
      </c>
      <c r="K1579" t="s">
        <v>46</v>
      </c>
      <c r="L1579">
        <v>30</v>
      </c>
      <c r="M1579" t="s">
        <v>49</v>
      </c>
      <c r="N1579" s="3">
        <v>0</v>
      </c>
      <c r="O1579" s="3">
        <v>0</v>
      </c>
      <c r="P1579" s="3">
        <v>0</v>
      </c>
      <c r="Q1579" s="3">
        <v>1225.24</v>
      </c>
      <c r="R1579" s="3">
        <v>186472.09</v>
      </c>
      <c r="S1579" s="1">
        <v>77066.990000000005</v>
      </c>
      <c r="T1579" s="1">
        <v>10946.2</v>
      </c>
      <c r="U1579" s="1">
        <v>7738.62</v>
      </c>
    </row>
    <row r="1580" spans="1:21" x14ac:dyDescent="0.25">
      <c r="A1580" t="s">
        <v>687</v>
      </c>
      <c r="B1580">
        <v>10</v>
      </c>
      <c r="C1580">
        <v>181</v>
      </c>
      <c r="D1580" t="s">
        <v>691</v>
      </c>
      <c r="E1580" t="s">
        <v>692</v>
      </c>
      <c r="F1580" t="s">
        <v>42</v>
      </c>
      <c r="G1580" t="s">
        <v>693</v>
      </c>
      <c r="H1580">
        <v>599</v>
      </c>
      <c r="I1580" t="s">
        <v>62</v>
      </c>
      <c r="J1580" t="s">
        <v>322</v>
      </c>
      <c r="K1580" t="s">
        <v>46</v>
      </c>
      <c r="L1580">
        <v>40</v>
      </c>
      <c r="M1580" t="s">
        <v>12</v>
      </c>
      <c r="N1580" s="3">
        <v>0</v>
      </c>
      <c r="O1580" s="3">
        <v>0</v>
      </c>
      <c r="P1580" s="3">
        <v>0</v>
      </c>
      <c r="Q1580" s="3">
        <v>0</v>
      </c>
      <c r="R1580" s="3">
        <v>0</v>
      </c>
      <c r="S1580" s="1">
        <v>0</v>
      </c>
      <c r="T1580" s="1">
        <v>0</v>
      </c>
      <c r="U1580" s="1">
        <v>0</v>
      </c>
    </row>
    <row r="1581" spans="1:21" x14ac:dyDescent="0.25">
      <c r="A1581" t="s">
        <v>687</v>
      </c>
      <c r="B1581">
        <v>10</v>
      </c>
      <c r="C1581">
        <v>181</v>
      </c>
      <c r="D1581" t="s">
        <v>691</v>
      </c>
      <c r="E1581" t="s">
        <v>692</v>
      </c>
      <c r="F1581" t="s">
        <v>42</v>
      </c>
      <c r="G1581" t="s">
        <v>693</v>
      </c>
      <c r="H1581">
        <v>599</v>
      </c>
      <c r="I1581" t="s">
        <v>62</v>
      </c>
      <c r="J1581" t="s">
        <v>322</v>
      </c>
      <c r="K1581" t="s">
        <v>46</v>
      </c>
      <c r="L1581">
        <v>50</v>
      </c>
      <c r="M1581" t="s">
        <v>50</v>
      </c>
      <c r="N1581" s="3">
        <v>0</v>
      </c>
      <c r="O1581" s="3">
        <v>0</v>
      </c>
      <c r="P1581" s="3">
        <v>0</v>
      </c>
      <c r="Q1581" s="3">
        <v>1225.24</v>
      </c>
      <c r="R1581" s="3">
        <v>186472.09</v>
      </c>
      <c r="S1581" s="1">
        <v>77066.990000000005</v>
      </c>
      <c r="T1581" s="1">
        <v>10946.2</v>
      </c>
      <c r="U1581" s="1">
        <v>7738.62</v>
      </c>
    </row>
    <row r="1582" spans="1:21" x14ac:dyDescent="0.25">
      <c r="A1582" t="s">
        <v>687</v>
      </c>
      <c r="B1582">
        <v>10</v>
      </c>
      <c r="C1582">
        <v>327</v>
      </c>
      <c r="D1582" t="s">
        <v>874</v>
      </c>
      <c r="E1582" t="s">
        <v>875</v>
      </c>
      <c r="F1582" t="s">
        <v>42</v>
      </c>
      <c r="G1582" t="s">
        <v>910</v>
      </c>
      <c r="H1582">
        <v>470</v>
      </c>
      <c r="I1582" t="s">
        <v>699</v>
      </c>
      <c r="J1582" t="s">
        <v>700</v>
      </c>
      <c r="K1582" t="s">
        <v>46</v>
      </c>
      <c r="L1582">
        <v>10</v>
      </c>
      <c r="M1582" t="s">
        <v>47</v>
      </c>
      <c r="N1582" s="3">
        <v>0</v>
      </c>
      <c r="O1582" s="3">
        <v>0</v>
      </c>
      <c r="P1582" s="3">
        <v>0</v>
      </c>
      <c r="Q1582" s="3">
        <v>0</v>
      </c>
      <c r="R1582" s="3">
        <v>0</v>
      </c>
      <c r="S1582" s="1">
        <v>0</v>
      </c>
      <c r="T1582" s="1">
        <v>4524852</v>
      </c>
      <c r="U1582" s="1">
        <v>2915089</v>
      </c>
    </row>
    <row r="1583" spans="1:21" x14ac:dyDescent="0.25">
      <c r="A1583" t="s">
        <v>687</v>
      </c>
      <c r="B1583">
        <v>10</v>
      </c>
      <c r="C1583">
        <v>327</v>
      </c>
      <c r="D1583" t="s">
        <v>874</v>
      </c>
      <c r="E1583" t="s">
        <v>875</v>
      </c>
      <c r="F1583" t="s">
        <v>42</v>
      </c>
      <c r="G1583" t="s">
        <v>910</v>
      </c>
      <c r="H1583">
        <v>470</v>
      </c>
      <c r="I1583" t="s">
        <v>699</v>
      </c>
      <c r="J1583" t="s">
        <v>700</v>
      </c>
      <c r="K1583" t="s">
        <v>46</v>
      </c>
      <c r="L1583">
        <v>20</v>
      </c>
      <c r="M1583" t="s">
        <v>48</v>
      </c>
      <c r="N1583" s="3">
        <v>0</v>
      </c>
      <c r="O1583" s="3">
        <v>0</v>
      </c>
      <c r="P1583" s="3">
        <v>0</v>
      </c>
      <c r="Q1583" s="3">
        <v>0</v>
      </c>
      <c r="R1583" s="3">
        <v>0</v>
      </c>
      <c r="S1583" s="1">
        <v>0</v>
      </c>
      <c r="T1583" s="1">
        <v>4524852</v>
      </c>
      <c r="U1583" s="1">
        <v>2698834.46</v>
      </c>
    </row>
    <row r="1584" spans="1:21" x14ac:dyDescent="0.25">
      <c r="A1584" t="s">
        <v>687</v>
      </c>
      <c r="B1584">
        <v>10</v>
      </c>
      <c r="C1584">
        <v>327</v>
      </c>
      <c r="D1584" t="s">
        <v>874</v>
      </c>
      <c r="E1584" t="s">
        <v>875</v>
      </c>
      <c r="F1584" t="s">
        <v>42</v>
      </c>
      <c r="G1584" t="s">
        <v>910</v>
      </c>
      <c r="H1584">
        <v>470</v>
      </c>
      <c r="I1584" t="s">
        <v>699</v>
      </c>
      <c r="J1584" t="s">
        <v>700</v>
      </c>
      <c r="K1584" t="s">
        <v>46</v>
      </c>
      <c r="L1584">
        <v>30</v>
      </c>
      <c r="M1584" t="s">
        <v>49</v>
      </c>
      <c r="N1584" s="3">
        <v>0</v>
      </c>
      <c r="O1584" s="3">
        <v>0</v>
      </c>
      <c r="P1584" s="3">
        <v>0</v>
      </c>
      <c r="Q1584" s="3">
        <v>0</v>
      </c>
      <c r="R1584" s="3">
        <v>0</v>
      </c>
      <c r="S1584" s="1">
        <v>0</v>
      </c>
      <c r="T1584" s="1">
        <v>0</v>
      </c>
      <c r="U1584" s="1">
        <v>216254.54</v>
      </c>
    </row>
    <row r="1585" spans="1:21" x14ac:dyDescent="0.25">
      <c r="A1585" t="s">
        <v>687</v>
      </c>
      <c r="B1585">
        <v>10</v>
      </c>
      <c r="C1585">
        <v>327</v>
      </c>
      <c r="D1585" t="s">
        <v>874</v>
      </c>
      <c r="E1585" t="s">
        <v>875</v>
      </c>
      <c r="F1585" t="s">
        <v>42</v>
      </c>
      <c r="G1585" t="s">
        <v>910</v>
      </c>
      <c r="H1585">
        <v>470</v>
      </c>
      <c r="I1585" t="s">
        <v>699</v>
      </c>
      <c r="J1585" t="s">
        <v>700</v>
      </c>
      <c r="K1585" t="s">
        <v>46</v>
      </c>
      <c r="L1585">
        <v>40</v>
      </c>
      <c r="M1585" t="s">
        <v>12</v>
      </c>
      <c r="N1585" s="3">
        <v>0</v>
      </c>
      <c r="O1585" s="3">
        <v>0</v>
      </c>
      <c r="P1585" s="3">
        <v>0</v>
      </c>
      <c r="Q1585" s="3">
        <v>0</v>
      </c>
      <c r="R1585" s="3">
        <v>0</v>
      </c>
      <c r="S1585" s="1">
        <v>0</v>
      </c>
      <c r="T1585" s="1">
        <v>0</v>
      </c>
      <c r="U1585" s="1">
        <v>0</v>
      </c>
    </row>
    <row r="1586" spans="1:21" x14ac:dyDescent="0.25">
      <c r="A1586" t="s">
        <v>687</v>
      </c>
      <c r="B1586">
        <v>10</v>
      </c>
      <c r="C1586">
        <v>327</v>
      </c>
      <c r="D1586" t="s">
        <v>874</v>
      </c>
      <c r="E1586" t="s">
        <v>875</v>
      </c>
      <c r="F1586" t="s">
        <v>42</v>
      </c>
      <c r="G1586" t="s">
        <v>910</v>
      </c>
      <c r="H1586">
        <v>470</v>
      </c>
      <c r="I1586" t="s">
        <v>699</v>
      </c>
      <c r="J1586" t="s">
        <v>700</v>
      </c>
      <c r="K1586" t="s">
        <v>46</v>
      </c>
      <c r="L1586">
        <v>50</v>
      </c>
      <c r="M1586" t="s">
        <v>50</v>
      </c>
      <c r="N1586" s="3">
        <v>0</v>
      </c>
      <c r="O1586" s="3">
        <v>0</v>
      </c>
      <c r="P1586" s="3">
        <v>0</v>
      </c>
      <c r="Q1586" s="3">
        <v>0</v>
      </c>
      <c r="R1586" s="3">
        <v>0</v>
      </c>
      <c r="S1586" s="1">
        <v>0</v>
      </c>
      <c r="T1586" s="1">
        <v>0</v>
      </c>
      <c r="U1586" s="1">
        <v>216254.54</v>
      </c>
    </row>
    <row r="1587" spans="1:21" x14ac:dyDescent="0.25">
      <c r="A1587" t="s">
        <v>687</v>
      </c>
      <c r="B1587">
        <v>10</v>
      </c>
      <c r="C1587">
        <v>327</v>
      </c>
      <c r="D1587" t="s">
        <v>874</v>
      </c>
      <c r="E1587" t="s">
        <v>875</v>
      </c>
      <c r="F1587" t="s">
        <v>42</v>
      </c>
      <c r="G1587" t="s">
        <v>910</v>
      </c>
      <c r="H1587">
        <v>534</v>
      </c>
      <c r="I1587" t="s">
        <v>82</v>
      </c>
      <c r="J1587" t="s">
        <v>83</v>
      </c>
      <c r="K1587" t="s">
        <v>46</v>
      </c>
      <c r="L1587">
        <v>10</v>
      </c>
      <c r="M1587" t="s">
        <v>47</v>
      </c>
      <c r="N1587" s="3">
        <v>0</v>
      </c>
      <c r="O1587" s="3">
        <v>0</v>
      </c>
      <c r="P1587" s="3">
        <v>0</v>
      </c>
      <c r="Q1587" s="3">
        <v>0</v>
      </c>
      <c r="R1587" s="3">
        <v>0</v>
      </c>
      <c r="S1587" s="1">
        <v>0</v>
      </c>
      <c r="T1587" s="1">
        <v>2285522.14</v>
      </c>
      <c r="U1587" s="1">
        <v>2108052</v>
      </c>
    </row>
    <row r="1588" spans="1:21" x14ac:dyDescent="0.25">
      <c r="A1588" t="s">
        <v>687</v>
      </c>
      <c r="B1588">
        <v>10</v>
      </c>
      <c r="C1588">
        <v>327</v>
      </c>
      <c r="D1588" t="s">
        <v>874</v>
      </c>
      <c r="E1588" t="s">
        <v>875</v>
      </c>
      <c r="F1588" t="s">
        <v>42</v>
      </c>
      <c r="G1588" t="s">
        <v>910</v>
      </c>
      <c r="H1588">
        <v>534</v>
      </c>
      <c r="I1588" t="s">
        <v>82</v>
      </c>
      <c r="J1588" t="s">
        <v>83</v>
      </c>
      <c r="K1588" t="s">
        <v>46</v>
      </c>
      <c r="L1588">
        <v>20</v>
      </c>
      <c r="M1588" t="s">
        <v>48</v>
      </c>
      <c r="N1588" s="3">
        <v>0</v>
      </c>
      <c r="O1588" s="3">
        <v>0</v>
      </c>
      <c r="P1588" s="3">
        <v>0</v>
      </c>
      <c r="Q1588" s="3">
        <v>0</v>
      </c>
      <c r="R1588" s="3">
        <v>0</v>
      </c>
      <c r="S1588" s="1">
        <v>0</v>
      </c>
      <c r="T1588" s="1">
        <v>2285522.14</v>
      </c>
      <c r="U1588" s="1">
        <v>2108052</v>
      </c>
    </row>
    <row r="1589" spans="1:21" x14ac:dyDescent="0.25">
      <c r="A1589" t="s">
        <v>687</v>
      </c>
      <c r="B1589">
        <v>10</v>
      </c>
      <c r="C1589">
        <v>327</v>
      </c>
      <c r="D1589" t="s">
        <v>874</v>
      </c>
      <c r="E1589" t="s">
        <v>875</v>
      </c>
      <c r="F1589" t="s">
        <v>42</v>
      </c>
      <c r="G1589" t="s">
        <v>910</v>
      </c>
      <c r="H1589">
        <v>534</v>
      </c>
      <c r="I1589" t="s">
        <v>82</v>
      </c>
      <c r="J1589" t="s">
        <v>83</v>
      </c>
      <c r="K1589" t="s">
        <v>46</v>
      </c>
      <c r="L1589">
        <v>30</v>
      </c>
      <c r="M1589" t="s">
        <v>49</v>
      </c>
      <c r="N1589" s="3">
        <v>0</v>
      </c>
      <c r="O1589" s="3">
        <v>0</v>
      </c>
      <c r="P1589" s="3">
        <v>0</v>
      </c>
      <c r="Q1589" s="3">
        <v>0</v>
      </c>
      <c r="R1589" s="3">
        <v>0</v>
      </c>
      <c r="S1589" s="1">
        <v>0</v>
      </c>
      <c r="T1589" s="1">
        <v>0</v>
      </c>
      <c r="U1589" s="1">
        <v>0</v>
      </c>
    </row>
    <row r="1590" spans="1:21" x14ac:dyDescent="0.25">
      <c r="A1590" t="s">
        <v>687</v>
      </c>
      <c r="B1590">
        <v>10</v>
      </c>
      <c r="C1590">
        <v>327</v>
      </c>
      <c r="D1590" t="s">
        <v>874</v>
      </c>
      <c r="E1590" t="s">
        <v>875</v>
      </c>
      <c r="F1590" t="s">
        <v>42</v>
      </c>
      <c r="G1590" t="s">
        <v>910</v>
      </c>
      <c r="H1590">
        <v>534</v>
      </c>
      <c r="I1590" t="s">
        <v>82</v>
      </c>
      <c r="J1590" t="s">
        <v>83</v>
      </c>
      <c r="K1590" t="s">
        <v>46</v>
      </c>
      <c r="L1590">
        <v>40</v>
      </c>
      <c r="M1590" t="s">
        <v>12</v>
      </c>
      <c r="N1590" s="3">
        <v>0</v>
      </c>
      <c r="O1590" s="3">
        <v>0</v>
      </c>
      <c r="P1590" s="3">
        <v>0</v>
      </c>
      <c r="Q1590" s="3">
        <v>0</v>
      </c>
      <c r="R1590" s="3">
        <v>0</v>
      </c>
      <c r="S1590" s="1">
        <v>0</v>
      </c>
      <c r="T1590" s="1">
        <v>0</v>
      </c>
      <c r="U1590" s="1">
        <v>0</v>
      </c>
    </row>
    <row r="1591" spans="1:21" x14ac:dyDescent="0.25">
      <c r="A1591" t="s">
        <v>687</v>
      </c>
      <c r="B1591">
        <v>10</v>
      </c>
      <c r="C1591">
        <v>327</v>
      </c>
      <c r="D1591" t="s">
        <v>874</v>
      </c>
      <c r="E1591" t="s">
        <v>875</v>
      </c>
      <c r="F1591" t="s">
        <v>42</v>
      </c>
      <c r="G1591" t="s">
        <v>910</v>
      </c>
      <c r="H1591">
        <v>534</v>
      </c>
      <c r="I1591" t="s">
        <v>82</v>
      </c>
      <c r="J1591" t="s">
        <v>83</v>
      </c>
      <c r="K1591" t="s">
        <v>46</v>
      </c>
      <c r="L1591">
        <v>50</v>
      </c>
      <c r="M1591" t="s">
        <v>50</v>
      </c>
      <c r="N1591" s="3">
        <v>0</v>
      </c>
      <c r="O1591" s="3">
        <v>0</v>
      </c>
      <c r="P1591" s="3">
        <v>0</v>
      </c>
      <c r="Q1591" s="3">
        <v>0</v>
      </c>
      <c r="R1591" s="3">
        <v>0</v>
      </c>
      <c r="S1591" s="1">
        <v>0</v>
      </c>
      <c r="T1591" s="1">
        <v>0</v>
      </c>
      <c r="U1591" s="1">
        <v>0</v>
      </c>
    </row>
    <row r="1592" spans="1:21" x14ac:dyDescent="0.25">
      <c r="A1592" t="s">
        <v>687</v>
      </c>
      <c r="B1592">
        <v>10</v>
      </c>
      <c r="C1592">
        <v>182</v>
      </c>
      <c r="D1592" t="s">
        <v>696</v>
      </c>
      <c r="E1592" t="s">
        <v>697</v>
      </c>
      <c r="F1592" t="s">
        <v>42</v>
      </c>
      <c r="G1592" t="s">
        <v>698</v>
      </c>
      <c r="H1592">
        <v>470</v>
      </c>
      <c r="I1592" t="s">
        <v>699</v>
      </c>
      <c r="J1592" t="s">
        <v>700</v>
      </c>
      <c r="K1592" t="s">
        <v>46</v>
      </c>
      <c r="L1592">
        <v>10</v>
      </c>
      <c r="M1592" t="s">
        <v>47</v>
      </c>
      <c r="N1592" s="3">
        <v>0</v>
      </c>
      <c r="O1592" s="3">
        <v>0</v>
      </c>
      <c r="P1592" s="3">
        <v>0</v>
      </c>
      <c r="Q1592" s="3">
        <v>34984242</v>
      </c>
      <c r="R1592" s="3">
        <v>402053.31</v>
      </c>
      <c r="S1592" s="1">
        <v>1460822</v>
      </c>
      <c r="T1592" s="1">
        <v>882167</v>
      </c>
      <c r="U1592" s="1">
        <v>635257</v>
      </c>
    </row>
    <row r="1593" spans="1:21" x14ac:dyDescent="0.25">
      <c r="A1593" t="s">
        <v>687</v>
      </c>
      <c r="B1593">
        <v>10</v>
      </c>
      <c r="C1593">
        <v>182</v>
      </c>
      <c r="D1593" t="s">
        <v>696</v>
      </c>
      <c r="E1593" t="s">
        <v>697</v>
      </c>
      <c r="F1593" t="s">
        <v>42</v>
      </c>
      <c r="G1593" t="s">
        <v>698</v>
      </c>
      <c r="H1593">
        <v>470</v>
      </c>
      <c r="I1593" t="s">
        <v>699</v>
      </c>
      <c r="J1593" t="s">
        <v>700</v>
      </c>
      <c r="K1593" t="s">
        <v>46</v>
      </c>
      <c r="L1593">
        <v>20</v>
      </c>
      <c r="M1593" t="s">
        <v>48</v>
      </c>
      <c r="N1593" s="3">
        <v>0</v>
      </c>
      <c r="O1593" s="3">
        <v>0</v>
      </c>
      <c r="P1593" s="3">
        <v>0</v>
      </c>
      <c r="Q1593" s="3">
        <v>34236635.810000002</v>
      </c>
      <c r="R1593" s="3">
        <v>402053.31</v>
      </c>
      <c r="S1593" s="1">
        <v>500000</v>
      </c>
      <c r="T1593" s="1">
        <v>523876.94</v>
      </c>
      <c r="U1593" s="1">
        <v>0</v>
      </c>
    </row>
    <row r="1594" spans="1:21" x14ac:dyDescent="0.25">
      <c r="A1594" t="s">
        <v>687</v>
      </c>
      <c r="B1594">
        <v>10</v>
      </c>
      <c r="C1594">
        <v>182</v>
      </c>
      <c r="D1594" t="s">
        <v>696</v>
      </c>
      <c r="E1594" t="s">
        <v>697</v>
      </c>
      <c r="F1594" t="s">
        <v>42</v>
      </c>
      <c r="G1594" t="s">
        <v>698</v>
      </c>
      <c r="H1594">
        <v>470</v>
      </c>
      <c r="I1594" t="s">
        <v>699</v>
      </c>
      <c r="J1594" t="s">
        <v>700</v>
      </c>
      <c r="K1594" t="s">
        <v>46</v>
      </c>
      <c r="L1594">
        <v>30</v>
      </c>
      <c r="M1594" t="s">
        <v>49</v>
      </c>
      <c r="N1594" s="3">
        <v>0</v>
      </c>
      <c r="O1594" s="3">
        <v>0</v>
      </c>
      <c r="P1594" s="3">
        <v>0</v>
      </c>
      <c r="Q1594" s="3">
        <v>747606.19</v>
      </c>
      <c r="R1594" s="3">
        <v>0</v>
      </c>
      <c r="S1594" s="1">
        <v>960822</v>
      </c>
      <c r="T1594" s="1">
        <v>358290.06</v>
      </c>
      <c r="U1594" s="1">
        <v>635257</v>
      </c>
    </row>
    <row r="1595" spans="1:21" x14ac:dyDescent="0.25">
      <c r="A1595" t="s">
        <v>687</v>
      </c>
      <c r="B1595">
        <v>10</v>
      </c>
      <c r="C1595">
        <v>182</v>
      </c>
      <c r="D1595" t="s">
        <v>696</v>
      </c>
      <c r="E1595" t="s">
        <v>697</v>
      </c>
      <c r="F1595" t="s">
        <v>42</v>
      </c>
      <c r="G1595" t="s">
        <v>698</v>
      </c>
      <c r="H1595">
        <v>470</v>
      </c>
      <c r="I1595" t="s">
        <v>699</v>
      </c>
      <c r="J1595" t="s">
        <v>700</v>
      </c>
      <c r="K1595" t="s">
        <v>46</v>
      </c>
      <c r="L1595">
        <v>40</v>
      </c>
      <c r="M1595" t="s">
        <v>12</v>
      </c>
      <c r="N1595" s="3">
        <v>0</v>
      </c>
      <c r="O1595" s="3">
        <v>0</v>
      </c>
      <c r="P1595" s="3">
        <v>0</v>
      </c>
      <c r="Q1595" s="3">
        <v>0</v>
      </c>
      <c r="R1595" s="3">
        <v>0</v>
      </c>
      <c r="S1595" s="1">
        <v>0</v>
      </c>
      <c r="T1595" s="1">
        <v>0</v>
      </c>
      <c r="U1595" s="1">
        <v>0</v>
      </c>
    </row>
    <row r="1596" spans="1:21" x14ac:dyDescent="0.25">
      <c r="A1596" t="s">
        <v>687</v>
      </c>
      <c r="B1596">
        <v>10</v>
      </c>
      <c r="C1596">
        <v>182</v>
      </c>
      <c r="D1596" t="s">
        <v>696</v>
      </c>
      <c r="E1596" t="s">
        <v>697</v>
      </c>
      <c r="F1596" t="s">
        <v>42</v>
      </c>
      <c r="G1596" t="s">
        <v>698</v>
      </c>
      <c r="H1596">
        <v>470</v>
      </c>
      <c r="I1596" t="s">
        <v>699</v>
      </c>
      <c r="J1596" t="s">
        <v>700</v>
      </c>
      <c r="K1596" t="s">
        <v>46</v>
      </c>
      <c r="L1596">
        <v>50</v>
      </c>
      <c r="M1596" t="s">
        <v>50</v>
      </c>
      <c r="N1596" s="3">
        <v>0</v>
      </c>
      <c r="O1596" s="3">
        <v>0</v>
      </c>
      <c r="P1596" s="3">
        <v>0</v>
      </c>
      <c r="Q1596" s="3">
        <v>747606.19</v>
      </c>
      <c r="R1596" s="3">
        <v>0</v>
      </c>
      <c r="S1596" s="1">
        <v>960822</v>
      </c>
      <c r="T1596" s="1">
        <v>358290.06</v>
      </c>
      <c r="U1596" s="1">
        <v>635257</v>
      </c>
    </row>
    <row r="1597" spans="1:21" x14ac:dyDescent="0.25">
      <c r="A1597" t="s">
        <v>701</v>
      </c>
      <c r="B1597">
        <v>11</v>
      </c>
      <c r="C1597">
        <v>183</v>
      </c>
      <c r="D1597" t="s">
        <v>702</v>
      </c>
      <c r="E1597" t="s">
        <v>703</v>
      </c>
      <c r="F1597" t="s">
        <v>42</v>
      </c>
      <c r="G1597" t="s">
        <v>704</v>
      </c>
      <c r="H1597">
        <v>799</v>
      </c>
      <c r="I1597" t="s">
        <v>62</v>
      </c>
      <c r="J1597" t="s">
        <v>218</v>
      </c>
      <c r="K1597" t="s">
        <v>46</v>
      </c>
      <c r="L1597">
        <v>10</v>
      </c>
      <c r="M1597" t="s">
        <v>47</v>
      </c>
      <c r="N1597" s="3">
        <v>699521</v>
      </c>
      <c r="O1597" s="3">
        <v>762088</v>
      </c>
      <c r="P1597" s="3">
        <v>663250</v>
      </c>
      <c r="Q1597" s="3">
        <v>818799.01</v>
      </c>
      <c r="R1597" s="3">
        <v>719521.93</v>
      </c>
      <c r="S1597" s="1">
        <v>1323092.67</v>
      </c>
      <c r="T1597" s="1">
        <v>1506862.7</v>
      </c>
      <c r="U1597" s="1">
        <v>2049478.2</v>
      </c>
    </row>
    <row r="1598" spans="1:21" x14ac:dyDescent="0.25">
      <c r="A1598" t="s">
        <v>701</v>
      </c>
      <c r="B1598">
        <v>11</v>
      </c>
      <c r="C1598">
        <v>183</v>
      </c>
      <c r="D1598" t="s">
        <v>702</v>
      </c>
      <c r="E1598" t="s">
        <v>703</v>
      </c>
      <c r="F1598" t="s">
        <v>42</v>
      </c>
      <c r="G1598" t="s">
        <v>704</v>
      </c>
      <c r="H1598">
        <v>799</v>
      </c>
      <c r="I1598" t="s">
        <v>62</v>
      </c>
      <c r="J1598" t="s">
        <v>218</v>
      </c>
      <c r="K1598" t="s">
        <v>46</v>
      </c>
      <c r="L1598">
        <v>20</v>
      </c>
      <c r="M1598" t="s">
        <v>48</v>
      </c>
      <c r="N1598" s="3">
        <v>574037</v>
      </c>
      <c r="O1598" s="3">
        <v>587714.12</v>
      </c>
      <c r="P1598" s="3">
        <v>587264.23</v>
      </c>
      <c r="Q1598" s="3">
        <v>702632.08</v>
      </c>
      <c r="R1598" s="3">
        <v>625814.26</v>
      </c>
      <c r="S1598" s="1">
        <v>772736.97</v>
      </c>
      <c r="T1598" s="1">
        <v>800613.43</v>
      </c>
      <c r="U1598" s="1">
        <v>1357714.39</v>
      </c>
    </row>
    <row r="1599" spans="1:21" x14ac:dyDescent="0.25">
      <c r="A1599" t="s">
        <v>701</v>
      </c>
      <c r="B1599">
        <v>11</v>
      </c>
      <c r="C1599">
        <v>183</v>
      </c>
      <c r="D1599" t="s">
        <v>702</v>
      </c>
      <c r="E1599" t="s">
        <v>703</v>
      </c>
      <c r="F1599" t="s">
        <v>42</v>
      </c>
      <c r="G1599" t="s">
        <v>704</v>
      </c>
      <c r="H1599">
        <v>799</v>
      </c>
      <c r="I1599" t="s">
        <v>62</v>
      </c>
      <c r="J1599" t="s">
        <v>218</v>
      </c>
      <c r="K1599" t="s">
        <v>46</v>
      </c>
      <c r="L1599">
        <v>30</v>
      </c>
      <c r="M1599" t="s">
        <v>49</v>
      </c>
      <c r="N1599" s="3">
        <v>125484</v>
      </c>
      <c r="O1599" s="3">
        <v>174373.88</v>
      </c>
      <c r="P1599" s="3">
        <v>75985.77</v>
      </c>
      <c r="Q1599" s="3">
        <v>116166.93</v>
      </c>
      <c r="R1599" s="3">
        <v>93707.67</v>
      </c>
      <c r="S1599" s="1">
        <v>550355.69999999995</v>
      </c>
      <c r="T1599" s="1">
        <v>706249.27</v>
      </c>
      <c r="U1599" s="1">
        <v>691763.81</v>
      </c>
    </row>
    <row r="1600" spans="1:21" x14ac:dyDescent="0.25">
      <c r="A1600" t="s">
        <v>701</v>
      </c>
      <c r="B1600">
        <v>11</v>
      </c>
      <c r="C1600">
        <v>183</v>
      </c>
      <c r="D1600" t="s">
        <v>702</v>
      </c>
      <c r="E1600" t="s">
        <v>703</v>
      </c>
      <c r="F1600" t="s">
        <v>42</v>
      </c>
      <c r="G1600" t="s">
        <v>704</v>
      </c>
      <c r="H1600">
        <v>799</v>
      </c>
      <c r="I1600" t="s">
        <v>62</v>
      </c>
      <c r="J1600" t="s">
        <v>218</v>
      </c>
      <c r="K1600" t="s">
        <v>46</v>
      </c>
      <c r="L1600">
        <v>40</v>
      </c>
      <c r="M1600" t="s">
        <v>12</v>
      </c>
      <c r="N1600" s="3">
        <v>0</v>
      </c>
      <c r="O1600" s="3">
        <v>0</v>
      </c>
      <c r="P1600" s="3">
        <v>0</v>
      </c>
      <c r="Q1600" s="3">
        <v>0</v>
      </c>
      <c r="R1600" s="3">
        <v>0</v>
      </c>
      <c r="S1600" s="1">
        <v>0</v>
      </c>
      <c r="T1600" s="1">
        <v>0</v>
      </c>
      <c r="U1600" s="1">
        <v>0</v>
      </c>
    </row>
    <row r="1601" spans="1:21" x14ac:dyDescent="0.25">
      <c r="A1601" t="s">
        <v>701</v>
      </c>
      <c r="B1601">
        <v>11</v>
      </c>
      <c r="C1601">
        <v>183</v>
      </c>
      <c r="D1601" t="s">
        <v>702</v>
      </c>
      <c r="E1601" t="s">
        <v>703</v>
      </c>
      <c r="F1601" t="s">
        <v>42</v>
      </c>
      <c r="G1601" t="s">
        <v>704</v>
      </c>
      <c r="H1601">
        <v>799</v>
      </c>
      <c r="I1601" t="s">
        <v>62</v>
      </c>
      <c r="J1601" t="s">
        <v>218</v>
      </c>
      <c r="K1601" t="s">
        <v>46</v>
      </c>
      <c r="L1601">
        <v>50</v>
      </c>
      <c r="M1601" t="s">
        <v>50</v>
      </c>
      <c r="N1601" s="3">
        <v>125484</v>
      </c>
      <c r="O1601" s="3">
        <v>174373.88</v>
      </c>
      <c r="P1601" s="3">
        <v>75985.77</v>
      </c>
      <c r="Q1601" s="3">
        <v>116166.93</v>
      </c>
      <c r="R1601" s="3">
        <v>93707.67</v>
      </c>
      <c r="S1601" s="1">
        <v>550355.69999999995</v>
      </c>
      <c r="T1601" s="1">
        <v>706249.27</v>
      </c>
      <c r="U1601" s="1">
        <v>691763.81</v>
      </c>
    </row>
    <row r="1602" spans="1:21" x14ac:dyDescent="0.25">
      <c r="A1602" t="s">
        <v>701</v>
      </c>
      <c r="B1602">
        <v>11</v>
      </c>
      <c r="C1602">
        <v>199</v>
      </c>
      <c r="D1602" t="s">
        <v>705</v>
      </c>
      <c r="E1602" t="s">
        <v>706</v>
      </c>
      <c r="F1602" t="s">
        <v>42</v>
      </c>
      <c r="G1602" t="s">
        <v>707</v>
      </c>
      <c r="H1602">
        <v>503</v>
      </c>
      <c r="I1602" t="s">
        <v>708</v>
      </c>
      <c r="J1602" t="s">
        <v>709</v>
      </c>
      <c r="K1602" t="s">
        <v>46</v>
      </c>
      <c r="L1602">
        <v>10</v>
      </c>
      <c r="M1602" t="s">
        <v>47</v>
      </c>
      <c r="N1602" s="3">
        <v>13696384</v>
      </c>
      <c r="O1602" s="3">
        <v>13796384</v>
      </c>
      <c r="P1602" s="3">
        <v>19007548</v>
      </c>
      <c r="Q1602" s="3">
        <v>20850122</v>
      </c>
      <c r="R1602" s="3">
        <v>26345534.460000001</v>
      </c>
      <c r="S1602" s="1">
        <v>127711066.90000001</v>
      </c>
      <c r="T1602" s="1">
        <v>60735783</v>
      </c>
      <c r="U1602" s="1">
        <v>34158017.890000001</v>
      </c>
    </row>
    <row r="1603" spans="1:21" x14ac:dyDescent="0.25">
      <c r="A1603" t="s">
        <v>701</v>
      </c>
      <c r="B1603">
        <v>11</v>
      </c>
      <c r="C1603">
        <v>199</v>
      </c>
      <c r="D1603" t="s">
        <v>705</v>
      </c>
      <c r="E1603" t="s">
        <v>706</v>
      </c>
      <c r="F1603" t="s">
        <v>42</v>
      </c>
      <c r="G1603" t="s">
        <v>707</v>
      </c>
      <c r="H1603">
        <v>503</v>
      </c>
      <c r="I1603" t="s">
        <v>708</v>
      </c>
      <c r="J1603" t="s">
        <v>709</v>
      </c>
      <c r="K1603" t="s">
        <v>46</v>
      </c>
      <c r="L1603">
        <v>20</v>
      </c>
      <c r="M1603" t="s">
        <v>48</v>
      </c>
      <c r="N1603" s="3">
        <v>13681028.99</v>
      </c>
      <c r="O1603" s="3">
        <v>13782764.949999999</v>
      </c>
      <c r="P1603" s="3">
        <v>18881993.780000001</v>
      </c>
      <c r="Q1603" s="3">
        <v>20794794.940000001</v>
      </c>
      <c r="R1603" s="3">
        <v>26205389.559999999</v>
      </c>
      <c r="S1603" s="1">
        <v>127560578.26000001</v>
      </c>
      <c r="T1603" s="1">
        <v>59440314.109999999</v>
      </c>
      <c r="U1603" s="1">
        <v>33870427.32</v>
      </c>
    </row>
    <row r="1604" spans="1:21" x14ac:dyDescent="0.25">
      <c r="A1604" t="s">
        <v>701</v>
      </c>
      <c r="B1604">
        <v>11</v>
      </c>
      <c r="C1604">
        <v>199</v>
      </c>
      <c r="D1604" t="s">
        <v>705</v>
      </c>
      <c r="E1604" t="s">
        <v>706</v>
      </c>
      <c r="F1604" t="s">
        <v>42</v>
      </c>
      <c r="G1604" t="s">
        <v>707</v>
      </c>
      <c r="H1604">
        <v>503</v>
      </c>
      <c r="I1604" t="s">
        <v>708</v>
      </c>
      <c r="J1604" t="s">
        <v>709</v>
      </c>
      <c r="K1604" t="s">
        <v>46</v>
      </c>
      <c r="L1604">
        <v>30</v>
      </c>
      <c r="M1604" t="s">
        <v>49</v>
      </c>
      <c r="N1604" s="3">
        <v>15355.01</v>
      </c>
      <c r="O1604" s="3">
        <v>13619.05</v>
      </c>
      <c r="P1604" s="3">
        <v>125554.22</v>
      </c>
      <c r="Q1604" s="3">
        <v>55327.06</v>
      </c>
      <c r="R1604" s="3">
        <v>140144.9</v>
      </c>
      <c r="S1604" s="1">
        <v>150488.64000000001</v>
      </c>
      <c r="T1604" s="1">
        <v>1295468.8899999999</v>
      </c>
      <c r="U1604" s="1">
        <v>287590.57</v>
      </c>
    </row>
    <row r="1605" spans="1:21" x14ac:dyDescent="0.25">
      <c r="A1605" t="s">
        <v>701</v>
      </c>
      <c r="B1605">
        <v>11</v>
      </c>
      <c r="C1605">
        <v>199</v>
      </c>
      <c r="D1605" t="s">
        <v>705</v>
      </c>
      <c r="E1605" t="s">
        <v>706</v>
      </c>
      <c r="F1605" t="s">
        <v>42</v>
      </c>
      <c r="G1605" t="s">
        <v>707</v>
      </c>
      <c r="H1605">
        <v>503</v>
      </c>
      <c r="I1605" t="s">
        <v>708</v>
      </c>
      <c r="J1605" t="s">
        <v>709</v>
      </c>
      <c r="K1605" t="s">
        <v>46</v>
      </c>
      <c r="L1605">
        <v>40</v>
      </c>
      <c r="M1605" t="s">
        <v>12</v>
      </c>
      <c r="N1605" s="3">
        <v>0</v>
      </c>
      <c r="O1605" s="3">
        <v>0</v>
      </c>
      <c r="P1605" s="3">
        <v>0</v>
      </c>
      <c r="Q1605" s="3">
        <v>0</v>
      </c>
      <c r="R1605" s="3">
        <v>0</v>
      </c>
      <c r="S1605" s="1">
        <v>0</v>
      </c>
      <c r="T1605" s="1">
        <v>0</v>
      </c>
      <c r="U1605" s="1">
        <v>0</v>
      </c>
    </row>
    <row r="1606" spans="1:21" x14ac:dyDescent="0.25">
      <c r="A1606" t="s">
        <v>701</v>
      </c>
      <c r="B1606">
        <v>11</v>
      </c>
      <c r="C1606">
        <v>199</v>
      </c>
      <c r="D1606" t="s">
        <v>705</v>
      </c>
      <c r="E1606" t="s">
        <v>706</v>
      </c>
      <c r="F1606" t="s">
        <v>42</v>
      </c>
      <c r="G1606" t="s">
        <v>707</v>
      </c>
      <c r="H1606">
        <v>503</v>
      </c>
      <c r="I1606" t="s">
        <v>708</v>
      </c>
      <c r="J1606" t="s">
        <v>709</v>
      </c>
      <c r="K1606" t="s">
        <v>46</v>
      </c>
      <c r="L1606">
        <v>50</v>
      </c>
      <c r="M1606" t="s">
        <v>50</v>
      </c>
      <c r="N1606" s="3">
        <v>15355.01</v>
      </c>
      <c r="O1606" s="3">
        <v>13619.05</v>
      </c>
      <c r="P1606" s="3">
        <v>125554.22</v>
      </c>
      <c r="Q1606" s="3">
        <v>55327.06</v>
      </c>
      <c r="R1606" s="3">
        <v>140144.9</v>
      </c>
      <c r="S1606" s="1">
        <v>150488.64000000001</v>
      </c>
      <c r="T1606" s="1">
        <v>1295468.8899999999</v>
      </c>
      <c r="U1606" s="1">
        <v>287590.57</v>
      </c>
    </row>
    <row r="1607" spans="1:21" x14ac:dyDescent="0.25">
      <c r="A1607" t="s">
        <v>701</v>
      </c>
      <c r="B1607">
        <v>11</v>
      </c>
      <c r="C1607">
        <v>199</v>
      </c>
      <c r="D1607" t="s">
        <v>705</v>
      </c>
      <c r="E1607" t="s">
        <v>706</v>
      </c>
      <c r="F1607" t="s">
        <v>42</v>
      </c>
      <c r="G1607" t="s">
        <v>707</v>
      </c>
      <c r="H1607">
        <v>504</v>
      </c>
      <c r="I1607" t="s">
        <v>710</v>
      </c>
      <c r="J1607" t="s">
        <v>711</v>
      </c>
      <c r="K1607" t="s">
        <v>46</v>
      </c>
      <c r="L1607">
        <v>10</v>
      </c>
      <c r="M1607" t="s">
        <v>47</v>
      </c>
      <c r="N1607" s="3">
        <v>23855045</v>
      </c>
      <c r="O1607" s="3">
        <v>24116542</v>
      </c>
      <c r="P1607" s="3">
        <v>28189144</v>
      </c>
      <c r="Q1607" s="3">
        <v>40450346</v>
      </c>
      <c r="R1607" s="3">
        <v>61185651.119999997</v>
      </c>
      <c r="S1607" s="1">
        <v>61394983.149999999</v>
      </c>
      <c r="T1607" s="1">
        <v>63166768.18</v>
      </c>
      <c r="U1607" s="1">
        <v>60252050.25</v>
      </c>
    </row>
    <row r="1608" spans="1:21" x14ac:dyDescent="0.25">
      <c r="A1608" t="s">
        <v>701</v>
      </c>
      <c r="B1608">
        <v>11</v>
      </c>
      <c r="C1608">
        <v>199</v>
      </c>
      <c r="D1608" t="s">
        <v>705</v>
      </c>
      <c r="E1608" t="s">
        <v>706</v>
      </c>
      <c r="F1608" t="s">
        <v>42</v>
      </c>
      <c r="G1608" t="s">
        <v>707</v>
      </c>
      <c r="H1608">
        <v>504</v>
      </c>
      <c r="I1608" t="s">
        <v>710</v>
      </c>
      <c r="J1608" t="s">
        <v>711</v>
      </c>
      <c r="K1608" t="s">
        <v>46</v>
      </c>
      <c r="L1608">
        <v>20</v>
      </c>
      <c r="M1608" t="s">
        <v>48</v>
      </c>
      <c r="N1608" s="3">
        <v>23755045</v>
      </c>
      <c r="O1608" s="3">
        <v>23694317.43</v>
      </c>
      <c r="P1608" s="3">
        <v>28027533</v>
      </c>
      <c r="Q1608" s="3">
        <v>32398689.789999999</v>
      </c>
      <c r="R1608" s="3">
        <v>37609382.969999999</v>
      </c>
      <c r="S1608" s="1">
        <v>40375725.030000001</v>
      </c>
      <c r="T1608" s="1">
        <v>44875935.5</v>
      </c>
      <c r="U1608" s="1">
        <v>46502061.719999999</v>
      </c>
    </row>
    <row r="1609" spans="1:21" x14ac:dyDescent="0.25">
      <c r="A1609" t="s">
        <v>701</v>
      </c>
      <c r="B1609">
        <v>11</v>
      </c>
      <c r="C1609">
        <v>199</v>
      </c>
      <c r="D1609" t="s">
        <v>705</v>
      </c>
      <c r="E1609" t="s">
        <v>706</v>
      </c>
      <c r="F1609" t="s">
        <v>42</v>
      </c>
      <c r="G1609" t="s">
        <v>707</v>
      </c>
      <c r="H1609">
        <v>504</v>
      </c>
      <c r="I1609" t="s">
        <v>710</v>
      </c>
      <c r="J1609" t="s">
        <v>711</v>
      </c>
      <c r="K1609" t="s">
        <v>46</v>
      </c>
      <c r="L1609">
        <v>30</v>
      </c>
      <c r="M1609" t="s">
        <v>49</v>
      </c>
      <c r="N1609" s="3">
        <v>100000</v>
      </c>
      <c r="O1609" s="3">
        <v>422224.57</v>
      </c>
      <c r="P1609" s="3">
        <v>161611</v>
      </c>
      <c r="Q1609" s="3">
        <v>8051656.21</v>
      </c>
      <c r="R1609" s="3">
        <v>23576268.149999999</v>
      </c>
      <c r="S1609" s="1">
        <v>21019258.120000001</v>
      </c>
      <c r="T1609" s="1">
        <v>18290832.68</v>
      </c>
      <c r="U1609" s="1">
        <v>13749988.529999999</v>
      </c>
    </row>
    <row r="1610" spans="1:21" x14ac:dyDescent="0.25">
      <c r="A1610" t="s">
        <v>701</v>
      </c>
      <c r="B1610">
        <v>11</v>
      </c>
      <c r="C1610">
        <v>199</v>
      </c>
      <c r="D1610" t="s">
        <v>705</v>
      </c>
      <c r="E1610" t="s">
        <v>706</v>
      </c>
      <c r="F1610" t="s">
        <v>42</v>
      </c>
      <c r="G1610" t="s">
        <v>707</v>
      </c>
      <c r="H1610">
        <v>504</v>
      </c>
      <c r="I1610" t="s">
        <v>710</v>
      </c>
      <c r="J1610" t="s">
        <v>711</v>
      </c>
      <c r="K1610" t="s">
        <v>46</v>
      </c>
      <c r="L1610">
        <v>40</v>
      </c>
      <c r="M1610" t="s">
        <v>12</v>
      </c>
      <c r="N1610" s="3">
        <v>0</v>
      </c>
      <c r="O1610" s="3">
        <v>0</v>
      </c>
      <c r="P1610" s="3">
        <v>0</v>
      </c>
      <c r="Q1610" s="3">
        <v>102500.46</v>
      </c>
      <c r="R1610" s="3">
        <v>0</v>
      </c>
      <c r="S1610" s="1">
        <v>3712942</v>
      </c>
      <c r="T1610" s="1">
        <v>1388796</v>
      </c>
      <c r="U1610" s="1">
        <v>950555</v>
      </c>
    </row>
    <row r="1611" spans="1:21" x14ac:dyDescent="0.25">
      <c r="A1611" t="s">
        <v>701</v>
      </c>
      <c r="B1611">
        <v>11</v>
      </c>
      <c r="C1611">
        <v>199</v>
      </c>
      <c r="D1611" t="s">
        <v>705</v>
      </c>
      <c r="E1611" t="s">
        <v>706</v>
      </c>
      <c r="F1611" t="s">
        <v>42</v>
      </c>
      <c r="G1611" t="s">
        <v>707</v>
      </c>
      <c r="H1611">
        <v>504</v>
      </c>
      <c r="I1611" t="s">
        <v>710</v>
      </c>
      <c r="J1611" t="s">
        <v>711</v>
      </c>
      <c r="K1611" t="s">
        <v>46</v>
      </c>
      <c r="L1611">
        <v>50</v>
      </c>
      <c r="M1611" t="s">
        <v>50</v>
      </c>
      <c r="N1611" s="3">
        <v>100000</v>
      </c>
      <c r="O1611" s="3">
        <v>422224.57</v>
      </c>
      <c r="P1611" s="3">
        <v>161611</v>
      </c>
      <c r="Q1611" s="3">
        <v>7949155.75</v>
      </c>
      <c r="R1611" s="3">
        <v>23576268.149999999</v>
      </c>
      <c r="S1611" s="1">
        <v>17306316.120000001</v>
      </c>
      <c r="T1611" s="1">
        <v>16902036.68</v>
      </c>
      <c r="U1611" s="1">
        <v>12799433.529999999</v>
      </c>
    </row>
    <row r="1612" spans="1:21" x14ac:dyDescent="0.25">
      <c r="A1612" t="s">
        <v>701</v>
      </c>
      <c r="B1612">
        <v>11</v>
      </c>
      <c r="C1612">
        <v>199</v>
      </c>
      <c r="D1612" t="s">
        <v>705</v>
      </c>
      <c r="E1612" t="s">
        <v>706</v>
      </c>
      <c r="F1612" t="s">
        <v>42</v>
      </c>
      <c r="G1612" t="s">
        <v>707</v>
      </c>
      <c r="H1612">
        <v>599</v>
      </c>
      <c r="I1612" t="s">
        <v>62</v>
      </c>
      <c r="J1612" t="s">
        <v>322</v>
      </c>
      <c r="K1612" t="s">
        <v>46</v>
      </c>
      <c r="L1612">
        <v>10</v>
      </c>
      <c r="M1612" t="s">
        <v>47</v>
      </c>
      <c r="N1612" s="3">
        <v>10199513</v>
      </c>
      <c r="O1612" s="3">
        <v>11232543</v>
      </c>
      <c r="P1612" s="3">
        <v>9673731</v>
      </c>
      <c r="Q1612" s="3">
        <v>10137327</v>
      </c>
      <c r="R1612" s="3">
        <v>11374352</v>
      </c>
      <c r="S1612" s="1">
        <v>12292747</v>
      </c>
      <c r="T1612" s="1">
        <v>13629395.41</v>
      </c>
      <c r="U1612" s="1">
        <v>16713474</v>
      </c>
    </row>
    <row r="1613" spans="1:21" x14ac:dyDescent="0.25">
      <c r="A1613" t="s">
        <v>701</v>
      </c>
      <c r="B1613">
        <v>11</v>
      </c>
      <c r="C1613">
        <v>199</v>
      </c>
      <c r="D1613" t="s">
        <v>705</v>
      </c>
      <c r="E1613" t="s">
        <v>706</v>
      </c>
      <c r="F1613" t="s">
        <v>42</v>
      </c>
      <c r="G1613" t="s">
        <v>707</v>
      </c>
      <c r="H1613">
        <v>599</v>
      </c>
      <c r="I1613" t="s">
        <v>62</v>
      </c>
      <c r="J1613" t="s">
        <v>322</v>
      </c>
      <c r="K1613" t="s">
        <v>46</v>
      </c>
      <c r="L1613">
        <v>20</v>
      </c>
      <c r="M1613" t="s">
        <v>48</v>
      </c>
      <c r="N1613" s="3">
        <v>10199513</v>
      </c>
      <c r="O1613" s="3">
        <v>11215682.130000001</v>
      </c>
      <c r="P1613" s="3">
        <v>9673731</v>
      </c>
      <c r="Q1613" s="3">
        <v>10137327</v>
      </c>
      <c r="R1613" s="3">
        <v>11374352</v>
      </c>
      <c r="S1613" s="1">
        <v>12263275.41</v>
      </c>
      <c r="T1613" s="1">
        <v>13629279</v>
      </c>
      <c r="U1613" s="1">
        <v>16713452.24</v>
      </c>
    </row>
    <row r="1614" spans="1:21" x14ac:dyDescent="0.25">
      <c r="A1614" t="s">
        <v>701</v>
      </c>
      <c r="B1614">
        <v>11</v>
      </c>
      <c r="C1614">
        <v>199</v>
      </c>
      <c r="D1614" t="s">
        <v>705</v>
      </c>
      <c r="E1614" t="s">
        <v>706</v>
      </c>
      <c r="F1614" t="s">
        <v>42</v>
      </c>
      <c r="G1614" t="s">
        <v>707</v>
      </c>
      <c r="H1614">
        <v>599</v>
      </c>
      <c r="I1614" t="s">
        <v>62</v>
      </c>
      <c r="J1614" t="s">
        <v>322</v>
      </c>
      <c r="K1614" t="s">
        <v>46</v>
      </c>
      <c r="L1614">
        <v>30</v>
      </c>
      <c r="M1614" t="s">
        <v>49</v>
      </c>
      <c r="N1614" s="3">
        <v>0</v>
      </c>
      <c r="O1614" s="3">
        <v>16860.87</v>
      </c>
      <c r="P1614" s="3">
        <v>0</v>
      </c>
      <c r="Q1614" s="3">
        <v>0</v>
      </c>
      <c r="R1614" s="3">
        <v>0</v>
      </c>
      <c r="S1614" s="1">
        <v>29471.59</v>
      </c>
      <c r="T1614" s="1">
        <v>116.41</v>
      </c>
      <c r="U1614" s="1">
        <v>21.76</v>
      </c>
    </row>
    <row r="1615" spans="1:21" x14ac:dyDescent="0.25">
      <c r="A1615" t="s">
        <v>701</v>
      </c>
      <c r="B1615">
        <v>11</v>
      </c>
      <c r="C1615">
        <v>199</v>
      </c>
      <c r="D1615" t="s">
        <v>705</v>
      </c>
      <c r="E1615" t="s">
        <v>706</v>
      </c>
      <c r="F1615" t="s">
        <v>42</v>
      </c>
      <c r="G1615" t="s">
        <v>707</v>
      </c>
      <c r="H1615">
        <v>599</v>
      </c>
      <c r="I1615" t="s">
        <v>62</v>
      </c>
      <c r="J1615" t="s">
        <v>322</v>
      </c>
      <c r="K1615" t="s">
        <v>46</v>
      </c>
      <c r="L1615">
        <v>40</v>
      </c>
      <c r="M1615" t="s">
        <v>12</v>
      </c>
      <c r="N1615" s="3">
        <v>0</v>
      </c>
      <c r="O1615" s="3">
        <v>0</v>
      </c>
      <c r="P1615" s="3">
        <v>0</v>
      </c>
      <c r="Q1615" s="3">
        <v>0</v>
      </c>
      <c r="R1615" s="3">
        <v>0</v>
      </c>
      <c r="S1615" s="1">
        <v>0</v>
      </c>
      <c r="T1615" s="1">
        <v>0</v>
      </c>
      <c r="U1615" s="1">
        <v>0</v>
      </c>
    </row>
    <row r="1616" spans="1:21" x14ac:dyDescent="0.25">
      <c r="A1616" t="s">
        <v>701</v>
      </c>
      <c r="B1616">
        <v>11</v>
      </c>
      <c r="C1616">
        <v>199</v>
      </c>
      <c r="D1616" t="s">
        <v>705</v>
      </c>
      <c r="E1616" t="s">
        <v>706</v>
      </c>
      <c r="F1616" t="s">
        <v>42</v>
      </c>
      <c r="G1616" t="s">
        <v>707</v>
      </c>
      <c r="H1616">
        <v>599</v>
      </c>
      <c r="I1616" t="s">
        <v>62</v>
      </c>
      <c r="J1616" t="s">
        <v>322</v>
      </c>
      <c r="K1616" t="s">
        <v>46</v>
      </c>
      <c r="L1616">
        <v>50</v>
      </c>
      <c r="M1616" t="s">
        <v>50</v>
      </c>
      <c r="N1616" s="3">
        <v>0</v>
      </c>
      <c r="O1616" s="3">
        <v>16860.87</v>
      </c>
      <c r="P1616" s="3">
        <v>0</v>
      </c>
      <c r="Q1616" s="3">
        <v>0</v>
      </c>
      <c r="R1616" s="3">
        <v>0</v>
      </c>
      <c r="S1616" s="1">
        <v>29471.59</v>
      </c>
      <c r="T1616" s="1">
        <v>116.41</v>
      </c>
      <c r="U1616" s="1">
        <v>21.76</v>
      </c>
    </row>
    <row r="1617" spans="1:21" x14ac:dyDescent="0.25">
      <c r="A1617" t="s">
        <v>701</v>
      </c>
      <c r="B1617">
        <v>11</v>
      </c>
      <c r="C1617">
        <v>440</v>
      </c>
      <c r="D1617" t="s">
        <v>712</v>
      </c>
      <c r="E1617" t="s">
        <v>713</v>
      </c>
      <c r="F1617" t="s">
        <v>42</v>
      </c>
      <c r="G1617" t="s">
        <v>714</v>
      </c>
      <c r="H1617">
        <v>509</v>
      </c>
      <c r="I1617" t="s">
        <v>715</v>
      </c>
      <c r="J1617" t="s">
        <v>716</v>
      </c>
      <c r="K1617" t="s">
        <v>46</v>
      </c>
      <c r="L1617">
        <v>10</v>
      </c>
      <c r="M1617" t="s">
        <v>47</v>
      </c>
      <c r="N1617" s="3">
        <v>1089842</v>
      </c>
      <c r="O1617" s="3">
        <v>939842</v>
      </c>
      <c r="P1617" s="3">
        <v>773504</v>
      </c>
      <c r="Q1617" s="3">
        <v>2778338</v>
      </c>
      <c r="R1617" s="3">
        <v>2898164</v>
      </c>
      <c r="S1617" s="1">
        <v>1598164</v>
      </c>
      <c r="T1617" s="1">
        <v>2349408</v>
      </c>
      <c r="U1617" s="1">
        <v>3049408</v>
      </c>
    </row>
    <row r="1618" spans="1:21" x14ac:dyDescent="0.25">
      <c r="A1618" t="s">
        <v>701</v>
      </c>
      <c r="B1618">
        <v>11</v>
      </c>
      <c r="C1618">
        <v>440</v>
      </c>
      <c r="D1618" t="s">
        <v>712</v>
      </c>
      <c r="E1618" t="s">
        <v>713</v>
      </c>
      <c r="F1618" t="s">
        <v>42</v>
      </c>
      <c r="G1618" t="s">
        <v>714</v>
      </c>
      <c r="H1618">
        <v>509</v>
      </c>
      <c r="I1618" t="s">
        <v>715</v>
      </c>
      <c r="J1618" t="s">
        <v>716</v>
      </c>
      <c r="K1618" t="s">
        <v>46</v>
      </c>
      <c r="L1618">
        <v>20</v>
      </c>
      <c r="M1618" t="s">
        <v>48</v>
      </c>
      <c r="N1618" s="3">
        <v>1089465.3700000001</v>
      </c>
      <c r="O1618" s="3">
        <v>739841.16</v>
      </c>
      <c r="P1618" s="3">
        <v>773504</v>
      </c>
      <c r="Q1618" s="3">
        <v>2625841.2400000002</v>
      </c>
      <c r="R1618" s="3">
        <v>2898164</v>
      </c>
      <c r="S1618" s="1">
        <v>1598164</v>
      </c>
      <c r="T1618" s="1">
        <v>2349408</v>
      </c>
      <c r="U1618" s="1">
        <v>3049407.79</v>
      </c>
    </row>
    <row r="1619" spans="1:21" x14ac:dyDescent="0.25">
      <c r="A1619" t="s">
        <v>701</v>
      </c>
      <c r="B1619">
        <v>11</v>
      </c>
      <c r="C1619">
        <v>440</v>
      </c>
      <c r="D1619" t="s">
        <v>712</v>
      </c>
      <c r="E1619" t="s">
        <v>713</v>
      </c>
      <c r="F1619" t="s">
        <v>42</v>
      </c>
      <c r="G1619" t="s">
        <v>714</v>
      </c>
      <c r="H1619">
        <v>509</v>
      </c>
      <c r="I1619" t="s">
        <v>715</v>
      </c>
      <c r="J1619" t="s">
        <v>716</v>
      </c>
      <c r="K1619" t="s">
        <v>46</v>
      </c>
      <c r="L1619">
        <v>30</v>
      </c>
      <c r="M1619" t="s">
        <v>49</v>
      </c>
      <c r="N1619" s="3">
        <v>376.63</v>
      </c>
      <c r="O1619" s="3">
        <v>200000.84</v>
      </c>
      <c r="P1619" s="3">
        <v>0</v>
      </c>
      <c r="Q1619" s="3">
        <v>152496.76</v>
      </c>
      <c r="R1619" s="3">
        <v>0</v>
      </c>
      <c r="S1619" s="1">
        <v>0</v>
      </c>
      <c r="T1619" s="1">
        <v>0</v>
      </c>
      <c r="U1619" s="1">
        <v>0.21</v>
      </c>
    </row>
    <row r="1620" spans="1:21" x14ac:dyDescent="0.25">
      <c r="A1620" t="s">
        <v>701</v>
      </c>
      <c r="B1620">
        <v>11</v>
      </c>
      <c r="C1620">
        <v>440</v>
      </c>
      <c r="D1620" t="s">
        <v>712</v>
      </c>
      <c r="E1620" t="s">
        <v>713</v>
      </c>
      <c r="F1620" t="s">
        <v>42</v>
      </c>
      <c r="G1620" t="s">
        <v>714</v>
      </c>
      <c r="H1620">
        <v>509</v>
      </c>
      <c r="I1620" t="s">
        <v>715</v>
      </c>
      <c r="J1620" t="s">
        <v>716</v>
      </c>
      <c r="K1620" t="s">
        <v>46</v>
      </c>
      <c r="L1620">
        <v>40</v>
      </c>
      <c r="M1620" t="s">
        <v>12</v>
      </c>
      <c r="N1620" s="3">
        <v>0</v>
      </c>
      <c r="O1620" s="3">
        <v>0</v>
      </c>
      <c r="P1620" s="3">
        <v>0</v>
      </c>
      <c r="Q1620" s="3">
        <v>0</v>
      </c>
      <c r="R1620" s="3">
        <v>0</v>
      </c>
      <c r="S1620" s="1">
        <v>0</v>
      </c>
      <c r="T1620" s="1">
        <v>0</v>
      </c>
      <c r="U1620" s="1">
        <v>0</v>
      </c>
    </row>
    <row r="1621" spans="1:21" x14ac:dyDescent="0.25">
      <c r="A1621" t="s">
        <v>701</v>
      </c>
      <c r="B1621">
        <v>11</v>
      </c>
      <c r="C1621">
        <v>440</v>
      </c>
      <c r="D1621" t="s">
        <v>712</v>
      </c>
      <c r="E1621" t="s">
        <v>713</v>
      </c>
      <c r="F1621" t="s">
        <v>42</v>
      </c>
      <c r="G1621" t="s">
        <v>714</v>
      </c>
      <c r="H1621">
        <v>509</v>
      </c>
      <c r="I1621" t="s">
        <v>715</v>
      </c>
      <c r="J1621" t="s">
        <v>716</v>
      </c>
      <c r="K1621" t="s">
        <v>46</v>
      </c>
      <c r="L1621">
        <v>50</v>
      </c>
      <c r="M1621" t="s">
        <v>50</v>
      </c>
      <c r="N1621" s="3">
        <v>376.63</v>
      </c>
      <c r="O1621" s="3">
        <v>200000.84</v>
      </c>
      <c r="P1621" s="3">
        <v>0</v>
      </c>
      <c r="Q1621" s="3">
        <v>152496.76</v>
      </c>
      <c r="R1621" s="3">
        <v>0</v>
      </c>
      <c r="S1621" s="1">
        <v>0</v>
      </c>
      <c r="T1621" s="1">
        <v>0</v>
      </c>
      <c r="U1621" s="1">
        <v>0.21</v>
      </c>
    </row>
    <row r="1622" spans="1:21" x14ac:dyDescent="0.25">
      <c r="A1622" t="s">
        <v>701</v>
      </c>
      <c r="B1622">
        <v>11</v>
      </c>
      <c r="C1622">
        <v>440</v>
      </c>
      <c r="D1622" t="s">
        <v>712</v>
      </c>
      <c r="E1622" t="s">
        <v>713</v>
      </c>
      <c r="F1622" t="s">
        <v>42</v>
      </c>
      <c r="G1622" t="s">
        <v>714</v>
      </c>
      <c r="H1622">
        <v>512</v>
      </c>
      <c r="I1622" t="s">
        <v>717</v>
      </c>
      <c r="J1622" t="s">
        <v>718</v>
      </c>
      <c r="K1622" t="s">
        <v>46</v>
      </c>
      <c r="L1622">
        <v>10</v>
      </c>
      <c r="M1622" t="s">
        <v>47</v>
      </c>
      <c r="N1622" s="3">
        <v>20816225</v>
      </c>
      <c r="O1622" s="3">
        <v>21041140</v>
      </c>
      <c r="P1622" s="3">
        <v>20460766</v>
      </c>
      <c r="Q1622" s="3">
        <v>28421742</v>
      </c>
      <c r="R1622" s="3">
        <v>32015902</v>
      </c>
      <c r="S1622" s="1">
        <v>31484447</v>
      </c>
      <c r="T1622" s="1">
        <v>33474234</v>
      </c>
      <c r="U1622" s="1">
        <v>35372607</v>
      </c>
    </row>
    <row r="1623" spans="1:21" x14ac:dyDescent="0.25">
      <c r="A1623" t="s">
        <v>701</v>
      </c>
      <c r="B1623">
        <v>11</v>
      </c>
      <c r="C1623">
        <v>440</v>
      </c>
      <c r="D1623" t="s">
        <v>712</v>
      </c>
      <c r="E1623" t="s">
        <v>713</v>
      </c>
      <c r="F1623" t="s">
        <v>42</v>
      </c>
      <c r="G1623" t="s">
        <v>714</v>
      </c>
      <c r="H1623">
        <v>512</v>
      </c>
      <c r="I1623" t="s">
        <v>717</v>
      </c>
      <c r="J1623" t="s">
        <v>718</v>
      </c>
      <c r="K1623" t="s">
        <v>46</v>
      </c>
      <c r="L1623">
        <v>20</v>
      </c>
      <c r="M1623" t="s">
        <v>48</v>
      </c>
      <c r="N1623" s="3">
        <v>20815784.23</v>
      </c>
      <c r="O1623" s="3">
        <v>19740939.440000001</v>
      </c>
      <c r="P1623" s="3">
        <v>20460766</v>
      </c>
      <c r="Q1623" s="3">
        <v>28409830.739999998</v>
      </c>
      <c r="R1623" s="3">
        <v>32015902</v>
      </c>
      <c r="S1623" s="1">
        <v>31481381.32</v>
      </c>
      <c r="T1623" s="1">
        <v>32724209</v>
      </c>
      <c r="U1623" s="1">
        <v>34622707.399999999</v>
      </c>
    </row>
    <row r="1624" spans="1:21" x14ac:dyDescent="0.25">
      <c r="A1624" t="s">
        <v>701</v>
      </c>
      <c r="B1624">
        <v>11</v>
      </c>
      <c r="C1624">
        <v>440</v>
      </c>
      <c r="D1624" t="s">
        <v>712</v>
      </c>
      <c r="E1624" t="s">
        <v>713</v>
      </c>
      <c r="F1624" t="s">
        <v>42</v>
      </c>
      <c r="G1624" t="s">
        <v>714</v>
      </c>
      <c r="H1624">
        <v>512</v>
      </c>
      <c r="I1624" t="s">
        <v>717</v>
      </c>
      <c r="J1624" t="s">
        <v>718</v>
      </c>
      <c r="K1624" t="s">
        <v>46</v>
      </c>
      <c r="L1624">
        <v>30</v>
      </c>
      <c r="M1624" t="s">
        <v>49</v>
      </c>
      <c r="N1624" s="3">
        <v>440.77</v>
      </c>
      <c r="O1624" s="3">
        <v>1300200.56</v>
      </c>
      <c r="P1624" s="3">
        <v>0</v>
      </c>
      <c r="Q1624" s="3">
        <v>11911.26</v>
      </c>
      <c r="R1624" s="3">
        <v>0</v>
      </c>
      <c r="S1624" s="1">
        <v>3065.68</v>
      </c>
      <c r="T1624" s="1">
        <v>750025</v>
      </c>
      <c r="U1624" s="1">
        <v>749899.6</v>
      </c>
    </row>
    <row r="1625" spans="1:21" x14ac:dyDescent="0.25">
      <c r="A1625" t="s">
        <v>701</v>
      </c>
      <c r="B1625">
        <v>11</v>
      </c>
      <c r="C1625">
        <v>440</v>
      </c>
      <c r="D1625" t="s">
        <v>712</v>
      </c>
      <c r="E1625" t="s">
        <v>713</v>
      </c>
      <c r="F1625" t="s">
        <v>42</v>
      </c>
      <c r="G1625" t="s">
        <v>714</v>
      </c>
      <c r="H1625">
        <v>512</v>
      </c>
      <c r="I1625" t="s">
        <v>717</v>
      </c>
      <c r="J1625" t="s">
        <v>718</v>
      </c>
      <c r="K1625" t="s">
        <v>46</v>
      </c>
      <c r="L1625">
        <v>40</v>
      </c>
      <c r="M1625" t="s">
        <v>12</v>
      </c>
      <c r="N1625" s="3">
        <v>0</v>
      </c>
      <c r="O1625" s="3">
        <v>0</v>
      </c>
      <c r="P1625" s="3">
        <v>0</v>
      </c>
      <c r="Q1625" s="3">
        <v>0</v>
      </c>
      <c r="R1625" s="3">
        <v>0</v>
      </c>
      <c r="S1625" s="1">
        <v>0</v>
      </c>
      <c r="T1625" s="1">
        <v>750000</v>
      </c>
      <c r="U1625" s="1">
        <v>749899.6</v>
      </c>
    </row>
    <row r="1626" spans="1:21" x14ac:dyDescent="0.25">
      <c r="A1626" t="s">
        <v>701</v>
      </c>
      <c r="B1626">
        <v>11</v>
      </c>
      <c r="C1626">
        <v>440</v>
      </c>
      <c r="D1626" t="s">
        <v>712</v>
      </c>
      <c r="E1626" t="s">
        <v>713</v>
      </c>
      <c r="F1626" t="s">
        <v>42</v>
      </c>
      <c r="G1626" t="s">
        <v>714</v>
      </c>
      <c r="H1626">
        <v>512</v>
      </c>
      <c r="I1626" t="s">
        <v>717</v>
      </c>
      <c r="J1626" t="s">
        <v>718</v>
      </c>
      <c r="K1626" t="s">
        <v>46</v>
      </c>
      <c r="L1626">
        <v>50</v>
      </c>
      <c r="M1626" t="s">
        <v>50</v>
      </c>
      <c r="N1626" s="3">
        <v>440.77</v>
      </c>
      <c r="O1626" s="3">
        <v>1300200.56</v>
      </c>
      <c r="P1626" s="3">
        <v>0</v>
      </c>
      <c r="Q1626" s="3">
        <v>11911.26</v>
      </c>
      <c r="R1626" s="3">
        <v>0</v>
      </c>
      <c r="S1626" s="1">
        <v>3065.68</v>
      </c>
      <c r="T1626" s="1">
        <v>25</v>
      </c>
      <c r="U1626" s="1">
        <v>0</v>
      </c>
    </row>
    <row r="1627" spans="1:21" x14ac:dyDescent="0.25">
      <c r="A1627" t="s">
        <v>701</v>
      </c>
      <c r="B1627">
        <v>11</v>
      </c>
      <c r="C1627">
        <v>440</v>
      </c>
      <c r="D1627" t="s">
        <v>712</v>
      </c>
      <c r="E1627" t="s">
        <v>713</v>
      </c>
      <c r="F1627" t="s">
        <v>42</v>
      </c>
      <c r="G1627" t="s">
        <v>714</v>
      </c>
      <c r="H1627">
        <v>513</v>
      </c>
      <c r="I1627" t="s">
        <v>719</v>
      </c>
      <c r="J1627" t="s">
        <v>720</v>
      </c>
      <c r="K1627" t="s">
        <v>46</v>
      </c>
      <c r="L1627">
        <v>10</v>
      </c>
      <c r="M1627" t="s">
        <v>47</v>
      </c>
      <c r="N1627" s="3">
        <v>1356542</v>
      </c>
      <c r="O1627" s="3">
        <v>1446542</v>
      </c>
      <c r="P1627" s="3">
        <v>1218929</v>
      </c>
      <c r="Q1627" s="3">
        <v>3122380</v>
      </c>
      <c r="R1627" s="3">
        <v>3170320</v>
      </c>
      <c r="S1627" s="1">
        <v>2920320</v>
      </c>
      <c r="T1627" s="1">
        <v>3765134</v>
      </c>
      <c r="U1627" s="1">
        <v>3965134</v>
      </c>
    </row>
    <row r="1628" spans="1:21" x14ac:dyDescent="0.25">
      <c r="A1628" t="s">
        <v>701</v>
      </c>
      <c r="B1628">
        <v>11</v>
      </c>
      <c r="C1628">
        <v>440</v>
      </c>
      <c r="D1628" t="s">
        <v>712</v>
      </c>
      <c r="E1628" t="s">
        <v>713</v>
      </c>
      <c r="F1628" t="s">
        <v>42</v>
      </c>
      <c r="G1628" t="s">
        <v>714</v>
      </c>
      <c r="H1628">
        <v>513</v>
      </c>
      <c r="I1628" t="s">
        <v>719</v>
      </c>
      <c r="J1628" t="s">
        <v>720</v>
      </c>
      <c r="K1628" t="s">
        <v>46</v>
      </c>
      <c r="L1628">
        <v>20</v>
      </c>
      <c r="M1628" t="s">
        <v>48</v>
      </c>
      <c r="N1628" s="3">
        <v>1356542</v>
      </c>
      <c r="O1628" s="3">
        <v>1127541.72</v>
      </c>
      <c r="P1628" s="3">
        <v>1218929</v>
      </c>
      <c r="Q1628" s="3">
        <v>2433050.4300000002</v>
      </c>
      <c r="R1628" s="3">
        <v>3170320</v>
      </c>
      <c r="S1628" s="1">
        <v>2920320</v>
      </c>
      <c r="T1628" s="1">
        <v>3765134</v>
      </c>
      <c r="U1628" s="1">
        <v>3965133.72</v>
      </c>
    </row>
    <row r="1629" spans="1:21" x14ac:dyDescent="0.25">
      <c r="A1629" t="s">
        <v>701</v>
      </c>
      <c r="B1629">
        <v>11</v>
      </c>
      <c r="C1629">
        <v>440</v>
      </c>
      <c r="D1629" t="s">
        <v>712</v>
      </c>
      <c r="E1629" t="s">
        <v>713</v>
      </c>
      <c r="F1629" t="s">
        <v>42</v>
      </c>
      <c r="G1629" t="s">
        <v>714</v>
      </c>
      <c r="H1629">
        <v>513</v>
      </c>
      <c r="I1629" t="s">
        <v>719</v>
      </c>
      <c r="J1629" t="s">
        <v>720</v>
      </c>
      <c r="K1629" t="s">
        <v>46</v>
      </c>
      <c r="L1629">
        <v>30</v>
      </c>
      <c r="M1629" t="s">
        <v>49</v>
      </c>
      <c r="N1629" s="3">
        <v>0</v>
      </c>
      <c r="O1629" s="3">
        <v>319000.28000000003</v>
      </c>
      <c r="P1629" s="3">
        <v>0</v>
      </c>
      <c r="Q1629" s="3">
        <v>689329.57</v>
      </c>
      <c r="R1629" s="3">
        <v>0</v>
      </c>
      <c r="S1629" s="1">
        <v>0</v>
      </c>
      <c r="T1629" s="1">
        <v>0</v>
      </c>
      <c r="U1629" s="1">
        <v>0.28000000000000003</v>
      </c>
    </row>
    <row r="1630" spans="1:21" x14ac:dyDescent="0.25">
      <c r="A1630" t="s">
        <v>701</v>
      </c>
      <c r="B1630">
        <v>11</v>
      </c>
      <c r="C1630">
        <v>440</v>
      </c>
      <c r="D1630" t="s">
        <v>712</v>
      </c>
      <c r="E1630" t="s">
        <v>713</v>
      </c>
      <c r="F1630" t="s">
        <v>42</v>
      </c>
      <c r="G1630" t="s">
        <v>714</v>
      </c>
      <c r="H1630">
        <v>513</v>
      </c>
      <c r="I1630" t="s">
        <v>719</v>
      </c>
      <c r="J1630" t="s">
        <v>720</v>
      </c>
      <c r="K1630" t="s">
        <v>46</v>
      </c>
      <c r="L1630">
        <v>40</v>
      </c>
      <c r="M1630" t="s">
        <v>12</v>
      </c>
      <c r="N1630" s="3">
        <v>0</v>
      </c>
      <c r="O1630" s="3">
        <v>0</v>
      </c>
      <c r="P1630" s="3">
        <v>0</v>
      </c>
      <c r="Q1630" s="3">
        <v>0</v>
      </c>
      <c r="R1630" s="3">
        <v>0</v>
      </c>
      <c r="S1630" s="1">
        <v>0</v>
      </c>
      <c r="T1630" s="1">
        <v>0</v>
      </c>
      <c r="U1630" s="1">
        <v>0</v>
      </c>
    </row>
    <row r="1631" spans="1:21" x14ac:dyDescent="0.25">
      <c r="A1631" t="s">
        <v>701</v>
      </c>
      <c r="B1631">
        <v>11</v>
      </c>
      <c r="C1631">
        <v>440</v>
      </c>
      <c r="D1631" t="s">
        <v>712</v>
      </c>
      <c r="E1631" t="s">
        <v>713</v>
      </c>
      <c r="F1631" t="s">
        <v>42</v>
      </c>
      <c r="G1631" t="s">
        <v>714</v>
      </c>
      <c r="H1631">
        <v>513</v>
      </c>
      <c r="I1631" t="s">
        <v>719</v>
      </c>
      <c r="J1631" t="s">
        <v>720</v>
      </c>
      <c r="K1631" t="s">
        <v>46</v>
      </c>
      <c r="L1631">
        <v>50</v>
      </c>
      <c r="M1631" t="s">
        <v>50</v>
      </c>
      <c r="N1631" s="3">
        <v>0</v>
      </c>
      <c r="O1631" s="3">
        <v>319000.28000000003</v>
      </c>
      <c r="P1631" s="3">
        <v>0</v>
      </c>
      <c r="Q1631" s="3">
        <v>689329.57</v>
      </c>
      <c r="R1631" s="3">
        <v>0</v>
      </c>
      <c r="S1631" s="1">
        <v>0</v>
      </c>
      <c r="T1631" s="1">
        <v>0</v>
      </c>
      <c r="U1631" s="1">
        <v>0.28000000000000003</v>
      </c>
    </row>
    <row r="1632" spans="1:21" x14ac:dyDescent="0.25">
      <c r="A1632" t="s">
        <v>701</v>
      </c>
      <c r="B1632">
        <v>11</v>
      </c>
      <c r="C1632">
        <v>440</v>
      </c>
      <c r="D1632" t="s">
        <v>712</v>
      </c>
      <c r="E1632" t="s">
        <v>713</v>
      </c>
      <c r="F1632" t="s">
        <v>42</v>
      </c>
      <c r="G1632" t="s">
        <v>714</v>
      </c>
      <c r="H1632">
        <v>515</v>
      </c>
      <c r="I1632" t="s">
        <v>721</v>
      </c>
      <c r="J1632" t="s">
        <v>722</v>
      </c>
      <c r="K1632" t="s">
        <v>46</v>
      </c>
      <c r="L1632">
        <v>10</v>
      </c>
      <c r="M1632" t="s">
        <v>47</v>
      </c>
      <c r="N1632" s="3">
        <v>2672814</v>
      </c>
      <c r="O1632" s="3">
        <v>2353614</v>
      </c>
      <c r="P1632" s="3">
        <v>2353614</v>
      </c>
      <c r="Q1632" s="3">
        <v>2353614</v>
      </c>
      <c r="R1632" s="3">
        <v>12479534</v>
      </c>
      <c r="S1632" s="1">
        <v>29580949</v>
      </c>
      <c r="T1632" s="1">
        <v>134403455</v>
      </c>
      <c r="U1632" s="1">
        <v>193091263.46000001</v>
      </c>
    </row>
    <row r="1633" spans="1:21" x14ac:dyDescent="0.25">
      <c r="A1633" t="s">
        <v>701</v>
      </c>
      <c r="B1633">
        <v>11</v>
      </c>
      <c r="C1633">
        <v>440</v>
      </c>
      <c r="D1633" t="s">
        <v>712</v>
      </c>
      <c r="E1633" t="s">
        <v>713</v>
      </c>
      <c r="F1633" t="s">
        <v>42</v>
      </c>
      <c r="G1633" t="s">
        <v>714</v>
      </c>
      <c r="H1633">
        <v>515</v>
      </c>
      <c r="I1633" t="s">
        <v>721</v>
      </c>
      <c r="J1633" t="s">
        <v>722</v>
      </c>
      <c r="K1633" t="s">
        <v>46</v>
      </c>
      <c r="L1633">
        <v>20</v>
      </c>
      <c r="M1633" t="s">
        <v>48</v>
      </c>
      <c r="N1633" s="3">
        <v>2672814</v>
      </c>
      <c r="O1633" s="3">
        <v>2230841.62</v>
      </c>
      <c r="P1633" s="3">
        <v>2353614</v>
      </c>
      <c r="Q1633" s="3">
        <v>2225029</v>
      </c>
      <c r="R1633" s="3">
        <v>12479534</v>
      </c>
      <c r="S1633" s="1">
        <v>29579046.57</v>
      </c>
      <c r="T1633" s="1">
        <v>27628809.649999999</v>
      </c>
      <c r="U1633" s="1">
        <v>16771075.470000001</v>
      </c>
    </row>
    <row r="1634" spans="1:21" x14ac:dyDescent="0.25">
      <c r="A1634" t="s">
        <v>701</v>
      </c>
      <c r="B1634">
        <v>11</v>
      </c>
      <c r="C1634">
        <v>440</v>
      </c>
      <c r="D1634" t="s">
        <v>712</v>
      </c>
      <c r="E1634" t="s">
        <v>713</v>
      </c>
      <c r="F1634" t="s">
        <v>42</v>
      </c>
      <c r="G1634" t="s">
        <v>714</v>
      </c>
      <c r="H1634">
        <v>515</v>
      </c>
      <c r="I1634" t="s">
        <v>721</v>
      </c>
      <c r="J1634" t="s">
        <v>722</v>
      </c>
      <c r="K1634" t="s">
        <v>46</v>
      </c>
      <c r="L1634">
        <v>30</v>
      </c>
      <c r="M1634" t="s">
        <v>49</v>
      </c>
      <c r="N1634" s="3">
        <v>0</v>
      </c>
      <c r="O1634" s="3">
        <v>122772.38</v>
      </c>
      <c r="P1634" s="3">
        <v>0</v>
      </c>
      <c r="Q1634" s="3">
        <v>128585</v>
      </c>
      <c r="R1634" s="3">
        <v>0</v>
      </c>
      <c r="S1634" s="1">
        <v>1902.43</v>
      </c>
      <c r="T1634" s="1">
        <v>106774645.34999999</v>
      </c>
      <c r="U1634" s="1">
        <v>176320187.99000001</v>
      </c>
    </row>
    <row r="1635" spans="1:21" x14ac:dyDescent="0.25">
      <c r="A1635" t="s">
        <v>701</v>
      </c>
      <c r="B1635">
        <v>11</v>
      </c>
      <c r="C1635">
        <v>440</v>
      </c>
      <c r="D1635" t="s">
        <v>712</v>
      </c>
      <c r="E1635" t="s">
        <v>713</v>
      </c>
      <c r="F1635" t="s">
        <v>42</v>
      </c>
      <c r="G1635" t="s">
        <v>714</v>
      </c>
      <c r="H1635">
        <v>515</v>
      </c>
      <c r="I1635" t="s">
        <v>721</v>
      </c>
      <c r="J1635" t="s">
        <v>722</v>
      </c>
      <c r="K1635" t="s">
        <v>46</v>
      </c>
      <c r="L1635">
        <v>40</v>
      </c>
      <c r="M1635" t="s">
        <v>12</v>
      </c>
      <c r="N1635" s="3">
        <v>0</v>
      </c>
      <c r="O1635" s="3">
        <v>0</v>
      </c>
      <c r="P1635" s="3">
        <v>0</v>
      </c>
      <c r="Q1635" s="3">
        <v>0</v>
      </c>
      <c r="R1635" s="3">
        <v>0</v>
      </c>
      <c r="S1635" s="1">
        <v>0</v>
      </c>
      <c r="T1635" s="1">
        <v>105274087.45999999</v>
      </c>
      <c r="U1635" s="1">
        <v>174820187</v>
      </c>
    </row>
    <row r="1636" spans="1:21" x14ac:dyDescent="0.25">
      <c r="A1636" t="s">
        <v>701</v>
      </c>
      <c r="B1636">
        <v>11</v>
      </c>
      <c r="C1636">
        <v>440</v>
      </c>
      <c r="D1636" t="s">
        <v>712</v>
      </c>
      <c r="E1636" t="s">
        <v>713</v>
      </c>
      <c r="F1636" t="s">
        <v>42</v>
      </c>
      <c r="G1636" t="s">
        <v>714</v>
      </c>
      <c r="H1636">
        <v>515</v>
      </c>
      <c r="I1636" t="s">
        <v>721</v>
      </c>
      <c r="J1636" t="s">
        <v>722</v>
      </c>
      <c r="K1636" t="s">
        <v>46</v>
      </c>
      <c r="L1636">
        <v>50</v>
      </c>
      <c r="M1636" t="s">
        <v>50</v>
      </c>
      <c r="N1636" s="3">
        <v>0</v>
      </c>
      <c r="O1636" s="3">
        <v>122772.38</v>
      </c>
      <c r="P1636" s="3">
        <v>0</v>
      </c>
      <c r="Q1636" s="3">
        <v>128585</v>
      </c>
      <c r="R1636" s="3">
        <v>0</v>
      </c>
      <c r="S1636" s="1">
        <v>1902.43</v>
      </c>
      <c r="T1636" s="1">
        <v>1500557.89</v>
      </c>
      <c r="U1636" s="1">
        <v>1500000.9900000095</v>
      </c>
    </row>
    <row r="1637" spans="1:21" x14ac:dyDescent="0.25">
      <c r="A1637" t="s">
        <v>701</v>
      </c>
      <c r="B1637">
        <v>11</v>
      </c>
      <c r="C1637">
        <v>440</v>
      </c>
      <c r="D1637" t="s">
        <v>712</v>
      </c>
      <c r="E1637" t="s">
        <v>713</v>
      </c>
      <c r="F1637" t="s">
        <v>42</v>
      </c>
      <c r="G1637" t="s">
        <v>714</v>
      </c>
      <c r="H1637">
        <v>599</v>
      </c>
      <c r="I1637" t="s">
        <v>62</v>
      </c>
      <c r="J1637" t="s">
        <v>322</v>
      </c>
      <c r="K1637" t="s">
        <v>46</v>
      </c>
      <c r="L1637">
        <v>10</v>
      </c>
      <c r="M1637" t="s">
        <v>47</v>
      </c>
      <c r="N1637" s="3">
        <v>14789210</v>
      </c>
      <c r="O1637" s="3">
        <v>16702219</v>
      </c>
      <c r="P1637" s="3">
        <v>16701341</v>
      </c>
      <c r="Q1637" s="3">
        <v>19225929</v>
      </c>
      <c r="R1637" s="3">
        <v>18241799</v>
      </c>
      <c r="S1637" s="1">
        <v>20899744</v>
      </c>
      <c r="T1637" s="1">
        <v>22647095</v>
      </c>
      <c r="U1637" s="1">
        <v>21477201</v>
      </c>
    </row>
    <row r="1638" spans="1:21" x14ac:dyDescent="0.25">
      <c r="A1638" t="s">
        <v>701</v>
      </c>
      <c r="B1638">
        <v>11</v>
      </c>
      <c r="C1638">
        <v>440</v>
      </c>
      <c r="D1638" t="s">
        <v>712</v>
      </c>
      <c r="E1638" t="s">
        <v>713</v>
      </c>
      <c r="F1638" t="s">
        <v>42</v>
      </c>
      <c r="G1638" t="s">
        <v>714</v>
      </c>
      <c r="H1638">
        <v>599</v>
      </c>
      <c r="I1638" t="s">
        <v>62</v>
      </c>
      <c r="J1638" t="s">
        <v>322</v>
      </c>
      <c r="K1638" t="s">
        <v>46</v>
      </c>
      <c r="L1638">
        <v>20</v>
      </c>
      <c r="M1638" t="s">
        <v>48</v>
      </c>
      <c r="N1638" s="3">
        <v>14789150.35</v>
      </c>
      <c r="O1638" s="3">
        <v>16367466</v>
      </c>
      <c r="P1638" s="3">
        <v>16701341</v>
      </c>
      <c r="Q1638" s="3">
        <v>19224491.59</v>
      </c>
      <c r="R1638" s="3">
        <v>18241799</v>
      </c>
      <c r="S1638" s="1">
        <v>20888259.640000001</v>
      </c>
      <c r="T1638" s="1">
        <v>22647070</v>
      </c>
      <c r="U1638" s="1">
        <v>21477200.219999999</v>
      </c>
    </row>
    <row r="1639" spans="1:21" x14ac:dyDescent="0.25">
      <c r="A1639" t="s">
        <v>701</v>
      </c>
      <c r="B1639">
        <v>11</v>
      </c>
      <c r="C1639">
        <v>440</v>
      </c>
      <c r="D1639" t="s">
        <v>712</v>
      </c>
      <c r="E1639" t="s">
        <v>713</v>
      </c>
      <c r="F1639" t="s">
        <v>42</v>
      </c>
      <c r="G1639" t="s">
        <v>714</v>
      </c>
      <c r="H1639">
        <v>599</v>
      </c>
      <c r="I1639" t="s">
        <v>62</v>
      </c>
      <c r="J1639" t="s">
        <v>322</v>
      </c>
      <c r="K1639" t="s">
        <v>46</v>
      </c>
      <c r="L1639">
        <v>30</v>
      </c>
      <c r="M1639" t="s">
        <v>49</v>
      </c>
      <c r="N1639" s="3">
        <v>59.65</v>
      </c>
      <c r="O1639" s="3">
        <v>334753</v>
      </c>
      <c r="P1639" s="3">
        <v>0</v>
      </c>
      <c r="Q1639" s="3">
        <v>1437.41</v>
      </c>
      <c r="R1639" s="3">
        <v>0</v>
      </c>
      <c r="S1639" s="1">
        <v>11484.36</v>
      </c>
      <c r="T1639" s="1">
        <v>25</v>
      </c>
      <c r="U1639" s="1">
        <v>0.78</v>
      </c>
    </row>
    <row r="1640" spans="1:21" x14ac:dyDescent="0.25">
      <c r="A1640" t="s">
        <v>701</v>
      </c>
      <c r="B1640">
        <v>11</v>
      </c>
      <c r="C1640">
        <v>440</v>
      </c>
      <c r="D1640" t="s">
        <v>712</v>
      </c>
      <c r="E1640" t="s">
        <v>713</v>
      </c>
      <c r="F1640" t="s">
        <v>42</v>
      </c>
      <c r="G1640" t="s">
        <v>714</v>
      </c>
      <c r="H1640">
        <v>599</v>
      </c>
      <c r="I1640" t="s">
        <v>62</v>
      </c>
      <c r="J1640" t="s">
        <v>322</v>
      </c>
      <c r="K1640" t="s">
        <v>46</v>
      </c>
      <c r="L1640">
        <v>40</v>
      </c>
      <c r="M1640" t="s">
        <v>12</v>
      </c>
      <c r="N1640" s="3">
        <v>0</v>
      </c>
      <c r="O1640" s="3">
        <v>0</v>
      </c>
      <c r="P1640" s="3">
        <v>0</v>
      </c>
      <c r="Q1640" s="3">
        <v>0</v>
      </c>
      <c r="R1640" s="3">
        <v>0</v>
      </c>
      <c r="S1640" s="1">
        <v>0</v>
      </c>
      <c r="T1640" s="1">
        <v>0</v>
      </c>
      <c r="U1640" s="1">
        <v>0</v>
      </c>
    </row>
    <row r="1641" spans="1:21" x14ac:dyDescent="0.25">
      <c r="A1641" t="s">
        <v>701</v>
      </c>
      <c r="B1641">
        <v>11</v>
      </c>
      <c r="C1641">
        <v>440</v>
      </c>
      <c r="D1641" t="s">
        <v>712</v>
      </c>
      <c r="E1641" t="s">
        <v>713</v>
      </c>
      <c r="F1641" t="s">
        <v>42</v>
      </c>
      <c r="G1641" t="s">
        <v>714</v>
      </c>
      <c r="H1641">
        <v>599</v>
      </c>
      <c r="I1641" t="s">
        <v>62</v>
      </c>
      <c r="J1641" t="s">
        <v>322</v>
      </c>
      <c r="K1641" t="s">
        <v>46</v>
      </c>
      <c r="L1641">
        <v>50</v>
      </c>
      <c r="M1641" t="s">
        <v>50</v>
      </c>
      <c r="N1641" s="3">
        <v>59.65</v>
      </c>
      <c r="O1641" s="3">
        <v>334753</v>
      </c>
      <c r="P1641" s="3">
        <v>0</v>
      </c>
      <c r="Q1641" s="3">
        <v>1437.41</v>
      </c>
      <c r="R1641" s="3">
        <v>0</v>
      </c>
      <c r="S1641" s="1">
        <v>11484.36</v>
      </c>
      <c r="T1641" s="1">
        <v>25</v>
      </c>
      <c r="U1641" s="1">
        <v>0.78</v>
      </c>
    </row>
    <row r="1642" spans="1:21" x14ac:dyDescent="0.25">
      <c r="A1642" t="s">
        <v>701</v>
      </c>
      <c r="B1642">
        <v>11</v>
      </c>
      <c r="C1642">
        <v>403</v>
      </c>
      <c r="D1642" t="s">
        <v>723</v>
      </c>
      <c r="E1642" t="s">
        <v>724</v>
      </c>
      <c r="F1642" t="s">
        <v>42</v>
      </c>
      <c r="G1642" t="s">
        <v>725</v>
      </c>
      <c r="H1642">
        <v>511</v>
      </c>
      <c r="I1642" t="s">
        <v>726</v>
      </c>
      <c r="J1642" t="s">
        <v>727</v>
      </c>
      <c r="K1642" t="s">
        <v>46</v>
      </c>
      <c r="L1642">
        <v>10</v>
      </c>
      <c r="M1642" t="s">
        <v>47</v>
      </c>
      <c r="N1642" s="3">
        <v>0</v>
      </c>
      <c r="O1642" s="3">
        <v>0</v>
      </c>
      <c r="P1642" s="3">
        <v>0</v>
      </c>
      <c r="Q1642" s="3">
        <v>0</v>
      </c>
      <c r="R1642" s="3">
        <v>200000</v>
      </c>
      <c r="S1642" s="1">
        <v>200000</v>
      </c>
      <c r="T1642" s="1">
        <v>5081141</v>
      </c>
      <c r="U1642" s="1">
        <v>4345903.6500000004</v>
      </c>
    </row>
    <row r="1643" spans="1:21" x14ac:dyDescent="0.25">
      <c r="A1643" t="s">
        <v>701</v>
      </c>
      <c r="B1643">
        <v>11</v>
      </c>
      <c r="C1643">
        <v>403</v>
      </c>
      <c r="D1643" t="s">
        <v>723</v>
      </c>
      <c r="E1643" t="s">
        <v>724</v>
      </c>
      <c r="F1643" t="s">
        <v>42</v>
      </c>
      <c r="G1643" t="s">
        <v>725</v>
      </c>
      <c r="H1643">
        <v>511</v>
      </c>
      <c r="I1643" t="s">
        <v>726</v>
      </c>
      <c r="J1643" t="s">
        <v>727</v>
      </c>
      <c r="K1643" t="s">
        <v>46</v>
      </c>
      <c r="L1643">
        <v>20</v>
      </c>
      <c r="M1643" t="s">
        <v>48</v>
      </c>
      <c r="N1643" s="3">
        <v>0</v>
      </c>
      <c r="O1643" s="3">
        <v>0</v>
      </c>
      <c r="P1643" s="3">
        <v>0</v>
      </c>
      <c r="Q1643" s="3">
        <v>0</v>
      </c>
      <c r="R1643" s="3">
        <v>7039.92</v>
      </c>
      <c r="S1643" s="1">
        <v>172394.86</v>
      </c>
      <c r="T1643" s="1">
        <v>935237.35</v>
      </c>
      <c r="U1643" s="1">
        <v>739671.34</v>
      </c>
    </row>
    <row r="1644" spans="1:21" x14ac:dyDescent="0.25">
      <c r="A1644" t="s">
        <v>701</v>
      </c>
      <c r="B1644">
        <v>11</v>
      </c>
      <c r="C1644">
        <v>403</v>
      </c>
      <c r="D1644" t="s">
        <v>723</v>
      </c>
      <c r="E1644" t="s">
        <v>724</v>
      </c>
      <c r="F1644" t="s">
        <v>42</v>
      </c>
      <c r="G1644" t="s">
        <v>725</v>
      </c>
      <c r="H1644">
        <v>511</v>
      </c>
      <c r="I1644" t="s">
        <v>726</v>
      </c>
      <c r="J1644" t="s">
        <v>727</v>
      </c>
      <c r="K1644" t="s">
        <v>46</v>
      </c>
      <c r="L1644">
        <v>30</v>
      </c>
      <c r="M1644" t="s">
        <v>49</v>
      </c>
      <c r="N1644" s="3">
        <v>0</v>
      </c>
      <c r="O1644" s="3">
        <v>0</v>
      </c>
      <c r="P1644" s="3">
        <v>0</v>
      </c>
      <c r="Q1644" s="3">
        <v>0</v>
      </c>
      <c r="R1644" s="3">
        <v>192960.08</v>
      </c>
      <c r="S1644" s="1">
        <v>27605.14</v>
      </c>
      <c r="T1644" s="1">
        <v>4145903.65</v>
      </c>
      <c r="U1644" s="1">
        <v>3606232.31</v>
      </c>
    </row>
    <row r="1645" spans="1:21" x14ac:dyDescent="0.25">
      <c r="A1645" t="s">
        <v>701</v>
      </c>
      <c r="B1645">
        <v>11</v>
      </c>
      <c r="C1645">
        <v>403</v>
      </c>
      <c r="D1645" t="s">
        <v>723</v>
      </c>
      <c r="E1645" t="s">
        <v>724</v>
      </c>
      <c r="F1645" t="s">
        <v>42</v>
      </c>
      <c r="G1645" t="s">
        <v>725</v>
      </c>
      <c r="H1645">
        <v>511</v>
      </c>
      <c r="I1645" t="s">
        <v>726</v>
      </c>
      <c r="J1645" t="s">
        <v>727</v>
      </c>
      <c r="K1645" t="s">
        <v>46</v>
      </c>
      <c r="L1645">
        <v>40</v>
      </c>
      <c r="M1645" t="s">
        <v>12</v>
      </c>
      <c r="N1645" s="3">
        <v>0</v>
      </c>
      <c r="O1645" s="3">
        <v>0</v>
      </c>
      <c r="P1645" s="3">
        <v>0</v>
      </c>
      <c r="Q1645" s="3">
        <v>0</v>
      </c>
      <c r="R1645" s="3">
        <v>0</v>
      </c>
      <c r="S1645" s="1">
        <v>0</v>
      </c>
      <c r="T1645" s="1">
        <v>4145903.65</v>
      </c>
      <c r="U1645" s="1">
        <v>0</v>
      </c>
    </row>
    <row r="1646" spans="1:21" x14ac:dyDescent="0.25">
      <c r="A1646" t="s">
        <v>701</v>
      </c>
      <c r="B1646">
        <v>11</v>
      </c>
      <c r="C1646">
        <v>403</v>
      </c>
      <c r="D1646" t="s">
        <v>723</v>
      </c>
      <c r="E1646" t="s">
        <v>724</v>
      </c>
      <c r="F1646" t="s">
        <v>42</v>
      </c>
      <c r="G1646" t="s">
        <v>725</v>
      </c>
      <c r="H1646">
        <v>511</v>
      </c>
      <c r="I1646" t="s">
        <v>726</v>
      </c>
      <c r="J1646" t="s">
        <v>727</v>
      </c>
      <c r="K1646" t="s">
        <v>46</v>
      </c>
      <c r="L1646">
        <v>50</v>
      </c>
      <c r="M1646" t="s">
        <v>50</v>
      </c>
      <c r="N1646" s="3">
        <v>0</v>
      </c>
      <c r="O1646" s="3">
        <v>0</v>
      </c>
      <c r="P1646" s="3">
        <v>0</v>
      </c>
      <c r="Q1646" s="3">
        <v>0</v>
      </c>
      <c r="R1646" s="3">
        <v>192960.08</v>
      </c>
      <c r="S1646" s="1">
        <v>27605.14</v>
      </c>
      <c r="T1646" s="1">
        <v>0</v>
      </c>
      <c r="U1646" s="1">
        <v>3606232.31</v>
      </c>
    </row>
    <row r="1647" spans="1:21" x14ac:dyDescent="0.25">
      <c r="A1647" t="s">
        <v>701</v>
      </c>
      <c r="B1647">
        <v>11</v>
      </c>
      <c r="C1647">
        <v>403</v>
      </c>
      <c r="D1647" t="s">
        <v>723</v>
      </c>
      <c r="E1647" t="s">
        <v>724</v>
      </c>
      <c r="F1647" t="s">
        <v>42</v>
      </c>
      <c r="G1647" t="s">
        <v>725</v>
      </c>
      <c r="H1647">
        <v>599</v>
      </c>
      <c r="I1647" t="s">
        <v>62</v>
      </c>
      <c r="J1647" t="s">
        <v>322</v>
      </c>
      <c r="K1647" t="s">
        <v>46</v>
      </c>
      <c r="L1647">
        <v>10</v>
      </c>
      <c r="M1647" t="s">
        <v>47</v>
      </c>
      <c r="N1647" s="3">
        <v>0</v>
      </c>
      <c r="O1647" s="3">
        <v>0</v>
      </c>
      <c r="P1647" s="3">
        <v>0</v>
      </c>
      <c r="Q1647" s="3">
        <v>0</v>
      </c>
      <c r="R1647" s="3">
        <v>0</v>
      </c>
      <c r="S1647" s="1">
        <v>0</v>
      </c>
      <c r="T1647" s="1">
        <v>2537</v>
      </c>
      <c r="U1647" s="1">
        <v>7314</v>
      </c>
    </row>
    <row r="1648" spans="1:21" x14ac:dyDescent="0.25">
      <c r="A1648" t="s">
        <v>701</v>
      </c>
      <c r="B1648">
        <v>11</v>
      </c>
      <c r="C1648">
        <v>403</v>
      </c>
      <c r="D1648" t="s">
        <v>723</v>
      </c>
      <c r="E1648" t="s">
        <v>724</v>
      </c>
      <c r="F1648" t="s">
        <v>42</v>
      </c>
      <c r="G1648" t="s">
        <v>725</v>
      </c>
      <c r="H1648">
        <v>599</v>
      </c>
      <c r="I1648" t="s">
        <v>62</v>
      </c>
      <c r="J1648" t="s">
        <v>322</v>
      </c>
      <c r="K1648" t="s">
        <v>46</v>
      </c>
      <c r="L1648">
        <v>20</v>
      </c>
      <c r="M1648" t="s">
        <v>48</v>
      </c>
      <c r="N1648" s="3">
        <v>0</v>
      </c>
      <c r="O1648" s="3">
        <v>0</v>
      </c>
      <c r="P1648" s="3">
        <v>0</v>
      </c>
      <c r="Q1648" s="3">
        <v>0</v>
      </c>
      <c r="R1648" s="3">
        <v>0</v>
      </c>
      <c r="S1648" s="1">
        <v>0</v>
      </c>
      <c r="T1648" s="1">
        <v>2537</v>
      </c>
      <c r="U1648" s="1">
        <v>0</v>
      </c>
    </row>
    <row r="1649" spans="1:21" x14ac:dyDescent="0.25">
      <c r="A1649" t="s">
        <v>701</v>
      </c>
      <c r="B1649">
        <v>11</v>
      </c>
      <c r="C1649">
        <v>403</v>
      </c>
      <c r="D1649" t="s">
        <v>723</v>
      </c>
      <c r="E1649" t="s">
        <v>724</v>
      </c>
      <c r="F1649" t="s">
        <v>42</v>
      </c>
      <c r="G1649" t="s">
        <v>725</v>
      </c>
      <c r="H1649">
        <v>599</v>
      </c>
      <c r="I1649" t="s">
        <v>62</v>
      </c>
      <c r="J1649" t="s">
        <v>322</v>
      </c>
      <c r="K1649" t="s">
        <v>46</v>
      </c>
      <c r="L1649">
        <v>30</v>
      </c>
      <c r="M1649" t="s">
        <v>49</v>
      </c>
      <c r="N1649" s="3">
        <v>0</v>
      </c>
      <c r="O1649" s="3">
        <v>0</v>
      </c>
      <c r="P1649" s="3">
        <v>0</v>
      </c>
      <c r="Q1649" s="3">
        <v>0</v>
      </c>
      <c r="R1649" s="3">
        <v>0</v>
      </c>
      <c r="S1649" s="1">
        <v>0</v>
      </c>
      <c r="T1649" s="1">
        <v>0</v>
      </c>
      <c r="U1649" s="1">
        <v>7314</v>
      </c>
    </row>
    <row r="1650" spans="1:21" x14ac:dyDescent="0.25">
      <c r="A1650" t="s">
        <v>701</v>
      </c>
      <c r="B1650">
        <v>11</v>
      </c>
      <c r="C1650">
        <v>403</v>
      </c>
      <c r="D1650" t="s">
        <v>723</v>
      </c>
      <c r="E1650" t="s">
        <v>724</v>
      </c>
      <c r="F1650" t="s">
        <v>42</v>
      </c>
      <c r="G1650" t="s">
        <v>725</v>
      </c>
      <c r="H1650">
        <v>599</v>
      </c>
      <c r="I1650" t="s">
        <v>62</v>
      </c>
      <c r="J1650" t="s">
        <v>322</v>
      </c>
      <c r="K1650" t="s">
        <v>46</v>
      </c>
      <c r="L1650">
        <v>40</v>
      </c>
      <c r="M1650" t="s">
        <v>12</v>
      </c>
      <c r="N1650" s="3">
        <v>0</v>
      </c>
      <c r="O1650" s="3">
        <v>0</v>
      </c>
      <c r="P1650" s="3">
        <v>0</v>
      </c>
      <c r="Q1650" s="3">
        <v>0</v>
      </c>
      <c r="R1650" s="3">
        <v>0</v>
      </c>
      <c r="S1650" s="1">
        <v>0</v>
      </c>
      <c r="T1650" s="1">
        <v>0</v>
      </c>
      <c r="U1650" s="1">
        <v>0</v>
      </c>
    </row>
    <row r="1651" spans="1:21" x14ac:dyDescent="0.25">
      <c r="A1651" t="s">
        <v>701</v>
      </c>
      <c r="B1651">
        <v>11</v>
      </c>
      <c r="C1651">
        <v>403</v>
      </c>
      <c r="D1651" t="s">
        <v>723</v>
      </c>
      <c r="E1651" t="s">
        <v>724</v>
      </c>
      <c r="F1651" t="s">
        <v>42</v>
      </c>
      <c r="G1651" t="s">
        <v>725</v>
      </c>
      <c r="H1651">
        <v>599</v>
      </c>
      <c r="I1651" t="s">
        <v>62</v>
      </c>
      <c r="J1651" t="s">
        <v>322</v>
      </c>
      <c r="K1651" t="s">
        <v>46</v>
      </c>
      <c r="L1651">
        <v>50</v>
      </c>
      <c r="M1651" t="s">
        <v>50</v>
      </c>
      <c r="N1651" s="3">
        <v>0</v>
      </c>
      <c r="O1651" s="3">
        <v>0</v>
      </c>
      <c r="P1651" s="3">
        <v>0</v>
      </c>
      <c r="Q1651" s="3">
        <v>0</v>
      </c>
      <c r="R1651" s="3">
        <v>0</v>
      </c>
      <c r="S1651" s="1">
        <v>0</v>
      </c>
      <c r="T1651" s="1">
        <v>0</v>
      </c>
      <c r="U1651" s="1">
        <v>7314</v>
      </c>
    </row>
    <row r="1652" spans="1:21" x14ac:dyDescent="0.25">
      <c r="A1652" t="s">
        <v>701</v>
      </c>
      <c r="B1652">
        <v>11</v>
      </c>
      <c r="C1652">
        <v>423</v>
      </c>
      <c r="D1652" t="s">
        <v>728</v>
      </c>
      <c r="E1652" t="s">
        <v>729</v>
      </c>
      <c r="F1652" t="s">
        <v>42</v>
      </c>
      <c r="G1652" t="s">
        <v>730</v>
      </c>
      <c r="H1652">
        <v>502</v>
      </c>
      <c r="I1652" t="s">
        <v>214</v>
      </c>
      <c r="J1652" t="s">
        <v>215</v>
      </c>
      <c r="K1652" t="s">
        <v>46</v>
      </c>
      <c r="L1652">
        <v>10</v>
      </c>
      <c r="M1652" t="s">
        <v>47</v>
      </c>
      <c r="N1652" s="3">
        <v>2925307</v>
      </c>
      <c r="O1652" s="3">
        <v>3186338</v>
      </c>
      <c r="P1652" s="3">
        <v>14698324</v>
      </c>
      <c r="Q1652" s="3">
        <v>4373755</v>
      </c>
      <c r="R1652" s="3">
        <v>26374156.460000001</v>
      </c>
      <c r="S1652" s="1">
        <v>8067169</v>
      </c>
      <c r="T1652" s="1">
        <v>48700537.140000001</v>
      </c>
      <c r="U1652" s="1">
        <v>26335157</v>
      </c>
    </row>
    <row r="1653" spans="1:21" x14ac:dyDescent="0.25">
      <c r="A1653" t="s">
        <v>701</v>
      </c>
      <c r="B1653">
        <v>11</v>
      </c>
      <c r="C1653">
        <v>423</v>
      </c>
      <c r="D1653" t="s">
        <v>728</v>
      </c>
      <c r="E1653" t="s">
        <v>729</v>
      </c>
      <c r="F1653" t="s">
        <v>42</v>
      </c>
      <c r="G1653" t="s">
        <v>730</v>
      </c>
      <c r="H1653">
        <v>502</v>
      </c>
      <c r="I1653" t="s">
        <v>214</v>
      </c>
      <c r="J1653" t="s">
        <v>215</v>
      </c>
      <c r="K1653" t="s">
        <v>46</v>
      </c>
      <c r="L1653">
        <v>20</v>
      </c>
      <c r="M1653" t="s">
        <v>48</v>
      </c>
      <c r="N1653" s="3">
        <v>2925057</v>
      </c>
      <c r="O1653" s="3">
        <v>3011134.32</v>
      </c>
      <c r="P1653" s="3">
        <v>14654650.49</v>
      </c>
      <c r="Q1653" s="3">
        <v>3878454.28</v>
      </c>
      <c r="R1653" s="3">
        <v>25989156.18</v>
      </c>
      <c r="S1653" s="1">
        <v>7592169</v>
      </c>
      <c r="T1653" s="1">
        <v>23190325.879999999</v>
      </c>
      <c r="U1653" s="1">
        <v>14848132.48</v>
      </c>
    </row>
    <row r="1654" spans="1:21" x14ac:dyDescent="0.25">
      <c r="A1654" t="s">
        <v>701</v>
      </c>
      <c r="B1654">
        <v>11</v>
      </c>
      <c r="C1654">
        <v>423</v>
      </c>
      <c r="D1654" t="s">
        <v>728</v>
      </c>
      <c r="E1654" t="s">
        <v>729</v>
      </c>
      <c r="F1654" t="s">
        <v>42</v>
      </c>
      <c r="G1654" t="s">
        <v>730</v>
      </c>
      <c r="H1654">
        <v>502</v>
      </c>
      <c r="I1654" t="s">
        <v>214</v>
      </c>
      <c r="J1654" t="s">
        <v>215</v>
      </c>
      <c r="K1654" t="s">
        <v>46</v>
      </c>
      <c r="L1654">
        <v>30</v>
      </c>
      <c r="M1654" t="s">
        <v>49</v>
      </c>
      <c r="N1654" s="3">
        <v>250</v>
      </c>
      <c r="O1654" s="3">
        <v>175203.68</v>
      </c>
      <c r="P1654" s="3">
        <v>43673.51</v>
      </c>
      <c r="Q1654" s="3">
        <v>495300.72</v>
      </c>
      <c r="R1654" s="3">
        <v>385000.28</v>
      </c>
      <c r="S1654" s="1">
        <v>475000</v>
      </c>
      <c r="T1654" s="1">
        <v>25510211.260000002</v>
      </c>
      <c r="U1654" s="1">
        <v>11487024.52</v>
      </c>
    </row>
    <row r="1655" spans="1:21" x14ac:dyDescent="0.25">
      <c r="A1655" t="s">
        <v>701</v>
      </c>
      <c r="B1655">
        <v>11</v>
      </c>
      <c r="C1655">
        <v>423</v>
      </c>
      <c r="D1655" t="s">
        <v>728</v>
      </c>
      <c r="E1655" t="s">
        <v>729</v>
      </c>
      <c r="F1655" t="s">
        <v>42</v>
      </c>
      <c r="G1655" t="s">
        <v>730</v>
      </c>
      <c r="H1655">
        <v>502</v>
      </c>
      <c r="I1655" t="s">
        <v>214</v>
      </c>
      <c r="J1655" t="s">
        <v>215</v>
      </c>
      <c r="K1655" t="s">
        <v>46</v>
      </c>
      <c r="L1655">
        <v>40</v>
      </c>
      <c r="M1655" t="s">
        <v>12</v>
      </c>
      <c r="N1655" s="3">
        <v>0</v>
      </c>
      <c r="O1655" s="3">
        <v>0</v>
      </c>
      <c r="P1655" s="3">
        <v>0</v>
      </c>
      <c r="Q1655" s="3">
        <v>0</v>
      </c>
      <c r="R1655" s="3">
        <v>0</v>
      </c>
      <c r="S1655" s="1">
        <v>0</v>
      </c>
      <c r="T1655" s="1">
        <v>20098594</v>
      </c>
      <c r="U1655" s="1">
        <v>76008</v>
      </c>
    </row>
    <row r="1656" spans="1:21" x14ac:dyDescent="0.25">
      <c r="A1656" t="s">
        <v>701</v>
      </c>
      <c r="B1656">
        <v>11</v>
      </c>
      <c r="C1656">
        <v>423</v>
      </c>
      <c r="D1656" t="s">
        <v>728</v>
      </c>
      <c r="E1656" t="s">
        <v>729</v>
      </c>
      <c r="F1656" t="s">
        <v>42</v>
      </c>
      <c r="G1656" t="s">
        <v>730</v>
      </c>
      <c r="H1656">
        <v>502</v>
      </c>
      <c r="I1656" t="s">
        <v>214</v>
      </c>
      <c r="J1656" t="s">
        <v>215</v>
      </c>
      <c r="K1656" t="s">
        <v>46</v>
      </c>
      <c r="L1656">
        <v>50</v>
      </c>
      <c r="M1656" t="s">
        <v>50</v>
      </c>
      <c r="N1656" s="3">
        <v>250</v>
      </c>
      <c r="O1656" s="3">
        <v>175203.68</v>
      </c>
      <c r="P1656" s="3">
        <v>43673.51</v>
      </c>
      <c r="Q1656" s="3">
        <v>495300.72</v>
      </c>
      <c r="R1656" s="3">
        <v>385000.28</v>
      </c>
      <c r="S1656" s="1">
        <v>475000</v>
      </c>
      <c r="T1656" s="1">
        <v>5411617.2599999998</v>
      </c>
      <c r="U1656" s="1">
        <v>11411016.52</v>
      </c>
    </row>
    <row r="1657" spans="1:21" x14ac:dyDescent="0.25">
      <c r="A1657" t="s">
        <v>701</v>
      </c>
      <c r="B1657">
        <v>11</v>
      </c>
      <c r="C1657">
        <v>423</v>
      </c>
      <c r="D1657" t="s">
        <v>728</v>
      </c>
      <c r="E1657" t="s">
        <v>729</v>
      </c>
      <c r="F1657" t="s">
        <v>42</v>
      </c>
      <c r="G1657" t="s">
        <v>730</v>
      </c>
      <c r="H1657">
        <v>599</v>
      </c>
      <c r="I1657" t="s">
        <v>62</v>
      </c>
      <c r="J1657" t="s">
        <v>322</v>
      </c>
      <c r="K1657" t="s">
        <v>46</v>
      </c>
      <c r="L1657">
        <v>10</v>
      </c>
      <c r="M1657" t="s">
        <v>47</v>
      </c>
      <c r="N1657" s="3">
        <v>838699</v>
      </c>
      <c r="O1657" s="3">
        <v>746526</v>
      </c>
      <c r="P1657" s="3">
        <v>803135</v>
      </c>
      <c r="Q1657" s="3">
        <v>826263</v>
      </c>
      <c r="R1657" s="3">
        <v>1118429</v>
      </c>
      <c r="S1657" s="1">
        <v>1292620</v>
      </c>
      <c r="T1657" s="1">
        <v>1382278</v>
      </c>
      <c r="U1657" s="1">
        <v>1966619</v>
      </c>
    </row>
    <row r="1658" spans="1:21" x14ac:dyDescent="0.25">
      <c r="A1658" t="s">
        <v>701</v>
      </c>
      <c r="B1658">
        <v>11</v>
      </c>
      <c r="C1658">
        <v>423</v>
      </c>
      <c r="D1658" t="s">
        <v>728</v>
      </c>
      <c r="E1658" t="s">
        <v>729</v>
      </c>
      <c r="F1658" t="s">
        <v>42</v>
      </c>
      <c r="G1658" t="s">
        <v>730</v>
      </c>
      <c r="H1658">
        <v>599</v>
      </c>
      <c r="I1658" t="s">
        <v>62</v>
      </c>
      <c r="J1658" t="s">
        <v>322</v>
      </c>
      <c r="K1658" t="s">
        <v>46</v>
      </c>
      <c r="L1658">
        <v>20</v>
      </c>
      <c r="M1658" t="s">
        <v>48</v>
      </c>
      <c r="N1658" s="3">
        <v>838699</v>
      </c>
      <c r="O1658" s="3">
        <v>744497.65</v>
      </c>
      <c r="P1658" s="3">
        <v>778090.25</v>
      </c>
      <c r="Q1658" s="3">
        <v>826233</v>
      </c>
      <c r="R1658" s="3">
        <v>1115468.69</v>
      </c>
      <c r="S1658" s="1">
        <v>1289876.44</v>
      </c>
      <c r="T1658" s="1">
        <v>1382278</v>
      </c>
      <c r="U1658" s="1">
        <v>1966619</v>
      </c>
    </row>
    <row r="1659" spans="1:21" x14ac:dyDescent="0.25">
      <c r="A1659" t="s">
        <v>701</v>
      </c>
      <c r="B1659">
        <v>11</v>
      </c>
      <c r="C1659">
        <v>423</v>
      </c>
      <c r="D1659" t="s">
        <v>728</v>
      </c>
      <c r="E1659" t="s">
        <v>729</v>
      </c>
      <c r="F1659" t="s">
        <v>42</v>
      </c>
      <c r="G1659" t="s">
        <v>730</v>
      </c>
      <c r="H1659">
        <v>599</v>
      </c>
      <c r="I1659" t="s">
        <v>62</v>
      </c>
      <c r="J1659" t="s">
        <v>322</v>
      </c>
      <c r="K1659" t="s">
        <v>46</v>
      </c>
      <c r="L1659">
        <v>30</v>
      </c>
      <c r="M1659" t="s">
        <v>49</v>
      </c>
      <c r="N1659" s="3">
        <v>0</v>
      </c>
      <c r="O1659" s="3">
        <v>2028.35</v>
      </c>
      <c r="P1659" s="3">
        <v>25044.75</v>
      </c>
      <c r="Q1659" s="3">
        <v>30</v>
      </c>
      <c r="R1659" s="3">
        <v>2960.31</v>
      </c>
      <c r="S1659" s="1">
        <v>2743.56</v>
      </c>
      <c r="T1659" s="1">
        <v>0</v>
      </c>
      <c r="U1659" s="1">
        <v>0</v>
      </c>
    </row>
    <row r="1660" spans="1:21" x14ac:dyDescent="0.25">
      <c r="A1660" t="s">
        <v>701</v>
      </c>
      <c r="B1660">
        <v>11</v>
      </c>
      <c r="C1660">
        <v>423</v>
      </c>
      <c r="D1660" t="s">
        <v>728</v>
      </c>
      <c r="E1660" t="s">
        <v>729</v>
      </c>
      <c r="F1660" t="s">
        <v>42</v>
      </c>
      <c r="G1660" t="s">
        <v>730</v>
      </c>
      <c r="H1660">
        <v>599</v>
      </c>
      <c r="I1660" t="s">
        <v>62</v>
      </c>
      <c r="J1660" t="s">
        <v>322</v>
      </c>
      <c r="K1660" t="s">
        <v>46</v>
      </c>
      <c r="L1660">
        <v>40</v>
      </c>
      <c r="M1660" t="s">
        <v>12</v>
      </c>
      <c r="N1660" s="3">
        <v>0</v>
      </c>
      <c r="O1660" s="3">
        <v>0</v>
      </c>
      <c r="P1660" s="3">
        <v>0</v>
      </c>
      <c r="Q1660" s="3">
        <v>0</v>
      </c>
      <c r="R1660" s="3">
        <v>0</v>
      </c>
      <c r="S1660" s="1">
        <v>0</v>
      </c>
      <c r="T1660" s="1">
        <v>0</v>
      </c>
      <c r="U1660" s="1">
        <v>0</v>
      </c>
    </row>
    <row r="1661" spans="1:21" x14ac:dyDescent="0.25">
      <c r="A1661" t="s">
        <v>701</v>
      </c>
      <c r="B1661">
        <v>11</v>
      </c>
      <c r="C1661">
        <v>423</v>
      </c>
      <c r="D1661" t="s">
        <v>728</v>
      </c>
      <c r="E1661" t="s">
        <v>729</v>
      </c>
      <c r="F1661" t="s">
        <v>42</v>
      </c>
      <c r="G1661" t="s">
        <v>730</v>
      </c>
      <c r="H1661">
        <v>599</v>
      </c>
      <c r="I1661" t="s">
        <v>62</v>
      </c>
      <c r="J1661" t="s">
        <v>322</v>
      </c>
      <c r="K1661" t="s">
        <v>46</v>
      </c>
      <c r="L1661">
        <v>50</v>
      </c>
      <c r="M1661" t="s">
        <v>50</v>
      </c>
      <c r="N1661" s="3">
        <v>0</v>
      </c>
      <c r="O1661" s="3">
        <v>2028.35</v>
      </c>
      <c r="P1661" s="3">
        <v>25044.75</v>
      </c>
      <c r="Q1661" s="3">
        <v>30</v>
      </c>
      <c r="R1661" s="3">
        <v>2960.31</v>
      </c>
      <c r="S1661" s="1">
        <v>2743.56</v>
      </c>
      <c r="T1661" s="1">
        <v>0</v>
      </c>
      <c r="U1661" s="1">
        <v>0</v>
      </c>
    </row>
    <row r="1662" spans="1:21" x14ac:dyDescent="0.25">
      <c r="A1662" t="s">
        <v>701</v>
      </c>
      <c r="B1662">
        <v>11</v>
      </c>
      <c r="C1662">
        <v>402</v>
      </c>
      <c r="D1662" t="s">
        <v>731</v>
      </c>
      <c r="E1662" t="s">
        <v>732</v>
      </c>
      <c r="F1662" t="s">
        <v>42</v>
      </c>
      <c r="G1662" t="s">
        <v>733</v>
      </c>
      <c r="H1662">
        <v>505</v>
      </c>
      <c r="I1662" t="s">
        <v>734</v>
      </c>
      <c r="J1662" t="s">
        <v>735</v>
      </c>
      <c r="K1662" t="s">
        <v>46</v>
      </c>
      <c r="L1662">
        <v>10</v>
      </c>
      <c r="M1662" t="s">
        <v>47</v>
      </c>
      <c r="N1662" s="3">
        <v>10021398</v>
      </c>
      <c r="O1662" s="3">
        <v>11951271.08</v>
      </c>
      <c r="P1662" s="3">
        <v>11966889.09</v>
      </c>
      <c r="Q1662" s="3">
        <v>12681291.82</v>
      </c>
      <c r="R1662" s="3">
        <v>14120449.470000001</v>
      </c>
      <c r="S1662" s="1">
        <v>15295109.32</v>
      </c>
      <c r="T1662" s="1">
        <v>21210192.649999999</v>
      </c>
      <c r="U1662" s="1">
        <v>24007166.289999999</v>
      </c>
    </row>
    <row r="1663" spans="1:21" x14ac:dyDescent="0.25">
      <c r="A1663" t="s">
        <v>701</v>
      </c>
      <c r="B1663">
        <v>11</v>
      </c>
      <c r="C1663">
        <v>402</v>
      </c>
      <c r="D1663" t="s">
        <v>731</v>
      </c>
      <c r="E1663" t="s">
        <v>732</v>
      </c>
      <c r="F1663" t="s">
        <v>42</v>
      </c>
      <c r="G1663" t="s">
        <v>733</v>
      </c>
      <c r="H1663">
        <v>505</v>
      </c>
      <c r="I1663" t="s">
        <v>734</v>
      </c>
      <c r="J1663" t="s">
        <v>735</v>
      </c>
      <c r="K1663" t="s">
        <v>46</v>
      </c>
      <c r="L1663">
        <v>20</v>
      </c>
      <c r="M1663" t="s">
        <v>48</v>
      </c>
      <c r="N1663" s="3">
        <v>9708312.9199999999</v>
      </c>
      <c r="O1663" s="3">
        <v>11740102.199999999</v>
      </c>
      <c r="P1663" s="3">
        <v>11425636.27</v>
      </c>
      <c r="Q1663" s="3">
        <v>12253262.92</v>
      </c>
      <c r="R1663" s="3">
        <v>12457519.85</v>
      </c>
      <c r="S1663" s="1">
        <v>12543126.76</v>
      </c>
      <c r="T1663" s="1">
        <v>11930345.1</v>
      </c>
      <c r="U1663" s="1">
        <v>15420958.279999999</v>
      </c>
    </row>
    <row r="1664" spans="1:21" x14ac:dyDescent="0.25">
      <c r="A1664" t="s">
        <v>701</v>
      </c>
      <c r="B1664">
        <v>11</v>
      </c>
      <c r="C1664">
        <v>402</v>
      </c>
      <c r="D1664" t="s">
        <v>731</v>
      </c>
      <c r="E1664" t="s">
        <v>732</v>
      </c>
      <c r="F1664" t="s">
        <v>42</v>
      </c>
      <c r="G1664" t="s">
        <v>733</v>
      </c>
      <c r="H1664">
        <v>505</v>
      </c>
      <c r="I1664" t="s">
        <v>734</v>
      </c>
      <c r="J1664" t="s">
        <v>735</v>
      </c>
      <c r="K1664" t="s">
        <v>46</v>
      </c>
      <c r="L1664">
        <v>30</v>
      </c>
      <c r="M1664" t="s">
        <v>49</v>
      </c>
      <c r="N1664" s="3">
        <v>313085.08</v>
      </c>
      <c r="O1664" s="3">
        <v>211168.88</v>
      </c>
      <c r="P1664" s="3">
        <v>541252.81999999995</v>
      </c>
      <c r="Q1664" s="3">
        <v>428028.9</v>
      </c>
      <c r="R1664" s="3">
        <v>1662929.62</v>
      </c>
      <c r="S1664" s="1">
        <v>2751982.56</v>
      </c>
      <c r="T1664" s="1">
        <v>9279847.5500000007</v>
      </c>
      <c r="U1664" s="1">
        <v>8586208.0099999998</v>
      </c>
    </row>
    <row r="1665" spans="1:21" x14ac:dyDescent="0.25">
      <c r="A1665" t="s">
        <v>701</v>
      </c>
      <c r="B1665">
        <v>11</v>
      </c>
      <c r="C1665">
        <v>402</v>
      </c>
      <c r="D1665" t="s">
        <v>731</v>
      </c>
      <c r="E1665" t="s">
        <v>732</v>
      </c>
      <c r="F1665" t="s">
        <v>42</v>
      </c>
      <c r="G1665" t="s">
        <v>733</v>
      </c>
      <c r="H1665">
        <v>505</v>
      </c>
      <c r="I1665" t="s">
        <v>734</v>
      </c>
      <c r="J1665" t="s">
        <v>735</v>
      </c>
      <c r="K1665" t="s">
        <v>46</v>
      </c>
      <c r="L1665">
        <v>40</v>
      </c>
      <c r="M1665" t="s">
        <v>12</v>
      </c>
      <c r="N1665" s="3">
        <v>308008.08</v>
      </c>
      <c r="O1665" s="3">
        <v>206740.32</v>
      </c>
      <c r="P1665" s="3">
        <v>536211.81999999995</v>
      </c>
      <c r="Q1665" s="3">
        <v>423654.32</v>
      </c>
      <c r="R1665" s="3">
        <v>1476154.32</v>
      </c>
      <c r="S1665" s="1">
        <v>2747295.56</v>
      </c>
      <c r="T1665" s="1">
        <v>8484114.1699999999</v>
      </c>
      <c r="U1665" s="1">
        <v>8583354.0099999998</v>
      </c>
    </row>
    <row r="1666" spans="1:21" x14ac:dyDescent="0.25">
      <c r="A1666" t="s">
        <v>701</v>
      </c>
      <c r="B1666">
        <v>11</v>
      </c>
      <c r="C1666">
        <v>402</v>
      </c>
      <c r="D1666" t="s">
        <v>731</v>
      </c>
      <c r="E1666" t="s">
        <v>732</v>
      </c>
      <c r="F1666" t="s">
        <v>42</v>
      </c>
      <c r="G1666" t="s">
        <v>733</v>
      </c>
      <c r="H1666">
        <v>505</v>
      </c>
      <c r="I1666" t="s">
        <v>734</v>
      </c>
      <c r="J1666" t="s">
        <v>735</v>
      </c>
      <c r="K1666" t="s">
        <v>46</v>
      </c>
      <c r="L1666">
        <v>50</v>
      </c>
      <c r="M1666" t="s">
        <v>50</v>
      </c>
      <c r="N1666" s="3">
        <v>5077</v>
      </c>
      <c r="O1666" s="3">
        <v>4428.5600000000004</v>
      </c>
      <c r="P1666" s="3">
        <v>5041</v>
      </c>
      <c r="Q1666" s="3">
        <v>4374.58</v>
      </c>
      <c r="R1666" s="3">
        <v>186775.3</v>
      </c>
      <c r="S1666" s="1">
        <v>4687</v>
      </c>
      <c r="T1666" s="1">
        <v>795733.38</v>
      </c>
      <c r="U1666" s="1">
        <v>2854</v>
      </c>
    </row>
    <row r="1667" spans="1:21" x14ac:dyDescent="0.25">
      <c r="A1667" t="s">
        <v>701</v>
      </c>
      <c r="B1667">
        <v>11</v>
      </c>
      <c r="C1667">
        <v>402</v>
      </c>
      <c r="D1667" t="s">
        <v>731</v>
      </c>
      <c r="E1667" t="s">
        <v>732</v>
      </c>
      <c r="F1667" t="s">
        <v>42</v>
      </c>
      <c r="G1667" t="s">
        <v>733</v>
      </c>
      <c r="H1667">
        <v>510</v>
      </c>
      <c r="I1667" t="s">
        <v>736</v>
      </c>
      <c r="J1667" t="s">
        <v>737</v>
      </c>
      <c r="K1667" t="s">
        <v>46</v>
      </c>
      <c r="L1667">
        <v>10</v>
      </c>
      <c r="M1667" t="s">
        <v>47</v>
      </c>
      <c r="N1667" s="3">
        <v>1940641</v>
      </c>
      <c r="O1667" s="3">
        <v>1941012</v>
      </c>
      <c r="P1667" s="3">
        <v>1915733.31</v>
      </c>
      <c r="Q1667" s="3">
        <v>1759151</v>
      </c>
      <c r="R1667" s="3">
        <v>5837302</v>
      </c>
      <c r="S1667" s="1">
        <v>3381518.26</v>
      </c>
      <c r="T1667" s="1">
        <v>2153590.41</v>
      </c>
      <c r="U1667" s="1">
        <v>1588842</v>
      </c>
    </row>
    <row r="1668" spans="1:21" x14ac:dyDescent="0.25">
      <c r="A1668" t="s">
        <v>701</v>
      </c>
      <c r="B1668">
        <v>11</v>
      </c>
      <c r="C1668">
        <v>402</v>
      </c>
      <c r="D1668" t="s">
        <v>731</v>
      </c>
      <c r="E1668" t="s">
        <v>732</v>
      </c>
      <c r="F1668" t="s">
        <v>42</v>
      </c>
      <c r="G1668" t="s">
        <v>733</v>
      </c>
      <c r="H1668">
        <v>510</v>
      </c>
      <c r="I1668" t="s">
        <v>736</v>
      </c>
      <c r="J1668" t="s">
        <v>737</v>
      </c>
      <c r="K1668" t="s">
        <v>46</v>
      </c>
      <c r="L1668">
        <v>20</v>
      </c>
      <c r="M1668" t="s">
        <v>48</v>
      </c>
      <c r="N1668" s="3">
        <v>1909641</v>
      </c>
      <c r="O1668" s="3">
        <v>1618312</v>
      </c>
      <c r="P1668" s="3">
        <v>1915733.31</v>
      </c>
      <c r="Q1668" s="3">
        <v>1751449.73</v>
      </c>
      <c r="R1668" s="3">
        <v>1358855.74</v>
      </c>
      <c r="S1668" s="1">
        <v>2737272.98</v>
      </c>
      <c r="T1668" s="1">
        <v>1267560.6499999999</v>
      </c>
      <c r="U1668" s="1">
        <v>1588842</v>
      </c>
    </row>
    <row r="1669" spans="1:21" x14ac:dyDescent="0.25">
      <c r="A1669" t="s">
        <v>701</v>
      </c>
      <c r="B1669">
        <v>11</v>
      </c>
      <c r="C1669">
        <v>402</v>
      </c>
      <c r="D1669" t="s">
        <v>731</v>
      </c>
      <c r="E1669" t="s">
        <v>732</v>
      </c>
      <c r="F1669" t="s">
        <v>42</v>
      </c>
      <c r="G1669" t="s">
        <v>733</v>
      </c>
      <c r="H1669">
        <v>510</v>
      </c>
      <c r="I1669" t="s">
        <v>736</v>
      </c>
      <c r="J1669" t="s">
        <v>737</v>
      </c>
      <c r="K1669" t="s">
        <v>46</v>
      </c>
      <c r="L1669">
        <v>30</v>
      </c>
      <c r="M1669" t="s">
        <v>49</v>
      </c>
      <c r="N1669" s="3">
        <v>31000</v>
      </c>
      <c r="O1669" s="3">
        <v>322700</v>
      </c>
      <c r="P1669" s="3">
        <v>0</v>
      </c>
      <c r="Q1669" s="3">
        <v>7701.27</v>
      </c>
      <c r="R1669" s="3">
        <v>4478446.26</v>
      </c>
      <c r="S1669" s="1">
        <v>644245.28</v>
      </c>
      <c r="T1669" s="1">
        <v>886029.76</v>
      </c>
      <c r="U1669" s="1">
        <v>0</v>
      </c>
    </row>
    <row r="1670" spans="1:21" x14ac:dyDescent="0.25">
      <c r="A1670" t="s">
        <v>701</v>
      </c>
      <c r="B1670">
        <v>11</v>
      </c>
      <c r="C1670">
        <v>402</v>
      </c>
      <c r="D1670" t="s">
        <v>731</v>
      </c>
      <c r="E1670" t="s">
        <v>732</v>
      </c>
      <c r="F1670" t="s">
        <v>42</v>
      </c>
      <c r="G1670" t="s">
        <v>733</v>
      </c>
      <c r="H1670">
        <v>510</v>
      </c>
      <c r="I1670" t="s">
        <v>736</v>
      </c>
      <c r="J1670" t="s">
        <v>737</v>
      </c>
      <c r="K1670" t="s">
        <v>46</v>
      </c>
      <c r="L1670">
        <v>40</v>
      </c>
      <c r="M1670" t="s">
        <v>12</v>
      </c>
      <c r="N1670" s="3">
        <v>0</v>
      </c>
      <c r="O1670" s="3">
        <v>0</v>
      </c>
      <c r="P1670" s="3">
        <v>0</v>
      </c>
      <c r="Q1670" s="3">
        <v>0</v>
      </c>
      <c r="R1670" s="3">
        <v>0</v>
      </c>
      <c r="S1670" s="1">
        <v>0</v>
      </c>
      <c r="T1670" s="1">
        <v>0</v>
      </c>
      <c r="U1670" s="1">
        <v>0</v>
      </c>
    </row>
    <row r="1671" spans="1:21" x14ac:dyDescent="0.25">
      <c r="A1671" t="s">
        <v>701</v>
      </c>
      <c r="B1671">
        <v>11</v>
      </c>
      <c r="C1671">
        <v>402</v>
      </c>
      <c r="D1671" t="s">
        <v>731</v>
      </c>
      <c r="E1671" t="s">
        <v>732</v>
      </c>
      <c r="F1671" t="s">
        <v>42</v>
      </c>
      <c r="G1671" t="s">
        <v>733</v>
      </c>
      <c r="H1671">
        <v>510</v>
      </c>
      <c r="I1671" t="s">
        <v>736</v>
      </c>
      <c r="J1671" t="s">
        <v>737</v>
      </c>
      <c r="K1671" t="s">
        <v>46</v>
      </c>
      <c r="L1671">
        <v>50</v>
      </c>
      <c r="M1671" t="s">
        <v>50</v>
      </c>
      <c r="N1671" s="3">
        <v>31000</v>
      </c>
      <c r="O1671" s="3">
        <v>322700</v>
      </c>
      <c r="P1671" s="3">
        <v>0</v>
      </c>
      <c r="Q1671" s="3">
        <v>7701.27</v>
      </c>
      <c r="R1671" s="3">
        <v>4478446.26</v>
      </c>
      <c r="S1671" s="1">
        <v>644245.28</v>
      </c>
      <c r="T1671" s="1">
        <v>886029.76</v>
      </c>
      <c r="U1671" s="1">
        <v>0</v>
      </c>
    </row>
    <row r="1672" spans="1:21" x14ac:dyDescent="0.25">
      <c r="A1672" t="s">
        <v>701</v>
      </c>
      <c r="B1672">
        <v>11</v>
      </c>
      <c r="C1672">
        <v>402</v>
      </c>
      <c r="D1672" t="s">
        <v>731</v>
      </c>
      <c r="E1672" t="s">
        <v>732</v>
      </c>
      <c r="F1672" t="s">
        <v>42</v>
      </c>
      <c r="G1672" t="s">
        <v>733</v>
      </c>
      <c r="H1672">
        <v>599</v>
      </c>
      <c r="I1672" t="s">
        <v>62</v>
      </c>
      <c r="J1672" t="s">
        <v>322</v>
      </c>
      <c r="K1672" t="s">
        <v>46</v>
      </c>
      <c r="L1672">
        <v>10</v>
      </c>
      <c r="M1672" t="s">
        <v>47</v>
      </c>
      <c r="N1672" s="3">
        <v>2647912</v>
      </c>
      <c r="O1672" s="3">
        <v>2833065</v>
      </c>
      <c r="P1672" s="3">
        <v>2562244.92</v>
      </c>
      <c r="Q1672" s="3">
        <v>2665060</v>
      </c>
      <c r="R1672" s="3">
        <v>2965199.85</v>
      </c>
      <c r="S1672" s="1">
        <v>3074261</v>
      </c>
      <c r="T1672" s="1">
        <v>3136231.78</v>
      </c>
      <c r="U1672" s="1">
        <v>3172785</v>
      </c>
    </row>
    <row r="1673" spans="1:21" x14ac:dyDescent="0.25">
      <c r="A1673" t="s">
        <v>701</v>
      </c>
      <c r="B1673">
        <v>11</v>
      </c>
      <c r="C1673">
        <v>402</v>
      </c>
      <c r="D1673" t="s">
        <v>731</v>
      </c>
      <c r="E1673" t="s">
        <v>732</v>
      </c>
      <c r="F1673" t="s">
        <v>42</v>
      </c>
      <c r="G1673" t="s">
        <v>733</v>
      </c>
      <c r="H1673">
        <v>599</v>
      </c>
      <c r="I1673" t="s">
        <v>62</v>
      </c>
      <c r="J1673" t="s">
        <v>322</v>
      </c>
      <c r="K1673" t="s">
        <v>46</v>
      </c>
      <c r="L1673">
        <v>20</v>
      </c>
      <c r="M1673" t="s">
        <v>48</v>
      </c>
      <c r="N1673" s="3">
        <v>2473343.25</v>
      </c>
      <c r="O1673" s="3">
        <v>2601979.48</v>
      </c>
      <c r="P1673" s="3">
        <v>2562244.92</v>
      </c>
      <c r="Q1673" s="3">
        <v>2664997.4700000002</v>
      </c>
      <c r="R1673" s="3">
        <v>2961588.74</v>
      </c>
      <c r="S1673" s="1">
        <v>3074261</v>
      </c>
      <c r="T1673" s="1">
        <v>2686191.3</v>
      </c>
      <c r="U1673" s="1">
        <v>3172785</v>
      </c>
    </row>
    <row r="1674" spans="1:21" x14ac:dyDescent="0.25">
      <c r="A1674" t="s">
        <v>701</v>
      </c>
      <c r="B1674">
        <v>11</v>
      </c>
      <c r="C1674">
        <v>402</v>
      </c>
      <c r="D1674" t="s">
        <v>731</v>
      </c>
      <c r="E1674" t="s">
        <v>732</v>
      </c>
      <c r="F1674" t="s">
        <v>42</v>
      </c>
      <c r="G1674" t="s">
        <v>733</v>
      </c>
      <c r="H1674">
        <v>599</v>
      </c>
      <c r="I1674" t="s">
        <v>62</v>
      </c>
      <c r="J1674" t="s">
        <v>322</v>
      </c>
      <c r="K1674" t="s">
        <v>46</v>
      </c>
      <c r="L1674">
        <v>30</v>
      </c>
      <c r="M1674" t="s">
        <v>49</v>
      </c>
      <c r="N1674" s="3">
        <v>174568.75</v>
      </c>
      <c r="O1674" s="3">
        <v>231085.52</v>
      </c>
      <c r="P1674" s="3">
        <v>0</v>
      </c>
      <c r="Q1674" s="3">
        <v>62.53</v>
      </c>
      <c r="R1674" s="3">
        <v>3611.11</v>
      </c>
      <c r="S1674" s="1">
        <v>0</v>
      </c>
      <c r="T1674" s="1">
        <v>450040.48</v>
      </c>
      <c r="U1674" s="1">
        <v>0</v>
      </c>
    </row>
    <row r="1675" spans="1:21" x14ac:dyDescent="0.25">
      <c r="A1675" t="s">
        <v>701</v>
      </c>
      <c r="B1675">
        <v>11</v>
      </c>
      <c r="C1675">
        <v>402</v>
      </c>
      <c r="D1675" t="s">
        <v>731</v>
      </c>
      <c r="E1675" t="s">
        <v>732</v>
      </c>
      <c r="F1675" t="s">
        <v>42</v>
      </c>
      <c r="G1675" t="s">
        <v>733</v>
      </c>
      <c r="H1675">
        <v>599</v>
      </c>
      <c r="I1675" t="s">
        <v>62</v>
      </c>
      <c r="J1675" t="s">
        <v>322</v>
      </c>
      <c r="K1675" t="s">
        <v>46</v>
      </c>
      <c r="L1675">
        <v>40</v>
      </c>
      <c r="M1675" t="s">
        <v>12</v>
      </c>
      <c r="N1675" s="3">
        <v>0</v>
      </c>
      <c r="O1675" s="3">
        <v>0</v>
      </c>
      <c r="P1675" s="3">
        <v>0</v>
      </c>
      <c r="Q1675" s="3">
        <v>0</v>
      </c>
      <c r="R1675" s="3">
        <v>0</v>
      </c>
      <c r="S1675" s="1">
        <v>0</v>
      </c>
      <c r="T1675" s="1">
        <v>0</v>
      </c>
      <c r="U1675" s="1">
        <v>0</v>
      </c>
    </row>
    <row r="1676" spans="1:21" x14ac:dyDescent="0.25">
      <c r="A1676" t="s">
        <v>701</v>
      </c>
      <c r="B1676">
        <v>11</v>
      </c>
      <c r="C1676">
        <v>402</v>
      </c>
      <c r="D1676" t="s">
        <v>731</v>
      </c>
      <c r="E1676" t="s">
        <v>732</v>
      </c>
      <c r="F1676" t="s">
        <v>42</v>
      </c>
      <c r="G1676" t="s">
        <v>733</v>
      </c>
      <c r="H1676">
        <v>599</v>
      </c>
      <c r="I1676" t="s">
        <v>62</v>
      </c>
      <c r="J1676" t="s">
        <v>322</v>
      </c>
      <c r="K1676" t="s">
        <v>46</v>
      </c>
      <c r="L1676">
        <v>50</v>
      </c>
      <c r="M1676" t="s">
        <v>50</v>
      </c>
      <c r="N1676" s="3">
        <v>174568.75</v>
      </c>
      <c r="O1676" s="3">
        <v>231085.52</v>
      </c>
      <c r="P1676" s="3">
        <v>0</v>
      </c>
      <c r="Q1676" s="3">
        <v>62.53</v>
      </c>
      <c r="R1676" s="3">
        <v>3611.11</v>
      </c>
      <c r="S1676" s="1">
        <v>0</v>
      </c>
      <c r="T1676" s="1">
        <v>450040.48</v>
      </c>
      <c r="U1676" s="1">
        <v>0</v>
      </c>
    </row>
    <row r="1677" spans="1:21" x14ac:dyDescent="0.25">
      <c r="A1677" t="s">
        <v>738</v>
      </c>
      <c r="B1677">
        <v>12</v>
      </c>
      <c r="C1677">
        <v>187</v>
      </c>
      <c r="D1677" t="s">
        <v>739</v>
      </c>
      <c r="E1677" t="s">
        <v>740</v>
      </c>
      <c r="F1677" t="s">
        <v>42</v>
      </c>
      <c r="G1677" t="s">
        <v>741</v>
      </c>
      <c r="H1677">
        <v>799</v>
      </c>
      <c r="I1677" t="s">
        <v>62</v>
      </c>
      <c r="J1677" t="s">
        <v>218</v>
      </c>
      <c r="K1677" t="s">
        <v>46</v>
      </c>
      <c r="L1677">
        <v>10</v>
      </c>
      <c r="M1677" t="s">
        <v>47</v>
      </c>
      <c r="N1677" s="3">
        <v>1996340</v>
      </c>
      <c r="O1677" s="3">
        <v>2451682.31</v>
      </c>
      <c r="P1677" s="3">
        <v>2465877</v>
      </c>
      <c r="Q1677" s="3">
        <v>3167379.07</v>
      </c>
      <c r="R1677" s="3">
        <v>1363312.31</v>
      </c>
      <c r="S1677" s="1">
        <v>1635790.14</v>
      </c>
      <c r="T1677" s="1">
        <v>1789295.88</v>
      </c>
      <c r="U1677" s="1">
        <v>1832433.37</v>
      </c>
    </row>
    <row r="1678" spans="1:21" x14ac:dyDescent="0.25">
      <c r="A1678" t="s">
        <v>738</v>
      </c>
      <c r="B1678">
        <v>12</v>
      </c>
      <c r="C1678">
        <v>187</v>
      </c>
      <c r="D1678" t="s">
        <v>739</v>
      </c>
      <c r="E1678" t="s">
        <v>740</v>
      </c>
      <c r="F1678" t="s">
        <v>42</v>
      </c>
      <c r="G1678" t="s">
        <v>741</v>
      </c>
      <c r="H1678">
        <v>799</v>
      </c>
      <c r="I1678" t="s">
        <v>62</v>
      </c>
      <c r="J1678" t="s">
        <v>218</v>
      </c>
      <c r="K1678" t="s">
        <v>46</v>
      </c>
      <c r="L1678">
        <v>20</v>
      </c>
      <c r="M1678" t="s">
        <v>48</v>
      </c>
      <c r="N1678" s="3">
        <v>821361.69</v>
      </c>
      <c r="O1678" s="3">
        <v>908884.02</v>
      </c>
      <c r="P1678" s="3">
        <v>631349.05000000005</v>
      </c>
      <c r="Q1678" s="3">
        <v>881037.76</v>
      </c>
      <c r="R1678" s="3">
        <v>782350.17</v>
      </c>
      <c r="S1678" s="1">
        <v>1040223.26</v>
      </c>
      <c r="T1678" s="1">
        <v>969066.42</v>
      </c>
      <c r="U1678" s="1">
        <v>915819.94</v>
      </c>
    </row>
    <row r="1679" spans="1:21" x14ac:dyDescent="0.25">
      <c r="A1679" t="s">
        <v>738</v>
      </c>
      <c r="B1679">
        <v>12</v>
      </c>
      <c r="C1679">
        <v>187</v>
      </c>
      <c r="D1679" t="s">
        <v>739</v>
      </c>
      <c r="E1679" t="s">
        <v>740</v>
      </c>
      <c r="F1679" t="s">
        <v>42</v>
      </c>
      <c r="G1679" t="s">
        <v>741</v>
      </c>
      <c r="H1679">
        <v>799</v>
      </c>
      <c r="I1679" t="s">
        <v>62</v>
      </c>
      <c r="J1679" t="s">
        <v>218</v>
      </c>
      <c r="K1679" t="s">
        <v>46</v>
      </c>
      <c r="L1679">
        <v>30</v>
      </c>
      <c r="M1679" t="s">
        <v>49</v>
      </c>
      <c r="N1679" s="3">
        <v>1174978.31</v>
      </c>
      <c r="O1679" s="3">
        <v>1542798.29</v>
      </c>
      <c r="P1679" s="3">
        <v>1834527.95</v>
      </c>
      <c r="Q1679" s="3">
        <v>2286341.31</v>
      </c>
      <c r="R1679" s="3">
        <v>580962.14</v>
      </c>
      <c r="S1679" s="1">
        <v>595566.88</v>
      </c>
      <c r="T1679" s="1">
        <v>820229.46</v>
      </c>
      <c r="U1679" s="1">
        <v>916613.43</v>
      </c>
    </row>
    <row r="1680" spans="1:21" x14ac:dyDescent="0.25">
      <c r="A1680" t="s">
        <v>738</v>
      </c>
      <c r="B1680">
        <v>12</v>
      </c>
      <c r="C1680">
        <v>187</v>
      </c>
      <c r="D1680" t="s">
        <v>739</v>
      </c>
      <c r="E1680" t="s">
        <v>740</v>
      </c>
      <c r="F1680" t="s">
        <v>42</v>
      </c>
      <c r="G1680" t="s">
        <v>741</v>
      </c>
      <c r="H1680">
        <v>799</v>
      </c>
      <c r="I1680" t="s">
        <v>62</v>
      </c>
      <c r="J1680" t="s">
        <v>218</v>
      </c>
      <c r="K1680" t="s">
        <v>46</v>
      </c>
      <c r="L1680">
        <v>40</v>
      </c>
      <c r="M1680" t="s">
        <v>12</v>
      </c>
      <c r="N1680" s="3">
        <v>0</v>
      </c>
      <c r="O1680" s="3">
        <v>0</v>
      </c>
      <c r="P1680" s="3">
        <v>0</v>
      </c>
      <c r="Q1680" s="3">
        <v>0</v>
      </c>
      <c r="R1680" s="3">
        <v>0</v>
      </c>
      <c r="S1680" s="1">
        <v>0</v>
      </c>
      <c r="T1680" s="1">
        <v>0</v>
      </c>
      <c r="U1680" s="1">
        <v>0</v>
      </c>
    </row>
    <row r="1681" spans="1:21" x14ac:dyDescent="0.25">
      <c r="A1681" t="s">
        <v>738</v>
      </c>
      <c r="B1681">
        <v>12</v>
      </c>
      <c r="C1681">
        <v>187</v>
      </c>
      <c r="D1681" t="s">
        <v>739</v>
      </c>
      <c r="E1681" t="s">
        <v>740</v>
      </c>
      <c r="F1681" t="s">
        <v>42</v>
      </c>
      <c r="G1681" t="s">
        <v>741</v>
      </c>
      <c r="H1681">
        <v>799</v>
      </c>
      <c r="I1681" t="s">
        <v>62</v>
      </c>
      <c r="J1681" t="s">
        <v>218</v>
      </c>
      <c r="K1681" t="s">
        <v>46</v>
      </c>
      <c r="L1681">
        <v>50</v>
      </c>
      <c r="M1681" t="s">
        <v>50</v>
      </c>
      <c r="N1681" s="3">
        <v>1174978.31</v>
      </c>
      <c r="O1681" s="3">
        <v>1542798.29</v>
      </c>
      <c r="P1681" s="3">
        <v>1834527.95</v>
      </c>
      <c r="Q1681" s="3">
        <v>2286341.31</v>
      </c>
      <c r="R1681" s="3">
        <v>580962.14</v>
      </c>
      <c r="S1681" s="1">
        <v>595566.88</v>
      </c>
      <c r="T1681" s="1">
        <v>820229.46</v>
      </c>
      <c r="U1681" s="1">
        <v>916613.43</v>
      </c>
    </row>
    <row r="1682" spans="1:21" x14ac:dyDescent="0.25">
      <c r="A1682" t="s">
        <v>738</v>
      </c>
      <c r="B1682">
        <v>12</v>
      </c>
      <c r="C1682">
        <v>957</v>
      </c>
      <c r="D1682" t="s">
        <v>742</v>
      </c>
      <c r="E1682" t="s">
        <v>743</v>
      </c>
      <c r="F1682" t="s">
        <v>42</v>
      </c>
      <c r="G1682" t="s">
        <v>744</v>
      </c>
      <c r="H1682">
        <v>326</v>
      </c>
      <c r="I1682" t="s">
        <v>171</v>
      </c>
      <c r="J1682" t="s">
        <v>172</v>
      </c>
      <c r="K1682" t="s">
        <v>46</v>
      </c>
      <c r="L1682">
        <v>10</v>
      </c>
      <c r="M1682" t="s">
        <v>47</v>
      </c>
      <c r="N1682" s="3">
        <v>674676</v>
      </c>
      <c r="O1682" s="3">
        <v>681511</v>
      </c>
      <c r="P1682" s="3">
        <v>682729</v>
      </c>
      <c r="Q1682" s="3">
        <v>718867</v>
      </c>
      <c r="R1682" s="3">
        <v>780120</v>
      </c>
      <c r="S1682" s="1">
        <v>822029</v>
      </c>
      <c r="T1682" s="1">
        <v>871978</v>
      </c>
      <c r="U1682" s="1">
        <v>883522</v>
      </c>
    </row>
    <row r="1683" spans="1:21" x14ac:dyDescent="0.25">
      <c r="A1683" t="s">
        <v>738</v>
      </c>
      <c r="B1683">
        <v>12</v>
      </c>
      <c r="C1683">
        <v>957</v>
      </c>
      <c r="D1683" t="s">
        <v>742</v>
      </c>
      <c r="E1683" t="s">
        <v>743</v>
      </c>
      <c r="F1683" t="s">
        <v>42</v>
      </c>
      <c r="G1683" t="s">
        <v>744</v>
      </c>
      <c r="H1683">
        <v>326</v>
      </c>
      <c r="I1683" t="s">
        <v>171</v>
      </c>
      <c r="J1683" t="s">
        <v>172</v>
      </c>
      <c r="K1683" t="s">
        <v>46</v>
      </c>
      <c r="L1683">
        <v>20</v>
      </c>
      <c r="M1683" t="s">
        <v>48</v>
      </c>
      <c r="N1683" s="3">
        <v>672556.97</v>
      </c>
      <c r="O1683" s="3">
        <v>680920.88</v>
      </c>
      <c r="P1683" s="3">
        <v>680835.31</v>
      </c>
      <c r="Q1683" s="3">
        <v>718613.67</v>
      </c>
      <c r="R1683" s="3">
        <v>779910.4</v>
      </c>
      <c r="S1683" s="1">
        <v>819826.9</v>
      </c>
      <c r="T1683" s="1">
        <v>870862.26</v>
      </c>
      <c r="U1683" s="1">
        <v>880868.51</v>
      </c>
    </row>
    <row r="1684" spans="1:21" x14ac:dyDescent="0.25">
      <c r="A1684" t="s">
        <v>738</v>
      </c>
      <c r="B1684">
        <v>12</v>
      </c>
      <c r="C1684">
        <v>957</v>
      </c>
      <c r="D1684" t="s">
        <v>742</v>
      </c>
      <c r="E1684" t="s">
        <v>743</v>
      </c>
      <c r="F1684" t="s">
        <v>42</v>
      </c>
      <c r="G1684" t="s">
        <v>744</v>
      </c>
      <c r="H1684">
        <v>326</v>
      </c>
      <c r="I1684" t="s">
        <v>171</v>
      </c>
      <c r="J1684" t="s">
        <v>172</v>
      </c>
      <c r="K1684" t="s">
        <v>46</v>
      </c>
      <c r="L1684">
        <v>30</v>
      </c>
      <c r="M1684" t="s">
        <v>49</v>
      </c>
      <c r="N1684" s="3">
        <v>2119.0300000000002</v>
      </c>
      <c r="O1684" s="3">
        <v>590.12</v>
      </c>
      <c r="P1684" s="3">
        <v>1893.69</v>
      </c>
      <c r="Q1684" s="3">
        <v>253.33</v>
      </c>
      <c r="R1684" s="3">
        <v>209.6</v>
      </c>
      <c r="S1684" s="1">
        <v>2202.1</v>
      </c>
      <c r="T1684" s="1">
        <v>1115.74</v>
      </c>
      <c r="U1684" s="1">
        <v>2653.49</v>
      </c>
    </row>
    <row r="1685" spans="1:21" x14ac:dyDescent="0.25">
      <c r="A1685" t="s">
        <v>738</v>
      </c>
      <c r="B1685">
        <v>12</v>
      </c>
      <c r="C1685">
        <v>957</v>
      </c>
      <c r="D1685" t="s">
        <v>742</v>
      </c>
      <c r="E1685" t="s">
        <v>743</v>
      </c>
      <c r="F1685" t="s">
        <v>42</v>
      </c>
      <c r="G1685" t="s">
        <v>744</v>
      </c>
      <c r="H1685">
        <v>326</v>
      </c>
      <c r="I1685" t="s">
        <v>171</v>
      </c>
      <c r="J1685" t="s">
        <v>172</v>
      </c>
      <c r="K1685" t="s">
        <v>46</v>
      </c>
      <c r="L1685">
        <v>40</v>
      </c>
      <c r="M1685" t="s">
        <v>12</v>
      </c>
      <c r="N1685" s="3">
        <v>0</v>
      </c>
      <c r="O1685" s="3">
        <v>0</v>
      </c>
      <c r="P1685" s="3">
        <v>0</v>
      </c>
      <c r="Q1685" s="3">
        <v>0</v>
      </c>
      <c r="R1685" s="3">
        <v>0</v>
      </c>
      <c r="S1685" s="1">
        <v>0</v>
      </c>
      <c r="T1685" s="1">
        <v>0</v>
      </c>
      <c r="U1685" s="1">
        <v>0</v>
      </c>
    </row>
    <row r="1686" spans="1:21" x14ac:dyDescent="0.25">
      <c r="A1686" t="s">
        <v>738</v>
      </c>
      <c r="B1686">
        <v>12</v>
      </c>
      <c r="C1686">
        <v>957</v>
      </c>
      <c r="D1686" t="s">
        <v>742</v>
      </c>
      <c r="E1686" t="s">
        <v>743</v>
      </c>
      <c r="F1686" t="s">
        <v>42</v>
      </c>
      <c r="G1686" t="s">
        <v>744</v>
      </c>
      <c r="H1686">
        <v>326</v>
      </c>
      <c r="I1686" t="s">
        <v>171</v>
      </c>
      <c r="J1686" t="s">
        <v>172</v>
      </c>
      <c r="K1686" t="s">
        <v>46</v>
      </c>
      <c r="L1686">
        <v>50</v>
      </c>
      <c r="M1686" t="s">
        <v>50</v>
      </c>
      <c r="N1686" s="3">
        <v>2119.0300000000002</v>
      </c>
      <c r="O1686" s="3">
        <v>590.12</v>
      </c>
      <c r="P1686" s="3">
        <v>1893.69</v>
      </c>
      <c r="Q1686" s="3">
        <v>253.33</v>
      </c>
      <c r="R1686" s="3">
        <v>209.6</v>
      </c>
      <c r="S1686" s="1">
        <v>2202.1</v>
      </c>
      <c r="T1686" s="1">
        <v>1115.74</v>
      </c>
      <c r="U1686" s="1">
        <v>2653.49</v>
      </c>
    </row>
    <row r="1687" spans="1:21" x14ac:dyDescent="0.25">
      <c r="A1687" t="s">
        <v>738</v>
      </c>
      <c r="B1687">
        <v>12</v>
      </c>
      <c r="C1687">
        <v>799</v>
      </c>
      <c r="D1687" t="s">
        <v>750</v>
      </c>
      <c r="E1687" t="s">
        <v>751</v>
      </c>
      <c r="F1687" t="s">
        <v>42</v>
      </c>
      <c r="G1687" t="s">
        <v>752</v>
      </c>
      <c r="H1687">
        <v>197</v>
      </c>
      <c r="I1687" t="s">
        <v>396</v>
      </c>
      <c r="J1687" t="s">
        <v>397</v>
      </c>
      <c r="K1687" t="s">
        <v>46</v>
      </c>
      <c r="L1687">
        <v>10</v>
      </c>
      <c r="M1687" t="s">
        <v>47</v>
      </c>
      <c r="N1687" s="3">
        <v>28382301</v>
      </c>
      <c r="O1687" s="3">
        <v>29635272</v>
      </c>
      <c r="P1687" s="3">
        <v>27899607</v>
      </c>
      <c r="Q1687" s="3">
        <v>31764499</v>
      </c>
      <c r="R1687" s="3">
        <v>32646714</v>
      </c>
      <c r="S1687" s="1">
        <v>34789702</v>
      </c>
      <c r="T1687" s="1">
        <v>36626489.07</v>
      </c>
      <c r="U1687" s="1">
        <v>36556910</v>
      </c>
    </row>
    <row r="1688" spans="1:21" x14ac:dyDescent="0.25">
      <c r="A1688" t="s">
        <v>738</v>
      </c>
      <c r="B1688">
        <v>12</v>
      </c>
      <c r="C1688">
        <v>799</v>
      </c>
      <c r="D1688" t="s">
        <v>750</v>
      </c>
      <c r="E1688" t="s">
        <v>751</v>
      </c>
      <c r="F1688" t="s">
        <v>42</v>
      </c>
      <c r="G1688" t="s">
        <v>752</v>
      </c>
      <c r="H1688">
        <v>197</v>
      </c>
      <c r="I1688" t="s">
        <v>396</v>
      </c>
      <c r="J1688" t="s">
        <v>397</v>
      </c>
      <c r="K1688" t="s">
        <v>46</v>
      </c>
      <c r="L1688">
        <v>20</v>
      </c>
      <c r="M1688" t="s">
        <v>48</v>
      </c>
      <c r="N1688" s="3">
        <v>28382300.899999999</v>
      </c>
      <c r="O1688" s="3">
        <v>29635271.890000001</v>
      </c>
      <c r="P1688" s="3">
        <v>27899607</v>
      </c>
      <c r="Q1688" s="3">
        <v>31764499</v>
      </c>
      <c r="R1688" s="3">
        <v>32646611.890000001</v>
      </c>
      <c r="S1688" s="1">
        <v>34772937.039999999</v>
      </c>
      <c r="T1688" s="1">
        <v>34480084.920000002</v>
      </c>
      <c r="U1688" s="1">
        <v>35855306.670000002</v>
      </c>
    </row>
    <row r="1689" spans="1:21" x14ac:dyDescent="0.25">
      <c r="A1689" t="s">
        <v>738</v>
      </c>
      <c r="B1689">
        <v>12</v>
      </c>
      <c r="C1689">
        <v>799</v>
      </c>
      <c r="D1689" t="s">
        <v>750</v>
      </c>
      <c r="E1689" t="s">
        <v>751</v>
      </c>
      <c r="F1689" t="s">
        <v>42</v>
      </c>
      <c r="G1689" t="s">
        <v>752</v>
      </c>
      <c r="H1689">
        <v>197</v>
      </c>
      <c r="I1689" t="s">
        <v>396</v>
      </c>
      <c r="J1689" t="s">
        <v>397</v>
      </c>
      <c r="K1689" t="s">
        <v>46</v>
      </c>
      <c r="L1689">
        <v>30</v>
      </c>
      <c r="M1689" t="s">
        <v>49</v>
      </c>
      <c r="N1689" s="3">
        <v>0.1</v>
      </c>
      <c r="O1689" s="3">
        <v>0.11</v>
      </c>
      <c r="P1689" s="3">
        <v>0</v>
      </c>
      <c r="Q1689" s="3">
        <v>0</v>
      </c>
      <c r="R1689" s="3">
        <v>102.11</v>
      </c>
      <c r="S1689" s="1">
        <v>16764.96</v>
      </c>
      <c r="T1689" s="1">
        <v>2146404.15</v>
      </c>
      <c r="U1689" s="1">
        <v>701603.33</v>
      </c>
    </row>
    <row r="1690" spans="1:21" x14ac:dyDescent="0.25">
      <c r="A1690" t="s">
        <v>738</v>
      </c>
      <c r="B1690">
        <v>12</v>
      </c>
      <c r="C1690">
        <v>799</v>
      </c>
      <c r="D1690" t="s">
        <v>750</v>
      </c>
      <c r="E1690" t="s">
        <v>751</v>
      </c>
      <c r="F1690" t="s">
        <v>42</v>
      </c>
      <c r="G1690" t="s">
        <v>752</v>
      </c>
      <c r="H1690">
        <v>197</v>
      </c>
      <c r="I1690" t="s">
        <v>396</v>
      </c>
      <c r="J1690" t="s">
        <v>397</v>
      </c>
      <c r="K1690" t="s">
        <v>46</v>
      </c>
      <c r="L1690">
        <v>40</v>
      </c>
      <c r="M1690" t="s">
        <v>12</v>
      </c>
      <c r="N1690" s="3">
        <v>0</v>
      </c>
      <c r="O1690" s="3">
        <v>0</v>
      </c>
      <c r="P1690" s="3">
        <v>0</v>
      </c>
      <c r="Q1690" s="3">
        <v>0</v>
      </c>
      <c r="R1690" s="3">
        <v>0</v>
      </c>
      <c r="S1690" s="1">
        <v>0</v>
      </c>
      <c r="T1690" s="1">
        <v>0</v>
      </c>
      <c r="U1690" s="1">
        <v>701603.33</v>
      </c>
    </row>
    <row r="1691" spans="1:21" x14ac:dyDescent="0.25">
      <c r="A1691" t="s">
        <v>738</v>
      </c>
      <c r="B1691">
        <v>12</v>
      </c>
      <c r="C1691">
        <v>799</v>
      </c>
      <c r="D1691" t="s">
        <v>750</v>
      </c>
      <c r="E1691" t="s">
        <v>751</v>
      </c>
      <c r="F1691" t="s">
        <v>42</v>
      </c>
      <c r="G1691" t="s">
        <v>752</v>
      </c>
      <c r="H1691">
        <v>197</v>
      </c>
      <c r="I1691" t="s">
        <v>396</v>
      </c>
      <c r="J1691" t="s">
        <v>397</v>
      </c>
      <c r="K1691" t="s">
        <v>46</v>
      </c>
      <c r="L1691">
        <v>50</v>
      </c>
      <c r="M1691" t="s">
        <v>50</v>
      </c>
      <c r="N1691" s="3">
        <v>0.1</v>
      </c>
      <c r="O1691" s="3">
        <v>0.11</v>
      </c>
      <c r="P1691" s="3">
        <v>0</v>
      </c>
      <c r="Q1691" s="3">
        <v>0</v>
      </c>
      <c r="R1691" s="3">
        <v>102.11</v>
      </c>
      <c r="S1691" s="1">
        <v>16764.96</v>
      </c>
      <c r="T1691" s="1">
        <v>2146404.15</v>
      </c>
      <c r="U1691" s="1">
        <v>0</v>
      </c>
    </row>
    <row r="1692" spans="1:21" x14ac:dyDescent="0.25">
      <c r="A1692" t="s">
        <v>738</v>
      </c>
      <c r="B1692">
        <v>12</v>
      </c>
      <c r="C1692">
        <v>799</v>
      </c>
      <c r="D1692" t="s">
        <v>750</v>
      </c>
      <c r="E1692" t="s">
        <v>751</v>
      </c>
      <c r="F1692" t="s">
        <v>42</v>
      </c>
      <c r="G1692" t="s">
        <v>752</v>
      </c>
      <c r="H1692">
        <v>351</v>
      </c>
      <c r="I1692" t="s">
        <v>753</v>
      </c>
      <c r="J1692" t="s">
        <v>754</v>
      </c>
      <c r="K1692" t="s">
        <v>46</v>
      </c>
      <c r="L1692">
        <v>10</v>
      </c>
      <c r="M1692" t="s">
        <v>47</v>
      </c>
      <c r="N1692" s="3">
        <v>95582159</v>
      </c>
      <c r="O1692" s="3">
        <v>97077931</v>
      </c>
      <c r="P1692" s="3">
        <v>97115110</v>
      </c>
      <c r="Q1692" s="3">
        <v>104284799</v>
      </c>
      <c r="R1692" s="3">
        <v>118323183</v>
      </c>
      <c r="S1692" s="1">
        <v>120831577</v>
      </c>
      <c r="T1692" s="1">
        <v>130590584.14</v>
      </c>
      <c r="U1692" s="1">
        <v>132228778</v>
      </c>
    </row>
    <row r="1693" spans="1:21" x14ac:dyDescent="0.25">
      <c r="A1693" t="s">
        <v>738</v>
      </c>
      <c r="B1693">
        <v>12</v>
      </c>
      <c r="C1693">
        <v>799</v>
      </c>
      <c r="D1693" t="s">
        <v>750</v>
      </c>
      <c r="E1693" t="s">
        <v>751</v>
      </c>
      <c r="F1693" t="s">
        <v>42</v>
      </c>
      <c r="G1693" t="s">
        <v>752</v>
      </c>
      <c r="H1693">
        <v>351</v>
      </c>
      <c r="I1693" t="s">
        <v>753</v>
      </c>
      <c r="J1693" t="s">
        <v>754</v>
      </c>
      <c r="K1693" t="s">
        <v>46</v>
      </c>
      <c r="L1693">
        <v>20</v>
      </c>
      <c r="M1693" t="s">
        <v>48</v>
      </c>
      <c r="N1693" s="3">
        <v>95582159</v>
      </c>
      <c r="O1693" s="3">
        <v>97077831</v>
      </c>
      <c r="P1693" s="3">
        <v>97115110</v>
      </c>
      <c r="Q1693" s="3">
        <v>104284799</v>
      </c>
      <c r="R1693" s="3">
        <v>118323183</v>
      </c>
      <c r="S1693" s="1">
        <v>120831577</v>
      </c>
      <c r="T1693" s="1">
        <v>130590584.14</v>
      </c>
      <c r="U1693" s="1">
        <v>132222415.44</v>
      </c>
    </row>
    <row r="1694" spans="1:21" x14ac:dyDescent="0.25">
      <c r="A1694" t="s">
        <v>738</v>
      </c>
      <c r="B1694">
        <v>12</v>
      </c>
      <c r="C1694">
        <v>799</v>
      </c>
      <c r="D1694" t="s">
        <v>750</v>
      </c>
      <c r="E1694" t="s">
        <v>751</v>
      </c>
      <c r="F1694" t="s">
        <v>42</v>
      </c>
      <c r="G1694" t="s">
        <v>752</v>
      </c>
      <c r="H1694">
        <v>351</v>
      </c>
      <c r="I1694" t="s">
        <v>753</v>
      </c>
      <c r="J1694" t="s">
        <v>754</v>
      </c>
      <c r="K1694" t="s">
        <v>46</v>
      </c>
      <c r="L1694">
        <v>30</v>
      </c>
      <c r="M1694" t="s">
        <v>49</v>
      </c>
      <c r="N1694" s="3">
        <v>0</v>
      </c>
      <c r="O1694" s="3">
        <v>100</v>
      </c>
      <c r="P1694" s="3">
        <v>0</v>
      </c>
      <c r="Q1694" s="3">
        <v>0</v>
      </c>
      <c r="R1694" s="3">
        <v>0</v>
      </c>
      <c r="S1694" s="1">
        <v>0</v>
      </c>
      <c r="T1694" s="1">
        <v>0</v>
      </c>
      <c r="U1694" s="1">
        <v>6362.56</v>
      </c>
    </row>
    <row r="1695" spans="1:21" x14ac:dyDescent="0.25">
      <c r="A1695" t="s">
        <v>738</v>
      </c>
      <c r="B1695">
        <v>12</v>
      </c>
      <c r="C1695">
        <v>799</v>
      </c>
      <c r="D1695" t="s">
        <v>750</v>
      </c>
      <c r="E1695" t="s">
        <v>751</v>
      </c>
      <c r="F1695" t="s">
        <v>42</v>
      </c>
      <c r="G1695" t="s">
        <v>752</v>
      </c>
      <c r="H1695">
        <v>351</v>
      </c>
      <c r="I1695" t="s">
        <v>753</v>
      </c>
      <c r="J1695" t="s">
        <v>754</v>
      </c>
      <c r="K1695" t="s">
        <v>46</v>
      </c>
      <c r="L1695">
        <v>40</v>
      </c>
      <c r="M1695" t="s">
        <v>12</v>
      </c>
      <c r="N1695" s="3">
        <v>0</v>
      </c>
      <c r="O1695" s="3">
        <v>0</v>
      </c>
      <c r="P1695" s="3">
        <v>0</v>
      </c>
      <c r="Q1695" s="3">
        <v>0</v>
      </c>
      <c r="R1695" s="3">
        <v>0</v>
      </c>
      <c r="S1695" s="1">
        <v>0</v>
      </c>
      <c r="T1695" s="1">
        <v>0</v>
      </c>
      <c r="U1695" s="1">
        <v>0</v>
      </c>
    </row>
    <row r="1696" spans="1:21" x14ac:dyDescent="0.25">
      <c r="A1696" t="s">
        <v>738</v>
      </c>
      <c r="B1696">
        <v>12</v>
      </c>
      <c r="C1696">
        <v>799</v>
      </c>
      <c r="D1696" t="s">
        <v>750</v>
      </c>
      <c r="E1696" t="s">
        <v>751</v>
      </c>
      <c r="F1696" t="s">
        <v>42</v>
      </c>
      <c r="G1696" t="s">
        <v>752</v>
      </c>
      <c r="H1696">
        <v>351</v>
      </c>
      <c r="I1696" t="s">
        <v>753</v>
      </c>
      <c r="J1696" t="s">
        <v>754</v>
      </c>
      <c r="K1696" t="s">
        <v>46</v>
      </c>
      <c r="L1696">
        <v>50</v>
      </c>
      <c r="M1696" t="s">
        <v>50</v>
      </c>
      <c r="N1696" s="3">
        <v>0</v>
      </c>
      <c r="O1696" s="3">
        <v>100</v>
      </c>
      <c r="P1696" s="3">
        <v>0</v>
      </c>
      <c r="Q1696" s="3">
        <v>0</v>
      </c>
      <c r="R1696" s="3">
        <v>0</v>
      </c>
      <c r="S1696" s="1">
        <v>0</v>
      </c>
      <c r="T1696" s="1">
        <v>0</v>
      </c>
      <c r="U1696" s="1">
        <v>6362.56</v>
      </c>
    </row>
    <row r="1697" spans="1:21" x14ac:dyDescent="0.25">
      <c r="A1697" t="s">
        <v>738</v>
      </c>
      <c r="B1697">
        <v>12</v>
      </c>
      <c r="C1697">
        <v>799</v>
      </c>
      <c r="D1697" t="s">
        <v>750</v>
      </c>
      <c r="E1697" t="s">
        <v>751</v>
      </c>
      <c r="F1697" t="s">
        <v>42</v>
      </c>
      <c r="G1697" t="s">
        <v>752</v>
      </c>
      <c r="H1697">
        <v>356</v>
      </c>
      <c r="I1697" t="s">
        <v>253</v>
      </c>
      <c r="J1697" t="s">
        <v>254</v>
      </c>
      <c r="K1697" t="s">
        <v>46</v>
      </c>
      <c r="L1697">
        <v>10</v>
      </c>
      <c r="M1697" t="s">
        <v>47</v>
      </c>
      <c r="N1697" s="3">
        <v>0</v>
      </c>
      <c r="O1697" s="3">
        <v>124641</v>
      </c>
      <c r="P1697" s="3">
        <v>0</v>
      </c>
      <c r="Q1697" s="3">
        <v>1634160</v>
      </c>
      <c r="R1697" s="3">
        <v>1322858</v>
      </c>
      <c r="S1697" s="1">
        <v>0</v>
      </c>
      <c r="T1697" s="1">
        <v>32401</v>
      </c>
      <c r="U1697" s="1">
        <v>32401</v>
      </c>
    </row>
    <row r="1698" spans="1:21" x14ac:dyDescent="0.25">
      <c r="A1698" t="s">
        <v>738</v>
      </c>
      <c r="B1698">
        <v>12</v>
      </c>
      <c r="C1698">
        <v>799</v>
      </c>
      <c r="D1698" t="s">
        <v>750</v>
      </c>
      <c r="E1698" t="s">
        <v>751</v>
      </c>
      <c r="F1698" t="s">
        <v>42</v>
      </c>
      <c r="G1698" t="s">
        <v>752</v>
      </c>
      <c r="H1698">
        <v>356</v>
      </c>
      <c r="I1698" t="s">
        <v>253</v>
      </c>
      <c r="J1698" t="s">
        <v>254</v>
      </c>
      <c r="K1698" t="s">
        <v>46</v>
      </c>
      <c r="L1698">
        <v>20</v>
      </c>
      <c r="M1698" t="s">
        <v>48</v>
      </c>
      <c r="N1698" s="3">
        <v>0</v>
      </c>
      <c r="O1698" s="3">
        <v>124641</v>
      </c>
      <c r="P1698" s="3">
        <v>0</v>
      </c>
      <c r="Q1698" s="3">
        <v>311302</v>
      </c>
      <c r="R1698" s="3">
        <v>1297632</v>
      </c>
      <c r="S1698" s="1">
        <v>0</v>
      </c>
      <c r="T1698" s="1">
        <v>0</v>
      </c>
      <c r="U1698" s="1">
        <v>29470</v>
      </c>
    </row>
    <row r="1699" spans="1:21" x14ac:dyDescent="0.25">
      <c r="A1699" t="s">
        <v>738</v>
      </c>
      <c r="B1699">
        <v>12</v>
      </c>
      <c r="C1699">
        <v>799</v>
      </c>
      <c r="D1699" t="s">
        <v>750</v>
      </c>
      <c r="E1699" t="s">
        <v>751</v>
      </c>
      <c r="F1699" t="s">
        <v>42</v>
      </c>
      <c r="G1699" t="s">
        <v>752</v>
      </c>
      <c r="H1699">
        <v>356</v>
      </c>
      <c r="I1699" t="s">
        <v>253</v>
      </c>
      <c r="J1699" t="s">
        <v>254</v>
      </c>
      <c r="K1699" t="s">
        <v>46</v>
      </c>
      <c r="L1699">
        <v>30</v>
      </c>
      <c r="M1699" t="s">
        <v>49</v>
      </c>
      <c r="N1699" s="3">
        <v>0</v>
      </c>
      <c r="O1699" s="3">
        <v>0</v>
      </c>
      <c r="P1699" s="3">
        <v>0</v>
      </c>
      <c r="Q1699" s="3">
        <v>1322858</v>
      </c>
      <c r="R1699" s="3">
        <v>25226</v>
      </c>
      <c r="S1699" s="1">
        <v>0</v>
      </c>
      <c r="T1699" s="1">
        <v>32401</v>
      </c>
      <c r="U1699" s="1">
        <v>2931</v>
      </c>
    </row>
    <row r="1700" spans="1:21" x14ac:dyDescent="0.25">
      <c r="A1700" t="s">
        <v>738</v>
      </c>
      <c r="B1700">
        <v>12</v>
      </c>
      <c r="C1700">
        <v>799</v>
      </c>
      <c r="D1700" t="s">
        <v>750</v>
      </c>
      <c r="E1700" t="s">
        <v>751</v>
      </c>
      <c r="F1700" t="s">
        <v>42</v>
      </c>
      <c r="G1700" t="s">
        <v>752</v>
      </c>
      <c r="H1700">
        <v>356</v>
      </c>
      <c r="I1700" t="s">
        <v>253</v>
      </c>
      <c r="J1700" t="s">
        <v>254</v>
      </c>
      <c r="K1700" t="s">
        <v>46</v>
      </c>
      <c r="L1700">
        <v>40</v>
      </c>
      <c r="M1700" t="s">
        <v>12</v>
      </c>
      <c r="N1700" s="3">
        <v>0</v>
      </c>
      <c r="O1700" s="3">
        <v>0</v>
      </c>
      <c r="P1700" s="3">
        <v>0</v>
      </c>
      <c r="Q1700" s="3">
        <v>0</v>
      </c>
      <c r="R1700" s="3">
        <v>0</v>
      </c>
      <c r="S1700" s="1">
        <v>0</v>
      </c>
      <c r="T1700" s="1">
        <v>0</v>
      </c>
      <c r="U1700" s="1">
        <v>0</v>
      </c>
    </row>
    <row r="1701" spans="1:21" x14ac:dyDescent="0.25">
      <c r="A1701" t="s">
        <v>738</v>
      </c>
      <c r="B1701">
        <v>12</v>
      </c>
      <c r="C1701">
        <v>799</v>
      </c>
      <c r="D1701" t="s">
        <v>750</v>
      </c>
      <c r="E1701" t="s">
        <v>751</v>
      </c>
      <c r="F1701" t="s">
        <v>42</v>
      </c>
      <c r="G1701" t="s">
        <v>752</v>
      </c>
      <c r="H1701">
        <v>356</v>
      </c>
      <c r="I1701" t="s">
        <v>253</v>
      </c>
      <c r="J1701" t="s">
        <v>254</v>
      </c>
      <c r="K1701" t="s">
        <v>46</v>
      </c>
      <c r="L1701">
        <v>50</v>
      </c>
      <c r="M1701" t="s">
        <v>50</v>
      </c>
      <c r="N1701" s="3">
        <v>0</v>
      </c>
      <c r="O1701" s="3">
        <v>0</v>
      </c>
      <c r="P1701" s="3">
        <v>0</v>
      </c>
      <c r="Q1701" s="3">
        <v>1322858</v>
      </c>
      <c r="R1701" s="3">
        <v>25226</v>
      </c>
      <c r="S1701" s="1">
        <v>0</v>
      </c>
      <c r="T1701" s="1">
        <v>32401</v>
      </c>
      <c r="U1701" s="1">
        <v>2931</v>
      </c>
    </row>
    <row r="1702" spans="1:21" x14ac:dyDescent="0.25">
      <c r="A1702" t="s">
        <v>738</v>
      </c>
      <c r="B1702">
        <v>12</v>
      </c>
      <c r="C1702">
        <v>799</v>
      </c>
      <c r="D1702" t="s">
        <v>750</v>
      </c>
      <c r="E1702" t="s">
        <v>751</v>
      </c>
      <c r="F1702" t="s">
        <v>42</v>
      </c>
      <c r="G1702" t="s">
        <v>752</v>
      </c>
      <c r="H1702">
        <v>361</v>
      </c>
      <c r="I1702" t="s">
        <v>755</v>
      </c>
      <c r="J1702" t="s">
        <v>756</v>
      </c>
      <c r="K1702" t="s">
        <v>46</v>
      </c>
      <c r="L1702">
        <v>10</v>
      </c>
      <c r="M1702" t="s">
        <v>47</v>
      </c>
      <c r="N1702" s="3">
        <v>15512290</v>
      </c>
      <c r="O1702" s="3">
        <v>17400567</v>
      </c>
      <c r="P1702" s="3">
        <v>19671274</v>
      </c>
      <c r="Q1702" s="3">
        <v>20601560</v>
      </c>
      <c r="R1702" s="3">
        <v>25532939</v>
      </c>
      <c r="S1702" s="1">
        <v>24482433</v>
      </c>
      <c r="T1702" s="1">
        <v>23598277.190000001</v>
      </c>
      <c r="U1702" s="1">
        <v>24476308</v>
      </c>
    </row>
    <row r="1703" spans="1:21" x14ac:dyDescent="0.25">
      <c r="A1703" t="s">
        <v>738</v>
      </c>
      <c r="B1703">
        <v>12</v>
      </c>
      <c r="C1703">
        <v>799</v>
      </c>
      <c r="D1703" t="s">
        <v>750</v>
      </c>
      <c r="E1703" t="s">
        <v>751</v>
      </c>
      <c r="F1703" t="s">
        <v>42</v>
      </c>
      <c r="G1703" t="s">
        <v>752</v>
      </c>
      <c r="H1703">
        <v>361</v>
      </c>
      <c r="I1703" t="s">
        <v>755</v>
      </c>
      <c r="J1703" t="s">
        <v>756</v>
      </c>
      <c r="K1703" t="s">
        <v>46</v>
      </c>
      <c r="L1703">
        <v>20</v>
      </c>
      <c r="M1703" t="s">
        <v>48</v>
      </c>
      <c r="N1703" s="3">
        <v>15512290</v>
      </c>
      <c r="O1703" s="3">
        <v>17398998</v>
      </c>
      <c r="P1703" s="3">
        <v>19671274</v>
      </c>
      <c r="Q1703" s="3">
        <v>20601560</v>
      </c>
      <c r="R1703" s="3">
        <v>25532939</v>
      </c>
      <c r="S1703" s="1">
        <v>24482433</v>
      </c>
      <c r="T1703" s="1">
        <v>23497647.719999999</v>
      </c>
      <c r="U1703" s="1">
        <v>24476302</v>
      </c>
    </row>
    <row r="1704" spans="1:21" x14ac:dyDescent="0.25">
      <c r="A1704" t="s">
        <v>738</v>
      </c>
      <c r="B1704">
        <v>12</v>
      </c>
      <c r="C1704">
        <v>799</v>
      </c>
      <c r="D1704" t="s">
        <v>750</v>
      </c>
      <c r="E1704" t="s">
        <v>751</v>
      </c>
      <c r="F1704" t="s">
        <v>42</v>
      </c>
      <c r="G1704" t="s">
        <v>752</v>
      </c>
      <c r="H1704">
        <v>361</v>
      </c>
      <c r="I1704" t="s">
        <v>755</v>
      </c>
      <c r="J1704" t="s">
        <v>756</v>
      </c>
      <c r="K1704" t="s">
        <v>46</v>
      </c>
      <c r="L1704">
        <v>30</v>
      </c>
      <c r="M1704" t="s">
        <v>49</v>
      </c>
      <c r="N1704" s="3">
        <v>0</v>
      </c>
      <c r="O1704" s="3">
        <v>1569</v>
      </c>
      <c r="P1704" s="3">
        <v>0</v>
      </c>
      <c r="Q1704" s="3">
        <v>0</v>
      </c>
      <c r="R1704" s="3">
        <v>0</v>
      </c>
      <c r="S1704" s="1">
        <v>0</v>
      </c>
      <c r="T1704" s="1">
        <v>100629.47</v>
      </c>
      <c r="U1704" s="1">
        <v>6</v>
      </c>
    </row>
    <row r="1705" spans="1:21" x14ac:dyDescent="0.25">
      <c r="A1705" t="s">
        <v>738</v>
      </c>
      <c r="B1705">
        <v>12</v>
      </c>
      <c r="C1705">
        <v>799</v>
      </c>
      <c r="D1705" t="s">
        <v>750</v>
      </c>
      <c r="E1705" t="s">
        <v>751</v>
      </c>
      <c r="F1705" t="s">
        <v>42</v>
      </c>
      <c r="G1705" t="s">
        <v>752</v>
      </c>
      <c r="H1705">
        <v>361</v>
      </c>
      <c r="I1705" t="s">
        <v>755</v>
      </c>
      <c r="J1705" t="s">
        <v>756</v>
      </c>
      <c r="K1705" t="s">
        <v>46</v>
      </c>
      <c r="L1705">
        <v>40</v>
      </c>
      <c r="M1705" t="s">
        <v>12</v>
      </c>
      <c r="N1705" s="3">
        <v>0</v>
      </c>
      <c r="O1705" s="3">
        <v>0</v>
      </c>
      <c r="P1705" s="3">
        <v>0</v>
      </c>
      <c r="Q1705" s="3">
        <v>0</v>
      </c>
      <c r="R1705" s="3">
        <v>0</v>
      </c>
      <c r="S1705" s="1">
        <v>0</v>
      </c>
      <c r="T1705" s="1">
        <v>0</v>
      </c>
      <c r="U1705" s="1">
        <v>0</v>
      </c>
    </row>
    <row r="1706" spans="1:21" x14ac:dyDescent="0.25">
      <c r="A1706" t="s">
        <v>738</v>
      </c>
      <c r="B1706">
        <v>12</v>
      </c>
      <c r="C1706">
        <v>799</v>
      </c>
      <c r="D1706" t="s">
        <v>750</v>
      </c>
      <c r="E1706" t="s">
        <v>751</v>
      </c>
      <c r="F1706" t="s">
        <v>42</v>
      </c>
      <c r="G1706" t="s">
        <v>752</v>
      </c>
      <c r="H1706">
        <v>361</v>
      </c>
      <c r="I1706" t="s">
        <v>755</v>
      </c>
      <c r="J1706" t="s">
        <v>756</v>
      </c>
      <c r="K1706" t="s">
        <v>46</v>
      </c>
      <c r="L1706">
        <v>50</v>
      </c>
      <c r="M1706" t="s">
        <v>50</v>
      </c>
      <c r="N1706" s="3">
        <v>0</v>
      </c>
      <c r="O1706" s="3">
        <v>1569</v>
      </c>
      <c r="P1706" s="3">
        <v>0</v>
      </c>
      <c r="Q1706" s="3">
        <v>0</v>
      </c>
      <c r="R1706" s="3">
        <v>0</v>
      </c>
      <c r="S1706" s="1">
        <v>0</v>
      </c>
      <c r="T1706" s="1">
        <v>100629.47</v>
      </c>
      <c r="U1706" s="1">
        <v>6</v>
      </c>
    </row>
    <row r="1707" spans="1:21" x14ac:dyDescent="0.25">
      <c r="A1707" t="s">
        <v>738</v>
      </c>
      <c r="B1707">
        <v>12</v>
      </c>
      <c r="C1707">
        <v>799</v>
      </c>
      <c r="D1707" t="s">
        <v>750</v>
      </c>
      <c r="E1707" t="s">
        <v>751</v>
      </c>
      <c r="F1707" t="s">
        <v>42</v>
      </c>
      <c r="G1707" t="s">
        <v>752</v>
      </c>
      <c r="H1707">
        <v>397</v>
      </c>
      <c r="I1707" t="s">
        <v>757</v>
      </c>
      <c r="J1707" t="s">
        <v>758</v>
      </c>
      <c r="K1707" t="s">
        <v>46</v>
      </c>
      <c r="L1707">
        <v>10</v>
      </c>
      <c r="M1707" t="s">
        <v>47</v>
      </c>
      <c r="N1707" s="3">
        <v>0</v>
      </c>
      <c r="O1707" s="3">
        <v>0</v>
      </c>
      <c r="P1707" s="3">
        <v>242695151</v>
      </c>
      <c r="Q1707" s="3">
        <v>255572696</v>
      </c>
      <c r="R1707" s="3">
        <v>262337873</v>
      </c>
      <c r="S1707" s="1">
        <v>281167281</v>
      </c>
      <c r="T1707" s="1">
        <v>292363103.88</v>
      </c>
      <c r="U1707" s="1">
        <v>303965584</v>
      </c>
    </row>
    <row r="1708" spans="1:21" x14ac:dyDescent="0.25">
      <c r="A1708" t="s">
        <v>738</v>
      </c>
      <c r="B1708">
        <v>12</v>
      </c>
      <c r="C1708">
        <v>799</v>
      </c>
      <c r="D1708" t="s">
        <v>750</v>
      </c>
      <c r="E1708" t="s">
        <v>751</v>
      </c>
      <c r="F1708" t="s">
        <v>42</v>
      </c>
      <c r="G1708" t="s">
        <v>752</v>
      </c>
      <c r="H1708">
        <v>397</v>
      </c>
      <c r="I1708" t="s">
        <v>757</v>
      </c>
      <c r="J1708" t="s">
        <v>758</v>
      </c>
      <c r="K1708" t="s">
        <v>46</v>
      </c>
      <c r="L1708">
        <v>20</v>
      </c>
      <c r="M1708" t="s">
        <v>48</v>
      </c>
      <c r="N1708" s="3">
        <v>0</v>
      </c>
      <c r="O1708" s="3">
        <v>0</v>
      </c>
      <c r="P1708" s="3">
        <v>242695151</v>
      </c>
      <c r="Q1708" s="3">
        <v>255571721.62</v>
      </c>
      <c r="R1708" s="3">
        <v>262337873</v>
      </c>
      <c r="S1708" s="1">
        <v>281167280.26999998</v>
      </c>
      <c r="T1708" s="1">
        <v>292318115.36000001</v>
      </c>
      <c r="U1708" s="1">
        <v>303942432.09000003</v>
      </c>
    </row>
    <row r="1709" spans="1:21" x14ac:dyDescent="0.25">
      <c r="A1709" t="s">
        <v>738</v>
      </c>
      <c r="B1709">
        <v>12</v>
      </c>
      <c r="C1709">
        <v>799</v>
      </c>
      <c r="D1709" t="s">
        <v>750</v>
      </c>
      <c r="E1709" t="s">
        <v>751</v>
      </c>
      <c r="F1709" t="s">
        <v>42</v>
      </c>
      <c r="G1709" t="s">
        <v>752</v>
      </c>
      <c r="H1709">
        <v>397</v>
      </c>
      <c r="I1709" t="s">
        <v>757</v>
      </c>
      <c r="J1709" t="s">
        <v>758</v>
      </c>
      <c r="K1709" t="s">
        <v>46</v>
      </c>
      <c r="L1709">
        <v>30</v>
      </c>
      <c r="M1709" t="s">
        <v>49</v>
      </c>
      <c r="N1709" s="3">
        <v>0</v>
      </c>
      <c r="O1709" s="3">
        <v>0</v>
      </c>
      <c r="P1709" s="3">
        <v>0</v>
      </c>
      <c r="Q1709" s="3">
        <v>974.38</v>
      </c>
      <c r="R1709" s="3">
        <v>0</v>
      </c>
      <c r="S1709" s="1">
        <v>0.73</v>
      </c>
      <c r="T1709" s="1">
        <v>44988.52</v>
      </c>
      <c r="U1709" s="1">
        <v>23151.91</v>
      </c>
    </row>
    <row r="1710" spans="1:21" x14ac:dyDescent="0.25">
      <c r="A1710" t="s">
        <v>738</v>
      </c>
      <c r="B1710">
        <v>12</v>
      </c>
      <c r="C1710">
        <v>799</v>
      </c>
      <c r="D1710" t="s">
        <v>750</v>
      </c>
      <c r="E1710" t="s">
        <v>751</v>
      </c>
      <c r="F1710" t="s">
        <v>42</v>
      </c>
      <c r="G1710" t="s">
        <v>752</v>
      </c>
      <c r="H1710">
        <v>397</v>
      </c>
      <c r="I1710" t="s">
        <v>757</v>
      </c>
      <c r="J1710" t="s">
        <v>758</v>
      </c>
      <c r="K1710" t="s">
        <v>46</v>
      </c>
      <c r="L1710">
        <v>40</v>
      </c>
      <c r="M1710" t="s">
        <v>12</v>
      </c>
      <c r="N1710" s="3">
        <v>0</v>
      </c>
      <c r="O1710" s="3">
        <v>0</v>
      </c>
      <c r="P1710" s="3">
        <v>0</v>
      </c>
      <c r="Q1710" s="3">
        <v>0</v>
      </c>
      <c r="R1710" s="3">
        <v>0</v>
      </c>
      <c r="S1710" s="1">
        <v>0</v>
      </c>
      <c r="T1710" s="1">
        <v>0</v>
      </c>
      <c r="U1710" s="1">
        <v>0</v>
      </c>
    </row>
    <row r="1711" spans="1:21" x14ac:dyDescent="0.25">
      <c r="A1711" t="s">
        <v>738</v>
      </c>
      <c r="B1711">
        <v>12</v>
      </c>
      <c r="C1711">
        <v>799</v>
      </c>
      <c r="D1711" t="s">
        <v>750</v>
      </c>
      <c r="E1711" t="s">
        <v>751</v>
      </c>
      <c r="F1711" t="s">
        <v>42</v>
      </c>
      <c r="G1711" t="s">
        <v>752</v>
      </c>
      <c r="H1711">
        <v>397</v>
      </c>
      <c r="I1711" t="s">
        <v>757</v>
      </c>
      <c r="J1711" t="s">
        <v>758</v>
      </c>
      <c r="K1711" t="s">
        <v>46</v>
      </c>
      <c r="L1711">
        <v>50</v>
      </c>
      <c r="M1711" t="s">
        <v>50</v>
      </c>
      <c r="N1711" s="3">
        <v>0</v>
      </c>
      <c r="O1711" s="3">
        <v>0</v>
      </c>
      <c r="P1711" s="3">
        <v>0</v>
      </c>
      <c r="Q1711" s="3">
        <v>974.38</v>
      </c>
      <c r="R1711" s="3">
        <v>0</v>
      </c>
      <c r="S1711" s="1">
        <v>0.73</v>
      </c>
      <c r="T1711" s="1">
        <v>44988.52</v>
      </c>
      <c r="U1711" s="1">
        <v>23151.91</v>
      </c>
    </row>
    <row r="1712" spans="1:21" x14ac:dyDescent="0.25">
      <c r="A1712" t="s">
        <v>738</v>
      </c>
      <c r="B1712">
        <v>12</v>
      </c>
      <c r="C1712">
        <v>799</v>
      </c>
      <c r="D1712" t="s">
        <v>750</v>
      </c>
      <c r="E1712" t="s">
        <v>751</v>
      </c>
      <c r="F1712" t="s">
        <v>42</v>
      </c>
      <c r="G1712" t="s">
        <v>752</v>
      </c>
      <c r="H1712">
        <v>398</v>
      </c>
      <c r="I1712" t="s">
        <v>759</v>
      </c>
      <c r="J1712" t="s">
        <v>760</v>
      </c>
      <c r="K1712" t="s">
        <v>46</v>
      </c>
      <c r="L1712">
        <v>10</v>
      </c>
      <c r="M1712" t="s">
        <v>47</v>
      </c>
      <c r="N1712" s="3">
        <v>950123880</v>
      </c>
      <c r="O1712" s="3">
        <v>979271226</v>
      </c>
      <c r="P1712" s="3">
        <v>745366423</v>
      </c>
      <c r="Q1712" s="3">
        <v>783754232</v>
      </c>
      <c r="R1712" s="3">
        <v>869964722</v>
      </c>
      <c r="S1712" s="1">
        <v>864551031</v>
      </c>
      <c r="T1712" s="1">
        <v>850822162.38999999</v>
      </c>
      <c r="U1712" s="1">
        <v>861203482</v>
      </c>
    </row>
    <row r="1713" spans="1:21" x14ac:dyDescent="0.25">
      <c r="A1713" t="s">
        <v>738</v>
      </c>
      <c r="B1713">
        <v>12</v>
      </c>
      <c r="C1713">
        <v>799</v>
      </c>
      <c r="D1713" t="s">
        <v>750</v>
      </c>
      <c r="E1713" t="s">
        <v>751</v>
      </c>
      <c r="F1713" t="s">
        <v>42</v>
      </c>
      <c r="G1713" t="s">
        <v>752</v>
      </c>
      <c r="H1713">
        <v>398</v>
      </c>
      <c r="I1713" t="s">
        <v>759</v>
      </c>
      <c r="J1713" t="s">
        <v>760</v>
      </c>
      <c r="K1713" t="s">
        <v>46</v>
      </c>
      <c r="L1713">
        <v>20</v>
      </c>
      <c r="M1713" t="s">
        <v>48</v>
      </c>
      <c r="N1713" s="3">
        <v>950122561</v>
      </c>
      <c r="O1713" s="3">
        <v>972928316.07999992</v>
      </c>
      <c r="P1713" s="3">
        <v>745354043.5</v>
      </c>
      <c r="Q1713" s="3">
        <v>783140612.81999993</v>
      </c>
      <c r="R1713" s="3">
        <v>869957585.19000006</v>
      </c>
      <c r="S1713" s="1">
        <v>860425527.25</v>
      </c>
      <c r="T1713" s="1">
        <v>850371197.17999995</v>
      </c>
      <c r="U1713" s="1">
        <v>860998850.30000007</v>
      </c>
    </row>
    <row r="1714" spans="1:21" x14ac:dyDescent="0.25">
      <c r="A1714" t="s">
        <v>738</v>
      </c>
      <c r="B1714">
        <v>12</v>
      </c>
      <c r="C1714">
        <v>799</v>
      </c>
      <c r="D1714" t="s">
        <v>750</v>
      </c>
      <c r="E1714" t="s">
        <v>751</v>
      </c>
      <c r="F1714" t="s">
        <v>42</v>
      </c>
      <c r="G1714" t="s">
        <v>752</v>
      </c>
      <c r="H1714">
        <v>398</v>
      </c>
      <c r="I1714" t="s">
        <v>759</v>
      </c>
      <c r="J1714" t="s">
        <v>760</v>
      </c>
      <c r="K1714" t="s">
        <v>46</v>
      </c>
      <c r="L1714">
        <v>30</v>
      </c>
      <c r="M1714" t="s">
        <v>49</v>
      </c>
      <c r="N1714" s="3">
        <v>1319</v>
      </c>
      <c r="O1714" s="3">
        <v>6342909.9199999999</v>
      </c>
      <c r="P1714" s="3">
        <v>12379.5</v>
      </c>
      <c r="Q1714" s="3">
        <v>613619.18000000005</v>
      </c>
      <c r="R1714" s="3">
        <v>7136.81</v>
      </c>
      <c r="S1714" s="1">
        <v>4125503.75</v>
      </c>
      <c r="T1714" s="1">
        <v>450965.21</v>
      </c>
      <c r="U1714" s="1">
        <v>204631.7</v>
      </c>
    </row>
    <row r="1715" spans="1:21" x14ac:dyDescent="0.25">
      <c r="A1715" t="s">
        <v>738</v>
      </c>
      <c r="B1715">
        <v>12</v>
      </c>
      <c r="C1715">
        <v>799</v>
      </c>
      <c r="D1715" t="s">
        <v>750</v>
      </c>
      <c r="E1715" t="s">
        <v>751</v>
      </c>
      <c r="F1715" t="s">
        <v>42</v>
      </c>
      <c r="G1715" t="s">
        <v>752</v>
      </c>
      <c r="H1715">
        <v>398</v>
      </c>
      <c r="I1715" t="s">
        <v>759</v>
      </c>
      <c r="J1715" t="s">
        <v>760</v>
      </c>
      <c r="K1715" t="s">
        <v>46</v>
      </c>
      <c r="L1715">
        <v>40</v>
      </c>
      <c r="M1715" t="s">
        <v>12</v>
      </c>
      <c r="N1715" s="3">
        <v>0</v>
      </c>
      <c r="O1715" s="3">
        <v>0</v>
      </c>
      <c r="P1715" s="3">
        <v>0</v>
      </c>
      <c r="Q1715" s="3">
        <v>0</v>
      </c>
      <c r="R1715" s="3">
        <v>0</v>
      </c>
      <c r="S1715" s="1">
        <v>0</v>
      </c>
      <c r="T1715" s="1">
        <v>0</v>
      </c>
      <c r="U1715" s="1">
        <v>0</v>
      </c>
    </row>
    <row r="1716" spans="1:21" x14ac:dyDescent="0.25">
      <c r="A1716" t="s">
        <v>738</v>
      </c>
      <c r="B1716">
        <v>12</v>
      </c>
      <c r="C1716">
        <v>799</v>
      </c>
      <c r="D1716" t="s">
        <v>750</v>
      </c>
      <c r="E1716" t="s">
        <v>751</v>
      </c>
      <c r="F1716" t="s">
        <v>42</v>
      </c>
      <c r="G1716" t="s">
        <v>752</v>
      </c>
      <c r="H1716">
        <v>398</v>
      </c>
      <c r="I1716" t="s">
        <v>759</v>
      </c>
      <c r="J1716" t="s">
        <v>760</v>
      </c>
      <c r="K1716" t="s">
        <v>46</v>
      </c>
      <c r="L1716">
        <v>50</v>
      </c>
      <c r="M1716" t="s">
        <v>50</v>
      </c>
      <c r="N1716" s="3">
        <v>1319</v>
      </c>
      <c r="O1716" s="3">
        <v>6342909.9199999999</v>
      </c>
      <c r="P1716" s="3">
        <v>12379.5</v>
      </c>
      <c r="Q1716" s="3">
        <v>613619.18000000005</v>
      </c>
      <c r="R1716" s="3">
        <v>7136.81</v>
      </c>
      <c r="S1716" s="1">
        <v>4125503.75</v>
      </c>
      <c r="T1716" s="1">
        <v>450965.21</v>
      </c>
      <c r="U1716" s="1">
        <v>204631.7</v>
      </c>
    </row>
    <row r="1717" spans="1:21" x14ac:dyDescent="0.25">
      <c r="A1717" t="s">
        <v>738</v>
      </c>
      <c r="B1717">
        <v>12</v>
      </c>
      <c r="C1717">
        <v>799</v>
      </c>
      <c r="D1717" t="s">
        <v>750</v>
      </c>
      <c r="E1717" t="s">
        <v>751</v>
      </c>
      <c r="F1717" t="s">
        <v>42</v>
      </c>
      <c r="G1717" t="s">
        <v>752</v>
      </c>
      <c r="H1717">
        <v>399</v>
      </c>
      <c r="I1717" t="s">
        <v>62</v>
      </c>
      <c r="J1717" t="s">
        <v>63</v>
      </c>
      <c r="K1717" t="s">
        <v>46</v>
      </c>
      <c r="L1717">
        <v>10</v>
      </c>
      <c r="M1717" t="s">
        <v>47</v>
      </c>
      <c r="N1717" s="3">
        <v>139806253</v>
      </c>
      <c r="O1717" s="3">
        <v>168771218</v>
      </c>
      <c r="P1717" s="3">
        <v>159775459.69999999</v>
      </c>
      <c r="Q1717" s="3">
        <v>185750822</v>
      </c>
      <c r="R1717" s="3">
        <v>173141531</v>
      </c>
      <c r="S1717" s="1">
        <v>198361601</v>
      </c>
      <c r="T1717" s="1">
        <v>215561633.56999999</v>
      </c>
      <c r="U1717" s="1">
        <v>243925994.27000001</v>
      </c>
    </row>
    <row r="1718" spans="1:21" x14ac:dyDescent="0.25">
      <c r="A1718" t="s">
        <v>738</v>
      </c>
      <c r="B1718">
        <v>12</v>
      </c>
      <c r="C1718">
        <v>799</v>
      </c>
      <c r="D1718" t="s">
        <v>750</v>
      </c>
      <c r="E1718" t="s">
        <v>751</v>
      </c>
      <c r="F1718" t="s">
        <v>42</v>
      </c>
      <c r="G1718" t="s">
        <v>752</v>
      </c>
      <c r="H1718">
        <v>399</v>
      </c>
      <c r="I1718" t="s">
        <v>62</v>
      </c>
      <c r="J1718" t="s">
        <v>63</v>
      </c>
      <c r="K1718" t="s">
        <v>46</v>
      </c>
      <c r="L1718">
        <v>20</v>
      </c>
      <c r="M1718" t="s">
        <v>48</v>
      </c>
      <c r="N1718" s="3">
        <v>139806252.15000001</v>
      </c>
      <c r="O1718" s="3">
        <v>162210715.88</v>
      </c>
      <c r="P1718" s="3">
        <v>153247522.69</v>
      </c>
      <c r="Q1718" s="3">
        <v>172278168.36000001</v>
      </c>
      <c r="R1718" s="3">
        <v>153563234</v>
      </c>
      <c r="S1718" s="1">
        <v>191733832.44999999</v>
      </c>
      <c r="T1718" s="1">
        <v>203880279.28</v>
      </c>
      <c r="U1718" s="1">
        <v>232029400.06</v>
      </c>
    </row>
    <row r="1719" spans="1:21" x14ac:dyDescent="0.25">
      <c r="A1719" t="s">
        <v>738</v>
      </c>
      <c r="B1719">
        <v>12</v>
      </c>
      <c r="C1719">
        <v>799</v>
      </c>
      <c r="D1719" t="s">
        <v>750</v>
      </c>
      <c r="E1719" t="s">
        <v>751</v>
      </c>
      <c r="F1719" t="s">
        <v>42</v>
      </c>
      <c r="G1719" t="s">
        <v>752</v>
      </c>
      <c r="H1719">
        <v>399</v>
      </c>
      <c r="I1719" t="s">
        <v>62</v>
      </c>
      <c r="J1719" t="s">
        <v>63</v>
      </c>
      <c r="K1719" t="s">
        <v>46</v>
      </c>
      <c r="L1719">
        <v>30</v>
      </c>
      <c r="M1719" t="s">
        <v>49</v>
      </c>
      <c r="N1719" s="3">
        <v>0.85</v>
      </c>
      <c r="O1719" s="3">
        <v>6560502.1200000001</v>
      </c>
      <c r="P1719" s="3">
        <v>6527937.0099999998</v>
      </c>
      <c r="Q1719" s="3">
        <v>13472653.640000001</v>
      </c>
      <c r="R1719" s="3">
        <v>19578297</v>
      </c>
      <c r="S1719" s="1">
        <v>6627768.5499999998</v>
      </c>
      <c r="T1719" s="1">
        <v>11681354.289999999</v>
      </c>
      <c r="U1719" s="1">
        <v>11896594.210000001</v>
      </c>
    </row>
    <row r="1720" spans="1:21" x14ac:dyDescent="0.25">
      <c r="A1720" t="s">
        <v>738</v>
      </c>
      <c r="B1720">
        <v>12</v>
      </c>
      <c r="C1720">
        <v>799</v>
      </c>
      <c r="D1720" t="s">
        <v>750</v>
      </c>
      <c r="E1720" t="s">
        <v>751</v>
      </c>
      <c r="F1720" t="s">
        <v>42</v>
      </c>
      <c r="G1720" t="s">
        <v>752</v>
      </c>
      <c r="H1720">
        <v>399</v>
      </c>
      <c r="I1720" t="s">
        <v>62</v>
      </c>
      <c r="J1720" t="s">
        <v>63</v>
      </c>
      <c r="K1720" t="s">
        <v>46</v>
      </c>
      <c r="L1720">
        <v>40</v>
      </c>
      <c r="M1720" t="s">
        <v>12</v>
      </c>
      <c r="N1720" s="3">
        <v>0</v>
      </c>
      <c r="O1720" s="3">
        <v>0</v>
      </c>
      <c r="P1720" s="3">
        <v>0</v>
      </c>
      <c r="Q1720" s="3">
        <v>0</v>
      </c>
      <c r="R1720" s="3">
        <v>0</v>
      </c>
      <c r="S1720" s="1">
        <v>0</v>
      </c>
      <c r="T1720" s="1">
        <v>0</v>
      </c>
      <c r="U1720" s="1">
        <v>0</v>
      </c>
    </row>
    <row r="1721" spans="1:21" x14ac:dyDescent="0.25">
      <c r="A1721" t="s">
        <v>738</v>
      </c>
      <c r="B1721">
        <v>12</v>
      </c>
      <c r="C1721">
        <v>799</v>
      </c>
      <c r="D1721" t="s">
        <v>750</v>
      </c>
      <c r="E1721" t="s">
        <v>751</v>
      </c>
      <c r="F1721" t="s">
        <v>42</v>
      </c>
      <c r="G1721" t="s">
        <v>752</v>
      </c>
      <c r="H1721">
        <v>399</v>
      </c>
      <c r="I1721" t="s">
        <v>62</v>
      </c>
      <c r="J1721" t="s">
        <v>63</v>
      </c>
      <c r="K1721" t="s">
        <v>46</v>
      </c>
      <c r="L1721">
        <v>50</v>
      </c>
      <c r="M1721" t="s">
        <v>50</v>
      </c>
      <c r="N1721" s="3">
        <v>0.85</v>
      </c>
      <c r="O1721" s="3">
        <v>6560502.1200000001</v>
      </c>
      <c r="P1721" s="3">
        <v>6527937.0099999998</v>
      </c>
      <c r="Q1721" s="3">
        <v>13472653.640000001</v>
      </c>
      <c r="R1721" s="3">
        <v>19578297</v>
      </c>
      <c r="S1721" s="1">
        <v>6627768.5499999998</v>
      </c>
      <c r="T1721" s="1">
        <v>11681354.289999999</v>
      </c>
      <c r="U1721" s="1">
        <v>11896594.210000001</v>
      </c>
    </row>
    <row r="1722" spans="1:21" x14ac:dyDescent="0.25">
      <c r="A1722" t="s">
        <v>738</v>
      </c>
      <c r="B1722">
        <v>12</v>
      </c>
      <c r="C1722">
        <v>140</v>
      </c>
      <c r="D1722" t="s">
        <v>761</v>
      </c>
      <c r="E1722" t="s">
        <v>762</v>
      </c>
      <c r="F1722" t="s">
        <v>42</v>
      </c>
      <c r="G1722" t="s">
        <v>763</v>
      </c>
      <c r="H1722">
        <v>303</v>
      </c>
      <c r="I1722" t="s">
        <v>764</v>
      </c>
      <c r="J1722" t="s">
        <v>765</v>
      </c>
      <c r="K1722" t="s">
        <v>46</v>
      </c>
      <c r="L1722">
        <v>10</v>
      </c>
      <c r="M1722" t="s">
        <v>47</v>
      </c>
      <c r="N1722" s="3">
        <v>1816347</v>
      </c>
      <c r="O1722" s="3">
        <v>4255233</v>
      </c>
      <c r="P1722" s="3">
        <v>5954043</v>
      </c>
      <c r="Q1722" s="3">
        <v>7599077</v>
      </c>
      <c r="R1722" s="3">
        <v>7860136</v>
      </c>
      <c r="S1722" s="1">
        <v>6847479.3600000003</v>
      </c>
      <c r="T1722" s="1">
        <v>6392969</v>
      </c>
      <c r="U1722" s="1">
        <v>6241319</v>
      </c>
    </row>
    <row r="1723" spans="1:21" x14ac:dyDescent="0.25">
      <c r="A1723" t="s">
        <v>738</v>
      </c>
      <c r="B1723">
        <v>12</v>
      </c>
      <c r="C1723">
        <v>140</v>
      </c>
      <c r="D1723" t="s">
        <v>761</v>
      </c>
      <c r="E1723" t="s">
        <v>762</v>
      </c>
      <c r="F1723" t="s">
        <v>42</v>
      </c>
      <c r="G1723" t="s">
        <v>763</v>
      </c>
      <c r="H1723">
        <v>303</v>
      </c>
      <c r="I1723" t="s">
        <v>764</v>
      </c>
      <c r="J1723" t="s">
        <v>765</v>
      </c>
      <c r="K1723" t="s">
        <v>46</v>
      </c>
      <c r="L1723">
        <v>20</v>
      </c>
      <c r="M1723" t="s">
        <v>48</v>
      </c>
      <c r="N1723" s="3">
        <v>1787695.38</v>
      </c>
      <c r="O1723" s="3">
        <v>3629972.54</v>
      </c>
      <c r="P1723" s="3">
        <v>3786709.24</v>
      </c>
      <c r="Q1723" s="3">
        <v>6205382.8700000001</v>
      </c>
      <c r="R1723" s="3">
        <v>7093581.2699999996</v>
      </c>
      <c r="S1723" s="1">
        <v>6770532.8799999999</v>
      </c>
      <c r="T1723" s="1">
        <v>5598999.5199999996</v>
      </c>
      <c r="U1723" s="1">
        <v>6131899.2300000004</v>
      </c>
    </row>
    <row r="1724" spans="1:21" x14ac:dyDescent="0.25">
      <c r="A1724" t="s">
        <v>738</v>
      </c>
      <c r="B1724">
        <v>12</v>
      </c>
      <c r="C1724">
        <v>140</v>
      </c>
      <c r="D1724" t="s">
        <v>761</v>
      </c>
      <c r="E1724" t="s">
        <v>762</v>
      </c>
      <c r="F1724" t="s">
        <v>42</v>
      </c>
      <c r="G1724" t="s">
        <v>763</v>
      </c>
      <c r="H1724">
        <v>303</v>
      </c>
      <c r="I1724" t="s">
        <v>764</v>
      </c>
      <c r="J1724" t="s">
        <v>765</v>
      </c>
      <c r="K1724" t="s">
        <v>46</v>
      </c>
      <c r="L1724">
        <v>30</v>
      </c>
      <c r="M1724" t="s">
        <v>49</v>
      </c>
      <c r="N1724" s="3">
        <v>28651.62</v>
      </c>
      <c r="O1724" s="3">
        <v>625260.46</v>
      </c>
      <c r="P1724" s="3">
        <v>2167333.7599999998</v>
      </c>
      <c r="Q1724" s="3">
        <v>1393694.13</v>
      </c>
      <c r="R1724" s="3">
        <v>766554.73</v>
      </c>
      <c r="S1724" s="1">
        <v>76946.48</v>
      </c>
      <c r="T1724" s="1">
        <v>793969.48</v>
      </c>
      <c r="U1724" s="1">
        <v>109419.77</v>
      </c>
    </row>
    <row r="1725" spans="1:21" x14ac:dyDescent="0.25">
      <c r="A1725" t="s">
        <v>738</v>
      </c>
      <c r="B1725">
        <v>12</v>
      </c>
      <c r="C1725">
        <v>140</v>
      </c>
      <c r="D1725" t="s">
        <v>761</v>
      </c>
      <c r="E1725" t="s">
        <v>762</v>
      </c>
      <c r="F1725" t="s">
        <v>42</v>
      </c>
      <c r="G1725" t="s">
        <v>763</v>
      </c>
      <c r="H1725">
        <v>303</v>
      </c>
      <c r="I1725" t="s">
        <v>764</v>
      </c>
      <c r="J1725" t="s">
        <v>765</v>
      </c>
      <c r="K1725" t="s">
        <v>46</v>
      </c>
      <c r="L1725">
        <v>40</v>
      </c>
      <c r="M1725" t="s">
        <v>12</v>
      </c>
      <c r="N1725" s="3">
        <v>0</v>
      </c>
      <c r="O1725" s="3">
        <v>0</v>
      </c>
      <c r="P1725" s="3">
        <v>0</v>
      </c>
      <c r="Q1725" s="3">
        <v>0</v>
      </c>
      <c r="R1725" s="3">
        <v>0</v>
      </c>
      <c r="S1725" s="1">
        <v>0</v>
      </c>
      <c r="T1725" s="1">
        <v>0</v>
      </c>
      <c r="U1725" s="1">
        <v>0</v>
      </c>
    </row>
    <row r="1726" spans="1:21" x14ac:dyDescent="0.25">
      <c r="A1726" t="s">
        <v>738</v>
      </c>
      <c r="B1726">
        <v>12</v>
      </c>
      <c r="C1726">
        <v>140</v>
      </c>
      <c r="D1726" t="s">
        <v>761</v>
      </c>
      <c r="E1726" t="s">
        <v>762</v>
      </c>
      <c r="F1726" t="s">
        <v>42</v>
      </c>
      <c r="G1726" t="s">
        <v>763</v>
      </c>
      <c r="H1726">
        <v>303</v>
      </c>
      <c r="I1726" t="s">
        <v>764</v>
      </c>
      <c r="J1726" t="s">
        <v>765</v>
      </c>
      <c r="K1726" t="s">
        <v>46</v>
      </c>
      <c r="L1726">
        <v>50</v>
      </c>
      <c r="M1726" t="s">
        <v>50</v>
      </c>
      <c r="N1726" s="3">
        <v>28651.62</v>
      </c>
      <c r="O1726" s="3">
        <v>625260.46</v>
      </c>
      <c r="P1726" s="3">
        <v>2167333.7599999998</v>
      </c>
      <c r="Q1726" s="3">
        <v>1393694.13</v>
      </c>
      <c r="R1726" s="3">
        <v>766554.73</v>
      </c>
      <c r="S1726" s="1">
        <v>76946.48</v>
      </c>
      <c r="T1726" s="1">
        <v>793969.48</v>
      </c>
      <c r="U1726" s="1">
        <v>109419.77</v>
      </c>
    </row>
    <row r="1727" spans="1:21" x14ac:dyDescent="0.25">
      <c r="A1727" t="s">
        <v>738</v>
      </c>
      <c r="B1727">
        <v>12</v>
      </c>
      <c r="C1727">
        <v>140</v>
      </c>
      <c r="D1727" t="s">
        <v>761</v>
      </c>
      <c r="E1727" t="s">
        <v>762</v>
      </c>
      <c r="F1727" t="s">
        <v>42</v>
      </c>
      <c r="G1727" t="s">
        <v>763</v>
      </c>
      <c r="H1727">
        <v>305</v>
      </c>
      <c r="I1727" t="s">
        <v>150</v>
      </c>
      <c r="J1727" t="s">
        <v>151</v>
      </c>
      <c r="K1727" t="s">
        <v>46</v>
      </c>
      <c r="L1727">
        <v>10</v>
      </c>
      <c r="M1727" t="s">
        <v>47</v>
      </c>
      <c r="N1727" s="3">
        <v>162805</v>
      </c>
      <c r="O1727" s="3">
        <v>717255</v>
      </c>
      <c r="P1727" s="3">
        <v>929766</v>
      </c>
      <c r="Q1727" s="3">
        <v>1123222</v>
      </c>
      <c r="R1727" s="3">
        <v>1703971</v>
      </c>
      <c r="S1727" s="1">
        <v>3226221</v>
      </c>
      <c r="T1727" s="1">
        <v>4749471</v>
      </c>
      <c r="U1727" s="1">
        <v>4246900</v>
      </c>
    </row>
    <row r="1728" spans="1:21" x14ac:dyDescent="0.25">
      <c r="A1728" t="s">
        <v>738</v>
      </c>
      <c r="B1728">
        <v>12</v>
      </c>
      <c r="C1728">
        <v>140</v>
      </c>
      <c r="D1728" t="s">
        <v>761</v>
      </c>
      <c r="E1728" t="s">
        <v>762</v>
      </c>
      <c r="F1728" t="s">
        <v>42</v>
      </c>
      <c r="G1728" t="s">
        <v>763</v>
      </c>
      <c r="H1728">
        <v>305</v>
      </c>
      <c r="I1728" t="s">
        <v>150</v>
      </c>
      <c r="J1728" t="s">
        <v>151</v>
      </c>
      <c r="K1728" t="s">
        <v>46</v>
      </c>
      <c r="L1728">
        <v>20</v>
      </c>
      <c r="M1728" t="s">
        <v>48</v>
      </c>
      <c r="N1728" s="3">
        <v>152543.60999999999</v>
      </c>
      <c r="O1728" s="3">
        <v>466670.43</v>
      </c>
      <c r="P1728" s="3">
        <v>909696.38</v>
      </c>
      <c r="Q1728" s="3">
        <v>1111546.3</v>
      </c>
      <c r="R1728" s="3">
        <v>1678702.18</v>
      </c>
      <c r="S1728" s="1">
        <v>1968936.94</v>
      </c>
      <c r="T1728" s="1">
        <v>2450662.96</v>
      </c>
      <c r="U1728" s="1">
        <v>4227914.6500000004</v>
      </c>
    </row>
    <row r="1729" spans="1:21" x14ac:dyDescent="0.25">
      <c r="A1729" t="s">
        <v>738</v>
      </c>
      <c r="B1729">
        <v>12</v>
      </c>
      <c r="C1729">
        <v>140</v>
      </c>
      <c r="D1729" t="s">
        <v>761</v>
      </c>
      <c r="E1729" t="s">
        <v>762</v>
      </c>
      <c r="F1729" t="s">
        <v>42</v>
      </c>
      <c r="G1729" t="s">
        <v>763</v>
      </c>
      <c r="H1729">
        <v>305</v>
      </c>
      <c r="I1729" t="s">
        <v>150</v>
      </c>
      <c r="J1729" t="s">
        <v>151</v>
      </c>
      <c r="K1729" t="s">
        <v>46</v>
      </c>
      <c r="L1729">
        <v>30</v>
      </c>
      <c r="M1729" t="s">
        <v>49</v>
      </c>
      <c r="N1729" s="3">
        <v>10261.39</v>
      </c>
      <c r="O1729" s="3">
        <v>250584.57</v>
      </c>
      <c r="P1729" s="3">
        <v>20069.62</v>
      </c>
      <c r="Q1729" s="3">
        <v>11675.7</v>
      </c>
      <c r="R1729" s="3">
        <v>25268.82</v>
      </c>
      <c r="S1729" s="1">
        <v>1257284.06</v>
      </c>
      <c r="T1729" s="1">
        <v>2298808.04</v>
      </c>
      <c r="U1729" s="1">
        <v>18985.349999999999</v>
      </c>
    </row>
    <row r="1730" spans="1:21" x14ac:dyDescent="0.25">
      <c r="A1730" t="s">
        <v>738</v>
      </c>
      <c r="B1730">
        <v>12</v>
      </c>
      <c r="C1730">
        <v>140</v>
      </c>
      <c r="D1730" t="s">
        <v>761</v>
      </c>
      <c r="E1730" t="s">
        <v>762</v>
      </c>
      <c r="F1730" t="s">
        <v>42</v>
      </c>
      <c r="G1730" t="s">
        <v>763</v>
      </c>
      <c r="H1730">
        <v>305</v>
      </c>
      <c r="I1730" t="s">
        <v>150</v>
      </c>
      <c r="J1730" t="s">
        <v>151</v>
      </c>
      <c r="K1730" t="s">
        <v>46</v>
      </c>
      <c r="L1730">
        <v>40</v>
      </c>
      <c r="M1730" t="s">
        <v>12</v>
      </c>
      <c r="N1730" s="3">
        <v>0</v>
      </c>
      <c r="O1730" s="3">
        <v>0</v>
      </c>
      <c r="P1730" s="3">
        <v>0</v>
      </c>
      <c r="Q1730" s="3">
        <v>0</v>
      </c>
      <c r="R1730" s="3">
        <v>0</v>
      </c>
      <c r="S1730" s="1">
        <v>0</v>
      </c>
      <c r="T1730" s="1">
        <v>0</v>
      </c>
      <c r="U1730" s="1">
        <v>0</v>
      </c>
    </row>
    <row r="1731" spans="1:21" x14ac:dyDescent="0.25">
      <c r="A1731" t="s">
        <v>738</v>
      </c>
      <c r="B1731">
        <v>12</v>
      </c>
      <c r="C1731">
        <v>140</v>
      </c>
      <c r="D1731" t="s">
        <v>761</v>
      </c>
      <c r="E1731" t="s">
        <v>762</v>
      </c>
      <c r="F1731" t="s">
        <v>42</v>
      </c>
      <c r="G1731" t="s">
        <v>763</v>
      </c>
      <c r="H1731">
        <v>305</v>
      </c>
      <c r="I1731" t="s">
        <v>150</v>
      </c>
      <c r="J1731" t="s">
        <v>151</v>
      </c>
      <c r="K1731" t="s">
        <v>46</v>
      </c>
      <c r="L1731">
        <v>50</v>
      </c>
      <c r="M1731" t="s">
        <v>50</v>
      </c>
      <c r="N1731" s="3">
        <v>10261.39</v>
      </c>
      <c r="O1731" s="3">
        <v>250584.57</v>
      </c>
      <c r="P1731" s="3">
        <v>20069.62</v>
      </c>
      <c r="Q1731" s="3">
        <v>11675.7</v>
      </c>
      <c r="R1731" s="3">
        <v>25268.82</v>
      </c>
      <c r="S1731" s="1">
        <v>1257284.06</v>
      </c>
      <c r="T1731" s="1">
        <v>2298808.04</v>
      </c>
      <c r="U1731" s="1">
        <v>18985.349999999999</v>
      </c>
    </row>
    <row r="1732" spans="1:21" x14ac:dyDescent="0.25">
      <c r="A1732" t="s">
        <v>738</v>
      </c>
      <c r="B1732">
        <v>12</v>
      </c>
      <c r="C1732">
        <v>140</v>
      </c>
      <c r="D1732" t="s">
        <v>761</v>
      </c>
      <c r="E1732" t="s">
        <v>762</v>
      </c>
      <c r="F1732" t="s">
        <v>42</v>
      </c>
      <c r="G1732" t="s">
        <v>763</v>
      </c>
      <c r="H1732">
        <v>390</v>
      </c>
      <c r="I1732" t="s">
        <v>766</v>
      </c>
      <c r="J1732" t="s">
        <v>767</v>
      </c>
      <c r="K1732" t="s">
        <v>46</v>
      </c>
      <c r="L1732">
        <v>10</v>
      </c>
      <c r="M1732" t="s">
        <v>47</v>
      </c>
      <c r="N1732" s="3">
        <v>39549510.439999998</v>
      </c>
      <c r="O1732" s="3">
        <v>42058137.609999999</v>
      </c>
      <c r="P1732" s="3">
        <v>55768006</v>
      </c>
      <c r="Q1732" s="3">
        <v>60776685</v>
      </c>
      <c r="R1732" s="3">
        <v>68170212</v>
      </c>
      <c r="S1732" s="1">
        <v>75262571.019999996</v>
      </c>
      <c r="T1732" s="1">
        <v>103001171.67</v>
      </c>
      <c r="U1732" s="1">
        <v>107000158.16</v>
      </c>
    </row>
    <row r="1733" spans="1:21" x14ac:dyDescent="0.25">
      <c r="A1733" t="s">
        <v>738</v>
      </c>
      <c r="B1733">
        <v>12</v>
      </c>
      <c r="C1733">
        <v>140</v>
      </c>
      <c r="D1733" t="s">
        <v>761</v>
      </c>
      <c r="E1733" t="s">
        <v>762</v>
      </c>
      <c r="F1733" t="s">
        <v>42</v>
      </c>
      <c r="G1733" t="s">
        <v>763</v>
      </c>
      <c r="H1733">
        <v>390</v>
      </c>
      <c r="I1733" t="s">
        <v>766</v>
      </c>
      <c r="J1733" t="s">
        <v>767</v>
      </c>
      <c r="K1733" t="s">
        <v>46</v>
      </c>
      <c r="L1733">
        <v>20</v>
      </c>
      <c r="M1733" t="s">
        <v>48</v>
      </c>
      <c r="N1733" s="3">
        <v>37215567.530000001</v>
      </c>
      <c r="O1733" s="3">
        <v>36805497.960000001</v>
      </c>
      <c r="P1733" s="3">
        <v>41645208.5</v>
      </c>
      <c r="Q1733" s="3">
        <v>45309917.210000001</v>
      </c>
      <c r="R1733" s="3">
        <v>53378391.68</v>
      </c>
      <c r="S1733" s="1">
        <v>57385401.009999998</v>
      </c>
      <c r="T1733" s="1">
        <v>81119620.430000007</v>
      </c>
      <c r="U1733" s="1">
        <v>91741507.260000005</v>
      </c>
    </row>
    <row r="1734" spans="1:21" x14ac:dyDescent="0.25">
      <c r="A1734" t="s">
        <v>738</v>
      </c>
      <c r="B1734">
        <v>12</v>
      </c>
      <c r="C1734">
        <v>140</v>
      </c>
      <c r="D1734" t="s">
        <v>761</v>
      </c>
      <c r="E1734" t="s">
        <v>762</v>
      </c>
      <c r="F1734" t="s">
        <v>42</v>
      </c>
      <c r="G1734" t="s">
        <v>763</v>
      </c>
      <c r="H1734">
        <v>390</v>
      </c>
      <c r="I1734" t="s">
        <v>766</v>
      </c>
      <c r="J1734" t="s">
        <v>767</v>
      </c>
      <c r="K1734" t="s">
        <v>46</v>
      </c>
      <c r="L1734">
        <v>30</v>
      </c>
      <c r="M1734" t="s">
        <v>49</v>
      </c>
      <c r="N1734" s="3">
        <v>2333942.91</v>
      </c>
      <c r="O1734" s="3">
        <v>5252639.6500000004</v>
      </c>
      <c r="P1734" s="3">
        <v>14122797.5</v>
      </c>
      <c r="Q1734" s="3">
        <v>15466767.789999999</v>
      </c>
      <c r="R1734" s="3">
        <v>14791820.32</v>
      </c>
      <c r="S1734" s="1">
        <v>17877170.010000002</v>
      </c>
      <c r="T1734" s="1">
        <v>21881551.239999998</v>
      </c>
      <c r="U1734" s="1">
        <v>15258650.9</v>
      </c>
    </row>
    <row r="1735" spans="1:21" x14ac:dyDescent="0.25">
      <c r="A1735" t="s">
        <v>738</v>
      </c>
      <c r="B1735">
        <v>12</v>
      </c>
      <c r="C1735">
        <v>140</v>
      </c>
      <c r="D1735" t="s">
        <v>761</v>
      </c>
      <c r="E1735" t="s">
        <v>762</v>
      </c>
      <c r="F1735" t="s">
        <v>42</v>
      </c>
      <c r="G1735" t="s">
        <v>763</v>
      </c>
      <c r="H1735">
        <v>390</v>
      </c>
      <c r="I1735" t="s">
        <v>766</v>
      </c>
      <c r="J1735" t="s">
        <v>767</v>
      </c>
      <c r="K1735" t="s">
        <v>46</v>
      </c>
      <c r="L1735">
        <v>40</v>
      </c>
      <c r="M1735" t="s">
        <v>12</v>
      </c>
      <c r="N1735" s="3">
        <v>0</v>
      </c>
      <c r="O1735" s="3">
        <v>0</v>
      </c>
      <c r="P1735" s="3">
        <v>0</v>
      </c>
      <c r="Q1735" s="3">
        <v>0</v>
      </c>
      <c r="R1735" s="3">
        <v>0</v>
      </c>
      <c r="S1735" s="1">
        <v>0</v>
      </c>
      <c r="T1735" s="1">
        <v>5070039</v>
      </c>
      <c r="U1735" s="1">
        <v>5518758</v>
      </c>
    </row>
    <row r="1736" spans="1:21" x14ac:dyDescent="0.25">
      <c r="A1736" t="s">
        <v>738</v>
      </c>
      <c r="B1736">
        <v>12</v>
      </c>
      <c r="C1736">
        <v>140</v>
      </c>
      <c r="D1736" t="s">
        <v>761</v>
      </c>
      <c r="E1736" t="s">
        <v>762</v>
      </c>
      <c r="F1736" t="s">
        <v>42</v>
      </c>
      <c r="G1736" t="s">
        <v>763</v>
      </c>
      <c r="H1736">
        <v>390</v>
      </c>
      <c r="I1736" t="s">
        <v>766</v>
      </c>
      <c r="J1736" t="s">
        <v>767</v>
      </c>
      <c r="K1736" t="s">
        <v>46</v>
      </c>
      <c r="L1736">
        <v>50</v>
      </c>
      <c r="M1736" t="s">
        <v>50</v>
      </c>
      <c r="N1736" s="3">
        <v>2333942.91</v>
      </c>
      <c r="O1736" s="3">
        <v>5252639.6500000004</v>
      </c>
      <c r="P1736" s="3">
        <v>14122797.5</v>
      </c>
      <c r="Q1736" s="3">
        <v>15466767.789999999</v>
      </c>
      <c r="R1736" s="3">
        <v>14791820.32</v>
      </c>
      <c r="S1736" s="1">
        <v>17877170.010000002</v>
      </c>
      <c r="T1736" s="1">
        <v>16811512.239999998</v>
      </c>
      <c r="U1736" s="1">
        <v>9739892.9000000004</v>
      </c>
    </row>
    <row r="1737" spans="1:21" x14ac:dyDescent="0.25">
      <c r="A1737" t="s">
        <v>738</v>
      </c>
      <c r="B1737">
        <v>12</v>
      </c>
      <c r="C1737">
        <v>140</v>
      </c>
      <c r="D1737" t="s">
        <v>761</v>
      </c>
      <c r="E1737" t="s">
        <v>762</v>
      </c>
      <c r="F1737" t="s">
        <v>42</v>
      </c>
      <c r="G1737" t="s">
        <v>763</v>
      </c>
      <c r="H1737">
        <v>399</v>
      </c>
      <c r="I1737" t="s">
        <v>62</v>
      </c>
      <c r="J1737" t="s">
        <v>63</v>
      </c>
      <c r="K1737" t="s">
        <v>46</v>
      </c>
      <c r="L1737">
        <v>10</v>
      </c>
      <c r="M1737" t="s">
        <v>47</v>
      </c>
      <c r="N1737" s="3">
        <v>3078994</v>
      </c>
      <c r="O1737" s="3">
        <v>2962374</v>
      </c>
      <c r="P1737" s="3">
        <v>2963384</v>
      </c>
      <c r="Q1737" s="3">
        <v>3673776</v>
      </c>
      <c r="R1737" s="3">
        <v>4893193</v>
      </c>
      <c r="S1737" s="1">
        <v>6126419</v>
      </c>
      <c r="T1737" s="1">
        <v>6257580</v>
      </c>
      <c r="U1737" s="1">
        <v>7050740</v>
      </c>
    </row>
    <row r="1738" spans="1:21" x14ac:dyDescent="0.25">
      <c r="A1738" t="s">
        <v>738</v>
      </c>
      <c r="B1738">
        <v>12</v>
      </c>
      <c r="C1738">
        <v>140</v>
      </c>
      <c r="D1738" t="s">
        <v>761</v>
      </c>
      <c r="E1738" t="s">
        <v>762</v>
      </c>
      <c r="F1738" t="s">
        <v>42</v>
      </c>
      <c r="G1738" t="s">
        <v>763</v>
      </c>
      <c r="H1738">
        <v>399</v>
      </c>
      <c r="I1738" t="s">
        <v>62</v>
      </c>
      <c r="J1738" t="s">
        <v>63</v>
      </c>
      <c r="K1738" t="s">
        <v>46</v>
      </c>
      <c r="L1738">
        <v>20</v>
      </c>
      <c r="M1738" t="s">
        <v>48</v>
      </c>
      <c r="N1738" s="3">
        <v>3059011.04</v>
      </c>
      <c r="O1738" s="3">
        <v>2962068.17</v>
      </c>
      <c r="P1738" s="3">
        <v>2958965.79</v>
      </c>
      <c r="Q1738" s="3">
        <v>3456542.21</v>
      </c>
      <c r="R1738" s="3">
        <v>4438650.78</v>
      </c>
      <c r="S1738" s="1">
        <v>6085977.4800000004</v>
      </c>
      <c r="T1738" s="1">
        <v>6114805.9500000002</v>
      </c>
      <c r="U1738" s="1">
        <v>7034128.4900000002</v>
      </c>
    </row>
    <row r="1739" spans="1:21" x14ac:dyDescent="0.25">
      <c r="A1739" t="s">
        <v>738</v>
      </c>
      <c r="B1739">
        <v>12</v>
      </c>
      <c r="C1739">
        <v>140</v>
      </c>
      <c r="D1739" t="s">
        <v>761</v>
      </c>
      <c r="E1739" t="s">
        <v>762</v>
      </c>
      <c r="F1739" t="s">
        <v>42</v>
      </c>
      <c r="G1739" t="s">
        <v>763</v>
      </c>
      <c r="H1739">
        <v>399</v>
      </c>
      <c r="I1739" t="s">
        <v>62</v>
      </c>
      <c r="J1739" t="s">
        <v>63</v>
      </c>
      <c r="K1739" t="s">
        <v>46</v>
      </c>
      <c r="L1739">
        <v>30</v>
      </c>
      <c r="M1739" t="s">
        <v>49</v>
      </c>
      <c r="N1739" s="3">
        <v>19982.96</v>
      </c>
      <c r="O1739" s="3">
        <v>305.83</v>
      </c>
      <c r="P1739" s="3">
        <v>4418.21</v>
      </c>
      <c r="Q1739" s="3">
        <v>217233.79</v>
      </c>
      <c r="R1739" s="3">
        <v>454542.22</v>
      </c>
      <c r="S1739" s="1">
        <v>40441.519999999997</v>
      </c>
      <c r="T1739" s="1">
        <v>142774.04999999999</v>
      </c>
      <c r="U1739" s="1">
        <v>16611.509999999998</v>
      </c>
    </row>
    <row r="1740" spans="1:21" x14ac:dyDescent="0.25">
      <c r="A1740" t="s">
        <v>738</v>
      </c>
      <c r="B1740">
        <v>12</v>
      </c>
      <c r="C1740">
        <v>140</v>
      </c>
      <c r="D1740" t="s">
        <v>761</v>
      </c>
      <c r="E1740" t="s">
        <v>762</v>
      </c>
      <c r="F1740" t="s">
        <v>42</v>
      </c>
      <c r="G1740" t="s">
        <v>763</v>
      </c>
      <c r="H1740">
        <v>399</v>
      </c>
      <c r="I1740" t="s">
        <v>62</v>
      </c>
      <c r="J1740" t="s">
        <v>63</v>
      </c>
      <c r="K1740" t="s">
        <v>46</v>
      </c>
      <c r="L1740">
        <v>40</v>
      </c>
      <c r="M1740" t="s">
        <v>12</v>
      </c>
      <c r="N1740" s="3">
        <v>0</v>
      </c>
      <c r="O1740" s="3">
        <v>0</v>
      </c>
      <c r="P1740" s="3">
        <v>0</v>
      </c>
      <c r="Q1740" s="3">
        <v>0</v>
      </c>
      <c r="R1740" s="3">
        <v>0</v>
      </c>
      <c r="S1740" s="1">
        <v>0</v>
      </c>
      <c r="T1740" s="1">
        <v>0</v>
      </c>
      <c r="U1740" s="1">
        <v>0</v>
      </c>
    </row>
    <row r="1741" spans="1:21" x14ac:dyDescent="0.25">
      <c r="A1741" t="s">
        <v>738</v>
      </c>
      <c r="B1741">
        <v>12</v>
      </c>
      <c r="C1741">
        <v>140</v>
      </c>
      <c r="D1741" t="s">
        <v>761</v>
      </c>
      <c r="E1741" t="s">
        <v>762</v>
      </c>
      <c r="F1741" t="s">
        <v>42</v>
      </c>
      <c r="G1741" t="s">
        <v>763</v>
      </c>
      <c r="H1741">
        <v>399</v>
      </c>
      <c r="I1741" t="s">
        <v>62</v>
      </c>
      <c r="J1741" t="s">
        <v>63</v>
      </c>
      <c r="K1741" t="s">
        <v>46</v>
      </c>
      <c r="L1741">
        <v>50</v>
      </c>
      <c r="M1741" t="s">
        <v>50</v>
      </c>
      <c r="N1741" s="3">
        <v>19982.96</v>
      </c>
      <c r="O1741" s="3">
        <v>305.83</v>
      </c>
      <c r="P1741" s="3">
        <v>4418.21</v>
      </c>
      <c r="Q1741" s="3">
        <v>217233.79</v>
      </c>
      <c r="R1741" s="3">
        <v>454542.22</v>
      </c>
      <c r="S1741" s="1">
        <v>40441.519999999997</v>
      </c>
      <c r="T1741" s="1">
        <v>142774.04999999999</v>
      </c>
      <c r="U1741" s="1">
        <v>16611.509999999998</v>
      </c>
    </row>
    <row r="1742" spans="1:21" x14ac:dyDescent="0.25">
      <c r="A1742" t="s">
        <v>738</v>
      </c>
      <c r="B1742">
        <v>12</v>
      </c>
      <c r="C1742">
        <v>140</v>
      </c>
      <c r="D1742" t="s">
        <v>761</v>
      </c>
      <c r="E1742" t="s">
        <v>762</v>
      </c>
      <c r="F1742" t="s">
        <v>42</v>
      </c>
      <c r="G1742" t="s">
        <v>763</v>
      </c>
      <c r="H1742">
        <v>560</v>
      </c>
      <c r="I1742" t="s">
        <v>887</v>
      </c>
      <c r="J1742" t="s">
        <v>911</v>
      </c>
      <c r="K1742" t="s">
        <v>46</v>
      </c>
      <c r="L1742">
        <v>10</v>
      </c>
      <c r="M1742" t="s">
        <v>47</v>
      </c>
      <c r="N1742" s="3">
        <v>0</v>
      </c>
      <c r="O1742" s="3">
        <v>0</v>
      </c>
      <c r="P1742" s="3">
        <v>0</v>
      </c>
      <c r="Q1742" s="3">
        <v>0</v>
      </c>
      <c r="R1742" s="3">
        <v>0</v>
      </c>
      <c r="S1742" s="1">
        <v>0</v>
      </c>
      <c r="T1742" s="1">
        <v>500000</v>
      </c>
      <c r="U1742" s="1"/>
    </row>
    <row r="1743" spans="1:21" x14ac:dyDescent="0.25">
      <c r="A1743" t="s">
        <v>738</v>
      </c>
      <c r="B1743">
        <v>12</v>
      </c>
      <c r="C1743">
        <v>140</v>
      </c>
      <c r="D1743" t="s">
        <v>761</v>
      </c>
      <c r="E1743" t="s">
        <v>762</v>
      </c>
      <c r="F1743" t="s">
        <v>42</v>
      </c>
      <c r="G1743" t="s">
        <v>763</v>
      </c>
      <c r="H1743">
        <v>560</v>
      </c>
      <c r="I1743" t="s">
        <v>887</v>
      </c>
      <c r="J1743" t="s">
        <v>911</v>
      </c>
      <c r="K1743" t="s">
        <v>46</v>
      </c>
      <c r="L1743">
        <v>20</v>
      </c>
      <c r="M1743" t="s">
        <v>48</v>
      </c>
      <c r="N1743" s="3">
        <v>0</v>
      </c>
      <c r="O1743" s="3">
        <v>0</v>
      </c>
      <c r="P1743" s="3">
        <v>0</v>
      </c>
      <c r="Q1743" s="3">
        <v>0</v>
      </c>
      <c r="R1743" s="3">
        <v>0</v>
      </c>
      <c r="S1743" s="1">
        <v>0</v>
      </c>
      <c r="T1743" s="1">
        <v>500000</v>
      </c>
      <c r="U1743" s="1"/>
    </row>
    <row r="1744" spans="1:21" x14ac:dyDescent="0.25">
      <c r="A1744" t="s">
        <v>738</v>
      </c>
      <c r="B1744">
        <v>12</v>
      </c>
      <c r="C1744">
        <v>140</v>
      </c>
      <c r="D1744" t="s">
        <v>761</v>
      </c>
      <c r="E1744" t="s">
        <v>762</v>
      </c>
      <c r="F1744" t="s">
        <v>42</v>
      </c>
      <c r="G1744" t="s">
        <v>763</v>
      </c>
      <c r="H1744">
        <v>560</v>
      </c>
      <c r="I1744" t="s">
        <v>887</v>
      </c>
      <c r="J1744" t="s">
        <v>911</v>
      </c>
      <c r="K1744" t="s">
        <v>46</v>
      </c>
      <c r="L1744">
        <v>30</v>
      </c>
      <c r="M1744" t="s">
        <v>49</v>
      </c>
      <c r="N1744" s="3">
        <v>0</v>
      </c>
      <c r="O1744" s="3">
        <v>0</v>
      </c>
      <c r="P1744" s="3">
        <v>0</v>
      </c>
      <c r="Q1744" s="3">
        <v>0</v>
      </c>
      <c r="R1744" s="3">
        <v>0</v>
      </c>
      <c r="S1744" s="1">
        <v>0</v>
      </c>
      <c r="T1744" s="1">
        <v>0</v>
      </c>
      <c r="U1744" s="1"/>
    </row>
    <row r="1745" spans="1:21" x14ac:dyDescent="0.25">
      <c r="A1745" t="s">
        <v>738</v>
      </c>
      <c r="B1745">
        <v>12</v>
      </c>
      <c r="C1745">
        <v>140</v>
      </c>
      <c r="D1745" t="s">
        <v>761</v>
      </c>
      <c r="E1745" t="s">
        <v>762</v>
      </c>
      <c r="F1745" t="s">
        <v>42</v>
      </c>
      <c r="G1745" t="s">
        <v>763</v>
      </c>
      <c r="H1745">
        <v>560</v>
      </c>
      <c r="I1745" t="s">
        <v>887</v>
      </c>
      <c r="J1745" t="s">
        <v>911</v>
      </c>
      <c r="K1745" t="s">
        <v>46</v>
      </c>
      <c r="L1745">
        <v>40</v>
      </c>
      <c r="M1745" t="s">
        <v>12</v>
      </c>
      <c r="N1745" s="3">
        <v>0</v>
      </c>
      <c r="O1745" s="3">
        <v>0</v>
      </c>
      <c r="P1745" s="3">
        <v>0</v>
      </c>
      <c r="Q1745" s="3">
        <v>0</v>
      </c>
      <c r="R1745" s="3">
        <v>0</v>
      </c>
      <c r="S1745" s="1">
        <v>0</v>
      </c>
      <c r="T1745" s="1">
        <v>0</v>
      </c>
      <c r="U1745" s="1"/>
    </row>
    <row r="1746" spans="1:21" x14ac:dyDescent="0.25">
      <c r="A1746" t="s">
        <v>738</v>
      </c>
      <c r="B1746">
        <v>12</v>
      </c>
      <c r="C1746">
        <v>140</v>
      </c>
      <c r="D1746" t="s">
        <v>761</v>
      </c>
      <c r="E1746" t="s">
        <v>762</v>
      </c>
      <c r="F1746" t="s">
        <v>42</v>
      </c>
      <c r="G1746" t="s">
        <v>763</v>
      </c>
      <c r="H1746">
        <v>560</v>
      </c>
      <c r="I1746" t="s">
        <v>887</v>
      </c>
      <c r="J1746" t="s">
        <v>911</v>
      </c>
      <c r="K1746" t="s">
        <v>46</v>
      </c>
      <c r="L1746">
        <v>50</v>
      </c>
      <c r="M1746" t="s">
        <v>50</v>
      </c>
      <c r="N1746" s="3">
        <v>0</v>
      </c>
      <c r="O1746" s="3">
        <v>0</v>
      </c>
      <c r="P1746" s="3">
        <v>0</v>
      </c>
      <c r="Q1746" s="3">
        <v>0</v>
      </c>
      <c r="R1746" s="3">
        <v>0</v>
      </c>
      <c r="S1746" s="1">
        <v>0</v>
      </c>
      <c r="T1746" s="1">
        <v>0</v>
      </c>
      <c r="U1746" s="1"/>
    </row>
    <row r="1747" spans="1:21" x14ac:dyDescent="0.25">
      <c r="A1747" t="s">
        <v>738</v>
      </c>
      <c r="B1747">
        <v>12</v>
      </c>
      <c r="C1747">
        <v>140</v>
      </c>
      <c r="D1747" t="s">
        <v>761</v>
      </c>
      <c r="E1747" t="s">
        <v>762</v>
      </c>
      <c r="F1747" t="s">
        <v>42</v>
      </c>
      <c r="G1747" t="s">
        <v>763</v>
      </c>
      <c r="H1747">
        <v>728</v>
      </c>
      <c r="I1747" t="s">
        <v>287</v>
      </c>
      <c r="J1747" t="s">
        <v>288</v>
      </c>
      <c r="K1747" t="s">
        <v>46</v>
      </c>
      <c r="L1747">
        <v>10</v>
      </c>
      <c r="M1747" t="s">
        <v>47</v>
      </c>
      <c r="N1747" s="3">
        <v>184548683</v>
      </c>
      <c r="O1747" s="3">
        <v>191746081</v>
      </c>
      <c r="P1747" s="3">
        <v>199229909</v>
      </c>
      <c r="Q1747" s="3">
        <v>191749225</v>
      </c>
      <c r="R1747" s="3">
        <v>210797081</v>
      </c>
      <c r="S1747" s="1">
        <v>221759374</v>
      </c>
      <c r="T1747" s="1">
        <v>229650081</v>
      </c>
      <c r="U1747" s="1">
        <v>229650081</v>
      </c>
    </row>
    <row r="1748" spans="1:21" x14ac:dyDescent="0.25">
      <c r="A1748" t="s">
        <v>738</v>
      </c>
      <c r="B1748">
        <v>12</v>
      </c>
      <c r="C1748">
        <v>140</v>
      </c>
      <c r="D1748" t="s">
        <v>761</v>
      </c>
      <c r="E1748" t="s">
        <v>762</v>
      </c>
      <c r="F1748" t="s">
        <v>42</v>
      </c>
      <c r="G1748" t="s">
        <v>763</v>
      </c>
      <c r="H1748">
        <v>728</v>
      </c>
      <c r="I1748" t="s">
        <v>287</v>
      </c>
      <c r="J1748" t="s">
        <v>288</v>
      </c>
      <c r="K1748" t="s">
        <v>46</v>
      </c>
      <c r="L1748">
        <v>20</v>
      </c>
      <c r="M1748" t="s">
        <v>48</v>
      </c>
      <c r="N1748" s="3">
        <v>184548672</v>
      </c>
      <c r="O1748" s="3">
        <v>191746080</v>
      </c>
      <c r="P1748" s="3">
        <v>199226765</v>
      </c>
      <c r="Q1748" s="3">
        <v>191721253</v>
      </c>
      <c r="R1748" s="3">
        <v>210750708</v>
      </c>
      <c r="S1748" s="1">
        <v>221681830</v>
      </c>
      <c r="T1748" s="1">
        <v>229616502</v>
      </c>
      <c r="U1748" s="1">
        <v>229612050</v>
      </c>
    </row>
    <row r="1749" spans="1:21" x14ac:dyDescent="0.25">
      <c r="A1749" t="s">
        <v>738</v>
      </c>
      <c r="B1749">
        <v>12</v>
      </c>
      <c r="C1749">
        <v>140</v>
      </c>
      <c r="D1749" t="s">
        <v>761</v>
      </c>
      <c r="E1749" t="s">
        <v>762</v>
      </c>
      <c r="F1749" t="s">
        <v>42</v>
      </c>
      <c r="G1749" t="s">
        <v>763</v>
      </c>
      <c r="H1749">
        <v>728</v>
      </c>
      <c r="I1749" t="s">
        <v>287</v>
      </c>
      <c r="J1749" t="s">
        <v>288</v>
      </c>
      <c r="K1749" t="s">
        <v>46</v>
      </c>
      <c r="L1749">
        <v>30</v>
      </c>
      <c r="M1749" t="s">
        <v>49</v>
      </c>
      <c r="N1749" s="3">
        <v>11</v>
      </c>
      <c r="O1749" s="3">
        <v>1</v>
      </c>
      <c r="P1749" s="3">
        <v>3144</v>
      </c>
      <c r="Q1749" s="3">
        <v>27972</v>
      </c>
      <c r="R1749" s="3">
        <v>46373</v>
      </c>
      <c r="S1749" s="1">
        <v>77544</v>
      </c>
      <c r="T1749" s="1">
        <v>33579</v>
      </c>
      <c r="U1749" s="1">
        <v>38031</v>
      </c>
    </row>
    <row r="1750" spans="1:21" x14ac:dyDescent="0.25">
      <c r="A1750" t="s">
        <v>738</v>
      </c>
      <c r="B1750">
        <v>12</v>
      </c>
      <c r="C1750">
        <v>140</v>
      </c>
      <c r="D1750" t="s">
        <v>761</v>
      </c>
      <c r="E1750" t="s">
        <v>762</v>
      </c>
      <c r="F1750" t="s">
        <v>42</v>
      </c>
      <c r="G1750" t="s">
        <v>763</v>
      </c>
      <c r="H1750">
        <v>728</v>
      </c>
      <c r="I1750" t="s">
        <v>287</v>
      </c>
      <c r="J1750" t="s">
        <v>288</v>
      </c>
      <c r="K1750" t="s">
        <v>46</v>
      </c>
      <c r="L1750">
        <v>40</v>
      </c>
      <c r="M1750" t="s">
        <v>12</v>
      </c>
      <c r="N1750" s="3">
        <v>0</v>
      </c>
      <c r="O1750" s="3">
        <v>0</v>
      </c>
      <c r="P1750" s="3">
        <v>0</v>
      </c>
      <c r="Q1750" s="3">
        <v>0</v>
      </c>
      <c r="R1750" s="3">
        <v>0</v>
      </c>
      <c r="S1750" s="1">
        <v>0</v>
      </c>
      <c r="T1750" s="1">
        <v>0</v>
      </c>
      <c r="U1750" s="1">
        <v>0</v>
      </c>
    </row>
    <row r="1751" spans="1:21" x14ac:dyDescent="0.25">
      <c r="A1751" t="s">
        <v>738</v>
      </c>
      <c r="B1751">
        <v>12</v>
      </c>
      <c r="C1751">
        <v>140</v>
      </c>
      <c r="D1751" t="s">
        <v>761</v>
      </c>
      <c r="E1751" t="s">
        <v>762</v>
      </c>
      <c r="F1751" t="s">
        <v>42</v>
      </c>
      <c r="G1751" t="s">
        <v>763</v>
      </c>
      <c r="H1751">
        <v>728</v>
      </c>
      <c r="I1751" t="s">
        <v>287</v>
      </c>
      <c r="J1751" t="s">
        <v>288</v>
      </c>
      <c r="K1751" t="s">
        <v>46</v>
      </c>
      <c r="L1751">
        <v>50</v>
      </c>
      <c r="M1751" t="s">
        <v>50</v>
      </c>
      <c r="N1751" s="3">
        <v>11</v>
      </c>
      <c r="O1751" s="3">
        <v>1</v>
      </c>
      <c r="P1751" s="3">
        <v>3144</v>
      </c>
      <c r="Q1751" s="3">
        <v>27972</v>
      </c>
      <c r="R1751" s="3">
        <v>46373</v>
      </c>
      <c r="S1751" s="1">
        <v>77544</v>
      </c>
      <c r="T1751" s="1">
        <v>33579</v>
      </c>
      <c r="U1751" s="1">
        <v>38031</v>
      </c>
    </row>
    <row r="1752" spans="1:21" x14ac:dyDescent="0.25">
      <c r="A1752" t="s">
        <v>738</v>
      </c>
      <c r="B1752">
        <v>12</v>
      </c>
      <c r="C1752">
        <v>127</v>
      </c>
      <c r="D1752" t="s">
        <v>768</v>
      </c>
      <c r="E1752" t="s">
        <v>769</v>
      </c>
      <c r="F1752" t="s">
        <v>42</v>
      </c>
      <c r="G1752" t="s">
        <v>770</v>
      </c>
      <c r="H1752">
        <v>712</v>
      </c>
      <c r="I1752" t="s">
        <v>891</v>
      </c>
      <c r="J1752" t="s">
        <v>912</v>
      </c>
      <c r="K1752" t="s">
        <v>46</v>
      </c>
      <c r="L1752">
        <v>10</v>
      </c>
      <c r="M1752" t="s">
        <v>47</v>
      </c>
      <c r="N1752" s="3">
        <v>0</v>
      </c>
      <c r="O1752" s="3">
        <v>0</v>
      </c>
      <c r="P1752" s="3">
        <v>0</v>
      </c>
      <c r="Q1752" s="3">
        <v>0</v>
      </c>
      <c r="R1752" s="3">
        <v>0</v>
      </c>
      <c r="S1752" s="1">
        <v>0</v>
      </c>
      <c r="T1752" s="1">
        <v>2750000</v>
      </c>
      <c r="U1752" s="1">
        <v>2750000</v>
      </c>
    </row>
    <row r="1753" spans="1:21" x14ac:dyDescent="0.25">
      <c r="A1753" t="s">
        <v>738</v>
      </c>
      <c r="B1753">
        <v>12</v>
      </c>
      <c r="C1753">
        <v>127</v>
      </c>
      <c r="D1753" t="s">
        <v>768</v>
      </c>
      <c r="E1753" t="s">
        <v>769</v>
      </c>
      <c r="F1753" t="s">
        <v>42</v>
      </c>
      <c r="G1753" t="s">
        <v>770</v>
      </c>
      <c r="H1753">
        <v>712</v>
      </c>
      <c r="I1753" t="s">
        <v>891</v>
      </c>
      <c r="J1753" t="s">
        <v>912</v>
      </c>
      <c r="K1753" t="s">
        <v>46</v>
      </c>
      <c r="L1753">
        <v>20</v>
      </c>
      <c r="M1753" t="s">
        <v>48</v>
      </c>
      <c r="N1753" s="3">
        <v>0</v>
      </c>
      <c r="O1753" s="3">
        <v>0</v>
      </c>
      <c r="P1753" s="3">
        <v>0</v>
      </c>
      <c r="Q1753" s="3">
        <v>0</v>
      </c>
      <c r="R1753" s="3">
        <v>0</v>
      </c>
      <c r="S1753" s="1">
        <v>0</v>
      </c>
      <c r="T1753" s="1">
        <v>0</v>
      </c>
      <c r="U1753" s="1">
        <v>2750000</v>
      </c>
    </row>
    <row r="1754" spans="1:21" x14ac:dyDescent="0.25">
      <c r="A1754" t="s">
        <v>738</v>
      </c>
      <c r="B1754">
        <v>12</v>
      </c>
      <c r="C1754">
        <v>127</v>
      </c>
      <c r="D1754" t="s">
        <v>768</v>
      </c>
      <c r="E1754" t="s">
        <v>769</v>
      </c>
      <c r="F1754" t="s">
        <v>42</v>
      </c>
      <c r="G1754" t="s">
        <v>770</v>
      </c>
      <c r="H1754">
        <v>712</v>
      </c>
      <c r="I1754" t="s">
        <v>891</v>
      </c>
      <c r="J1754" t="s">
        <v>912</v>
      </c>
      <c r="K1754" t="s">
        <v>46</v>
      </c>
      <c r="L1754">
        <v>30</v>
      </c>
      <c r="M1754" t="s">
        <v>49</v>
      </c>
      <c r="N1754" s="3">
        <v>0</v>
      </c>
      <c r="O1754" s="3">
        <v>0</v>
      </c>
      <c r="P1754" s="3">
        <v>0</v>
      </c>
      <c r="Q1754" s="3">
        <v>0</v>
      </c>
      <c r="R1754" s="3">
        <v>0</v>
      </c>
      <c r="S1754" s="1">
        <v>0</v>
      </c>
      <c r="T1754" s="1">
        <v>2750000</v>
      </c>
      <c r="U1754" s="1">
        <v>0</v>
      </c>
    </row>
    <row r="1755" spans="1:21" x14ac:dyDescent="0.25">
      <c r="A1755" t="s">
        <v>738</v>
      </c>
      <c r="B1755">
        <v>12</v>
      </c>
      <c r="C1755">
        <v>127</v>
      </c>
      <c r="D1755" t="s">
        <v>768</v>
      </c>
      <c r="E1755" t="s">
        <v>769</v>
      </c>
      <c r="F1755" t="s">
        <v>42</v>
      </c>
      <c r="G1755" t="s">
        <v>770</v>
      </c>
      <c r="H1755">
        <v>712</v>
      </c>
      <c r="I1755" t="s">
        <v>891</v>
      </c>
      <c r="J1755" t="s">
        <v>912</v>
      </c>
      <c r="K1755" t="s">
        <v>46</v>
      </c>
      <c r="L1755">
        <v>40</v>
      </c>
      <c r="M1755" t="s">
        <v>12</v>
      </c>
      <c r="N1755" s="3">
        <v>0</v>
      </c>
      <c r="O1755" s="3">
        <v>0</v>
      </c>
      <c r="P1755" s="3">
        <v>0</v>
      </c>
      <c r="Q1755" s="3">
        <v>0</v>
      </c>
      <c r="R1755" s="3">
        <v>0</v>
      </c>
      <c r="S1755" s="1">
        <v>0</v>
      </c>
      <c r="T1755" s="1">
        <v>2750000</v>
      </c>
      <c r="U1755" s="1">
        <v>0</v>
      </c>
    </row>
    <row r="1756" spans="1:21" x14ac:dyDescent="0.25">
      <c r="A1756" t="s">
        <v>738</v>
      </c>
      <c r="B1756">
        <v>12</v>
      </c>
      <c r="C1756">
        <v>127</v>
      </c>
      <c r="D1756" t="s">
        <v>768</v>
      </c>
      <c r="E1756" t="s">
        <v>769</v>
      </c>
      <c r="F1756" t="s">
        <v>42</v>
      </c>
      <c r="G1756" t="s">
        <v>770</v>
      </c>
      <c r="H1756">
        <v>712</v>
      </c>
      <c r="I1756" t="s">
        <v>891</v>
      </c>
      <c r="J1756" t="s">
        <v>912</v>
      </c>
      <c r="K1756" t="s">
        <v>46</v>
      </c>
      <c r="L1756">
        <v>50</v>
      </c>
      <c r="M1756" t="s">
        <v>50</v>
      </c>
      <c r="N1756" s="3">
        <v>0</v>
      </c>
      <c r="O1756" s="3">
        <v>0</v>
      </c>
      <c r="P1756" s="3">
        <v>0</v>
      </c>
      <c r="Q1756" s="3">
        <v>0</v>
      </c>
      <c r="R1756" s="3">
        <v>0</v>
      </c>
      <c r="S1756" s="1">
        <v>0</v>
      </c>
      <c r="T1756" s="1">
        <v>0</v>
      </c>
      <c r="U1756" s="1">
        <v>0</v>
      </c>
    </row>
    <row r="1757" spans="1:21" x14ac:dyDescent="0.25">
      <c r="A1757" t="s">
        <v>738</v>
      </c>
      <c r="B1757">
        <v>12</v>
      </c>
      <c r="C1757">
        <v>127</v>
      </c>
      <c r="D1757" t="s">
        <v>768</v>
      </c>
      <c r="E1757" t="s">
        <v>769</v>
      </c>
      <c r="F1757" t="s">
        <v>42</v>
      </c>
      <c r="G1757" t="s">
        <v>770</v>
      </c>
      <c r="H1757">
        <v>775</v>
      </c>
      <c r="I1757" t="s">
        <v>596</v>
      </c>
      <c r="J1757" t="s">
        <v>597</v>
      </c>
      <c r="K1757" t="s">
        <v>46</v>
      </c>
      <c r="L1757">
        <v>10</v>
      </c>
      <c r="M1757" t="s">
        <v>47</v>
      </c>
      <c r="N1757" s="3">
        <v>2319916</v>
      </c>
      <c r="O1757" s="3">
        <v>1148162</v>
      </c>
      <c r="P1757" s="3">
        <v>6153594</v>
      </c>
      <c r="Q1757" s="3">
        <v>2784343.1</v>
      </c>
      <c r="R1757" s="3">
        <v>3418244</v>
      </c>
      <c r="S1757" s="1">
        <v>2891549</v>
      </c>
      <c r="T1757" s="1">
        <v>2855585.77</v>
      </c>
      <c r="U1757" s="1">
        <v>3252385.06</v>
      </c>
    </row>
    <row r="1758" spans="1:21" x14ac:dyDescent="0.25">
      <c r="A1758" t="s">
        <v>738</v>
      </c>
      <c r="B1758">
        <v>12</v>
      </c>
      <c r="C1758">
        <v>127</v>
      </c>
      <c r="D1758" t="s">
        <v>768</v>
      </c>
      <c r="E1758" t="s">
        <v>769</v>
      </c>
      <c r="F1758" t="s">
        <v>42</v>
      </c>
      <c r="G1758" t="s">
        <v>770</v>
      </c>
      <c r="H1758">
        <v>775</v>
      </c>
      <c r="I1758" t="s">
        <v>596</v>
      </c>
      <c r="J1758" t="s">
        <v>597</v>
      </c>
      <c r="K1758" t="s">
        <v>46</v>
      </c>
      <c r="L1758">
        <v>20</v>
      </c>
      <c r="M1758" t="s">
        <v>48</v>
      </c>
      <c r="N1758" s="3">
        <v>2319881</v>
      </c>
      <c r="O1758" s="3">
        <v>1123249.6399999999</v>
      </c>
      <c r="P1758" s="3">
        <v>3658363.4</v>
      </c>
      <c r="Q1758" s="3">
        <v>2783717.15</v>
      </c>
      <c r="R1758" s="3">
        <v>2695837.63</v>
      </c>
      <c r="S1758" s="1">
        <v>2225250.1</v>
      </c>
      <c r="T1758" s="1">
        <v>2046920.35</v>
      </c>
      <c r="U1758" s="1">
        <v>2711008.67</v>
      </c>
    </row>
    <row r="1759" spans="1:21" x14ac:dyDescent="0.25">
      <c r="A1759" t="s">
        <v>738</v>
      </c>
      <c r="B1759">
        <v>12</v>
      </c>
      <c r="C1759">
        <v>127</v>
      </c>
      <c r="D1759" t="s">
        <v>768</v>
      </c>
      <c r="E1759" t="s">
        <v>769</v>
      </c>
      <c r="F1759" t="s">
        <v>42</v>
      </c>
      <c r="G1759" t="s">
        <v>770</v>
      </c>
      <c r="H1759">
        <v>775</v>
      </c>
      <c r="I1759" t="s">
        <v>596</v>
      </c>
      <c r="J1759" t="s">
        <v>597</v>
      </c>
      <c r="K1759" t="s">
        <v>46</v>
      </c>
      <c r="L1759">
        <v>30</v>
      </c>
      <c r="M1759" t="s">
        <v>49</v>
      </c>
      <c r="N1759" s="3">
        <v>35</v>
      </c>
      <c r="O1759" s="3">
        <v>24912.36</v>
      </c>
      <c r="P1759" s="3">
        <v>2495230.6</v>
      </c>
      <c r="Q1759" s="3">
        <v>625.95000000000005</v>
      </c>
      <c r="R1759" s="3">
        <v>722406.37</v>
      </c>
      <c r="S1759" s="1">
        <v>666298.9</v>
      </c>
      <c r="T1759" s="1">
        <v>808665.42</v>
      </c>
      <c r="U1759" s="1">
        <v>541376.39</v>
      </c>
    </row>
    <row r="1760" spans="1:21" x14ac:dyDescent="0.25">
      <c r="A1760" t="s">
        <v>738</v>
      </c>
      <c r="B1760">
        <v>12</v>
      </c>
      <c r="C1760">
        <v>127</v>
      </c>
      <c r="D1760" t="s">
        <v>768</v>
      </c>
      <c r="E1760" t="s">
        <v>769</v>
      </c>
      <c r="F1760" t="s">
        <v>42</v>
      </c>
      <c r="G1760" t="s">
        <v>770</v>
      </c>
      <c r="H1760">
        <v>775</v>
      </c>
      <c r="I1760" t="s">
        <v>596</v>
      </c>
      <c r="J1760" t="s">
        <v>597</v>
      </c>
      <c r="K1760" t="s">
        <v>46</v>
      </c>
      <c r="L1760">
        <v>40</v>
      </c>
      <c r="M1760" t="s">
        <v>12</v>
      </c>
      <c r="N1760" s="3">
        <v>0</v>
      </c>
      <c r="O1760" s="3">
        <v>0</v>
      </c>
      <c r="P1760" s="3">
        <v>0</v>
      </c>
      <c r="Q1760" s="3">
        <v>0</v>
      </c>
      <c r="R1760" s="3">
        <v>0</v>
      </c>
      <c r="S1760" s="1">
        <v>0</v>
      </c>
      <c r="T1760" s="1">
        <v>0</v>
      </c>
      <c r="U1760" s="1">
        <v>0</v>
      </c>
    </row>
    <row r="1761" spans="1:21" x14ac:dyDescent="0.25">
      <c r="A1761" t="s">
        <v>738</v>
      </c>
      <c r="B1761">
        <v>12</v>
      </c>
      <c r="C1761">
        <v>127</v>
      </c>
      <c r="D1761" t="s">
        <v>768</v>
      </c>
      <c r="E1761" t="s">
        <v>769</v>
      </c>
      <c r="F1761" t="s">
        <v>42</v>
      </c>
      <c r="G1761" t="s">
        <v>770</v>
      </c>
      <c r="H1761">
        <v>775</v>
      </c>
      <c r="I1761" t="s">
        <v>596</v>
      </c>
      <c r="J1761" t="s">
        <v>597</v>
      </c>
      <c r="K1761" t="s">
        <v>46</v>
      </c>
      <c r="L1761">
        <v>50</v>
      </c>
      <c r="M1761" t="s">
        <v>50</v>
      </c>
      <c r="N1761" s="3">
        <v>35</v>
      </c>
      <c r="O1761" s="3">
        <v>24912.36</v>
      </c>
      <c r="P1761" s="3">
        <v>2495230.6</v>
      </c>
      <c r="Q1761" s="3">
        <v>625.95000000000005</v>
      </c>
      <c r="R1761" s="3">
        <v>722406.37</v>
      </c>
      <c r="S1761" s="1">
        <v>666298.9</v>
      </c>
      <c r="T1761" s="1">
        <v>808665.42</v>
      </c>
      <c r="U1761" s="1">
        <v>541376.39</v>
      </c>
    </row>
    <row r="1762" spans="1:21" x14ac:dyDescent="0.25">
      <c r="A1762" t="s">
        <v>738</v>
      </c>
      <c r="B1762">
        <v>12</v>
      </c>
      <c r="C1762">
        <v>127</v>
      </c>
      <c r="D1762" t="s">
        <v>768</v>
      </c>
      <c r="E1762" t="s">
        <v>769</v>
      </c>
      <c r="F1762" t="s">
        <v>42</v>
      </c>
      <c r="G1762" t="s">
        <v>770</v>
      </c>
      <c r="H1762">
        <v>776</v>
      </c>
      <c r="I1762" t="s">
        <v>771</v>
      </c>
      <c r="J1762" t="s">
        <v>772</v>
      </c>
      <c r="K1762" t="s">
        <v>46</v>
      </c>
      <c r="L1762">
        <v>10</v>
      </c>
      <c r="M1762" t="s">
        <v>47</v>
      </c>
      <c r="N1762" s="3">
        <v>575445</v>
      </c>
      <c r="O1762" s="3">
        <v>501445</v>
      </c>
      <c r="P1762" s="3">
        <v>8772951</v>
      </c>
      <c r="Q1762" s="3">
        <v>20719875.899999999</v>
      </c>
      <c r="R1762" s="3">
        <v>9268083.1699999999</v>
      </c>
      <c r="S1762" s="1">
        <v>1700511</v>
      </c>
      <c r="T1762" s="1">
        <v>1828933</v>
      </c>
      <c r="U1762" s="1">
        <v>2361518.71</v>
      </c>
    </row>
    <row r="1763" spans="1:21" x14ac:dyDescent="0.25">
      <c r="A1763" t="s">
        <v>738</v>
      </c>
      <c r="B1763">
        <v>12</v>
      </c>
      <c r="C1763">
        <v>127</v>
      </c>
      <c r="D1763" t="s">
        <v>768</v>
      </c>
      <c r="E1763" t="s">
        <v>769</v>
      </c>
      <c r="F1763" t="s">
        <v>42</v>
      </c>
      <c r="G1763" t="s">
        <v>770</v>
      </c>
      <c r="H1763">
        <v>776</v>
      </c>
      <c r="I1763" t="s">
        <v>771</v>
      </c>
      <c r="J1763" t="s">
        <v>772</v>
      </c>
      <c r="K1763" t="s">
        <v>46</v>
      </c>
      <c r="L1763">
        <v>20</v>
      </c>
      <c r="M1763" t="s">
        <v>48</v>
      </c>
      <c r="N1763" s="3">
        <v>575445</v>
      </c>
      <c r="O1763" s="3">
        <v>475107.02</v>
      </c>
      <c r="P1763" s="3">
        <v>395347.62</v>
      </c>
      <c r="Q1763" s="3">
        <v>7012536.0700000003</v>
      </c>
      <c r="R1763" s="3">
        <v>8158441.6900000004</v>
      </c>
      <c r="S1763" s="1">
        <v>1622804.83</v>
      </c>
      <c r="T1763" s="1">
        <v>1731727.29</v>
      </c>
      <c r="U1763" s="1">
        <v>2359890.7000000002</v>
      </c>
    </row>
    <row r="1764" spans="1:21" x14ac:dyDescent="0.25">
      <c r="A1764" t="s">
        <v>738</v>
      </c>
      <c r="B1764">
        <v>12</v>
      </c>
      <c r="C1764">
        <v>127</v>
      </c>
      <c r="D1764" t="s">
        <v>768</v>
      </c>
      <c r="E1764" t="s">
        <v>769</v>
      </c>
      <c r="F1764" t="s">
        <v>42</v>
      </c>
      <c r="G1764" t="s">
        <v>770</v>
      </c>
      <c r="H1764">
        <v>776</v>
      </c>
      <c r="I1764" t="s">
        <v>771</v>
      </c>
      <c r="J1764" t="s">
        <v>772</v>
      </c>
      <c r="K1764" t="s">
        <v>46</v>
      </c>
      <c r="L1764">
        <v>30</v>
      </c>
      <c r="M1764" t="s">
        <v>49</v>
      </c>
      <c r="N1764" s="3">
        <v>0</v>
      </c>
      <c r="O1764" s="3">
        <v>26337.98</v>
      </c>
      <c r="P1764" s="3">
        <v>8377603.3799999999</v>
      </c>
      <c r="Q1764" s="3">
        <v>13707339.83</v>
      </c>
      <c r="R1764" s="3">
        <v>1109641.48</v>
      </c>
      <c r="S1764" s="1">
        <v>77706.17</v>
      </c>
      <c r="T1764" s="1">
        <v>97205.71</v>
      </c>
      <c r="U1764" s="1">
        <v>1628.01</v>
      </c>
    </row>
    <row r="1765" spans="1:21" x14ac:dyDescent="0.25">
      <c r="A1765" t="s">
        <v>738</v>
      </c>
      <c r="B1765">
        <v>12</v>
      </c>
      <c r="C1765">
        <v>127</v>
      </c>
      <c r="D1765" t="s">
        <v>768</v>
      </c>
      <c r="E1765" t="s">
        <v>769</v>
      </c>
      <c r="F1765" t="s">
        <v>42</v>
      </c>
      <c r="G1765" t="s">
        <v>770</v>
      </c>
      <c r="H1765">
        <v>776</v>
      </c>
      <c r="I1765" t="s">
        <v>771</v>
      </c>
      <c r="J1765" t="s">
        <v>772</v>
      </c>
      <c r="K1765" t="s">
        <v>46</v>
      </c>
      <c r="L1765">
        <v>40</v>
      </c>
      <c r="M1765" t="s">
        <v>12</v>
      </c>
      <c r="N1765" s="3">
        <v>0</v>
      </c>
      <c r="O1765" s="3">
        <v>0</v>
      </c>
      <c r="P1765" s="3">
        <v>0</v>
      </c>
      <c r="Q1765" s="3">
        <v>0</v>
      </c>
      <c r="R1765" s="3">
        <v>0</v>
      </c>
      <c r="S1765" s="1">
        <v>0</v>
      </c>
      <c r="T1765" s="1">
        <v>0</v>
      </c>
      <c r="U1765" s="1">
        <v>0</v>
      </c>
    </row>
    <row r="1766" spans="1:21" x14ac:dyDescent="0.25">
      <c r="A1766" t="s">
        <v>738</v>
      </c>
      <c r="B1766">
        <v>12</v>
      </c>
      <c r="C1766">
        <v>127</v>
      </c>
      <c r="D1766" t="s">
        <v>768</v>
      </c>
      <c r="E1766" t="s">
        <v>769</v>
      </c>
      <c r="F1766" t="s">
        <v>42</v>
      </c>
      <c r="G1766" t="s">
        <v>770</v>
      </c>
      <c r="H1766">
        <v>776</v>
      </c>
      <c r="I1766" t="s">
        <v>771</v>
      </c>
      <c r="J1766" t="s">
        <v>772</v>
      </c>
      <c r="K1766" t="s">
        <v>46</v>
      </c>
      <c r="L1766">
        <v>50</v>
      </c>
      <c r="M1766" t="s">
        <v>50</v>
      </c>
      <c r="N1766" s="3">
        <v>0</v>
      </c>
      <c r="O1766" s="3">
        <v>26337.98</v>
      </c>
      <c r="P1766" s="3">
        <v>8377603.3799999999</v>
      </c>
      <c r="Q1766" s="3">
        <v>13707339.83</v>
      </c>
      <c r="R1766" s="3">
        <v>1109641.48</v>
      </c>
      <c r="S1766" s="1">
        <v>77706.17</v>
      </c>
      <c r="T1766" s="1">
        <v>97205.71</v>
      </c>
      <c r="U1766" s="1">
        <v>1628.01</v>
      </c>
    </row>
    <row r="1767" spans="1:21" x14ac:dyDescent="0.25">
      <c r="A1767" t="s">
        <v>738</v>
      </c>
      <c r="B1767">
        <v>12</v>
      </c>
      <c r="C1767">
        <v>127</v>
      </c>
      <c r="D1767" t="s">
        <v>768</v>
      </c>
      <c r="E1767" t="s">
        <v>769</v>
      </c>
      <c r="F1767" t="s">
        <v>42</v>
      </c>
      <c r="G1767" t="s">
        <v>770</v>
      </c>
      <c r="H1767">
        <v>778</v>
      </c>
      <c r="I1767" t="s">
        <v>773</v>
      </c>
      <c r="J1767" t="s">
        <v>774</v>
      </c>
      <c r="K1767" t="s">
        <v>46</v>
      </c>
      <c r="L1767">
        <v>10</v>
      </c>
      <c r="M1767" t="s">
        <v>47</v>
      </c>
      <c r="N1767" s="3">
        <v>727864</v>
      </c>
      <c r="O1767" s="3">
        <v>1004837.23</v>
      </c>
      <c r="P1767" s="3">
        <v>572882</v>
      </c>
      <c r="Q1767" s="3">
        <v>1537413.96</v>
      </c>
      <c r="R1767" s="3">
        <v>2956124.07</v>
      </c>
      <c r="S1767" s="1">
        <v>2388099</v>
      </c>
      <c r="T1767" s="1">
        <v>1907882</v>
      </c>
      <c r="U1767" s="1">
        <v>2132948.84</v>
      </c>
    </row>
    <row r="1768" spans="1:21" x14ac:dyDescent="0.25">
      <c r="A1768" t="s">
        <v>738</v>
      </c>
      <c r="B1768">
        <v>12</v>
      </c>
      <c r="C1768">
        <v>127</v>
      </c>
      <c r="D1768" t="s">
        <v>768</v>
      </c>
      <c r="E1768" t="s">
        <v>769</v>
      </c>
      <c r="F1768" t="s">
        <v>42</v>
      </c>
      <c r="G1768" t="s">
        <v>770</v>
      </c>
      <c r="H1768">
        <v>778</v>
      </c>
      <c r="I1768" t="s">
        <v>773</v>
      </c>
      <c r="J1768" t="s">
        <v>774</v>
      </c>
      <c r="K1768" t="s">
        <v>46</v>
      </c>
      <c r="L1768">
        <v>20</v>
      </c>
      <c r="M1768" t="s">
        <v>48</v>
      </c>
      <c r="N1768" s="3">
        <v>727864</v>
      </c>
      <c r="O1768" s="3">
        <v>869106.64</v>
      </c>
      <c r="P1768" s="3">
        <v>538007.26</v>
      </c>
      <c r="Q1768" s="3">
        <v>489171.89</v>
      </c>
      <c r="R1768" s="3">
        <v>885127.01</v>
      </c>
      <c r="S1768" s="1">
        <v>1489724.99</v>
      </c>
      <c r="T1768" s="1">
        <v>842815.16</v>
      </c>
      <c r="U1768" s="1">
        <v>2099765.31</v>
      </c>
    </row>
    <row r="1769" spans="1:21" x14ac:dyDescent="0.25">
      <c r="A1769" t="s">
        <v>738</v>
      </c>
      <c r="B1769">
        <v>12</v>
      </c>
      <c r="C1769">
        <v>127</v>
      </c>
      <c r="D1769" t="s">
        <v>768</v>
      </c>
      <c r="E1769" t="s">
        <v>769</v>
      </c>
      <c r="F1769" t="s">
        <v>42</v>
      </c>
      <c r="G1769" t="s">
        <v>770</v>
      </c>
      <c r="H1769">
        <v>778</v>
      </c>
      <c r="I1769" t="s">
        <v>773</v>
      </c>
      <c r="J1769" t="s">
        <v>774</v>
      </c>
      <c r="K1769" t="s">
        <v>46</v>
      </c>
      <c r="L1769">
        <v>30</v>
      </c>
      <c r="M1769" t="s">
        <v>49</v>
      </c>
      <c r="N1769" s="3">
        <v>0</v>
      </c>
      <c r="O1769" s="3">
        <v>135730.59</v>
      </c>
      <c r="P1769" s="3">
        <v>34874.74</v>
      </c>
      <c r="Q1769" s="3">
        <v>1048242.07</v>
      </c>
      <c r="R1769" s="3">
        <v>2070997.06</v>
      </c>
      <c r="S1769" s="1">
        <v>898374.01</v>
      </c>
      <c r="T1769" s="1">
        <v>1065066.8400000001</v>
      </c>
      <c r="U1769" s="1">
        <v>33183.53</v>
      </c>
    </row>
    <row r="1770" spans="1:21" x14ac:dyDescent="0.25">
      <c r="A1770" t="s">
        <v>738</v>
      </c>
      <c r="B1770">
        <v>12</v>
      </c>
      <c r="C1770">
        <v>127</v>
      </c>
      <c r="D1770" t="s">
        <v>768</v>
      </c>
      <c r="E1770" t="s">
        <v>769</v>
      </c>
      <c r="F1770" t="s">
        <v>42</v>
      </c>
      <c r="G1770" t="s">
        <v>770</v>
      </c>
      <c r="H1770">
        <v>778</v>
      </c>
      <c r="I1770" t="s">
        <v>773</v>
      </c>
      <c r="J1770" t="s">
        <v>774</v>
      </c>
      <c r="K1770" t="s">
        <v>46</v>
      </c>
      <c r="L1770">
        <v>40</v>
      </c>
      <c r="M1770" t="s">
        <v>12</v>
      </c>
      <c r="N1770" s="3">
        <v>0</v>
      </c>
      <c r="O1770" s="3">
        <v>0</v>
      </c>
      <c r="P1770" s="3">
        <v>0</v>
      </c>
      <c r="Q1770" s="3">
        <v>0</v>
      </c>
      <c r="R1770" s="3">
        <v>0</v>
      </c>
      <c r="S1770" s="1">
        <v>0</v>
      </c>
      <c r="T1770" s="1">
        <v>0</v>
      </c>
      <c r="U1770" s="1">
        <v>0</v>
      </c>
    </row>
    <row r="1771" spans="1:21" x14ac:dyDescent="0.25">
      <c r="A1771" t="s">
        <v>738</v>
      </c>
      <c r="B1771">
        <v>12</v>
      </c>
      <c r="C1771">
        <v>127</v>
      </c>
      <c r="D1771" t="s">
        <v>768</v>
      </c>
      <c r="E1771" t="s">
        <v>769</v>
      </c>
      <c r="F1771" t="s">
        <v>42</v>
      </c>
      <c r="G1771" t="s">
        <v>770</v>
      </c>
      <c r="H1771">
        <v>778</v>
      </c>
      <c r="I1771" t="s">
        <v>773</v>
      </c>
      <c r="J1771" t="s">
        <v>774</v>
      </c>
      <c r="K1771" t="s">
        <v>46</v>
      </c>
      <c r="L1771">
        <v>50</v>
      </c>
      <c r="M1771" t="s">
        <v>50</v>
      </c>
      <c r="N1771" s="3">
        <v>0</v>
      </c>
      <c r="O1771" s="3">
        <v>135730.59</v>
      </c>
      <c r="P1771" s="3">
        <v>34874.74</v>
      </c>
      <c r="Q1771" s="3">
        <v>1048242.07</v>
      </c>
      <c r="R1771" s="3">
        <v>2070997.06</v>
      </c>
      <c r="S1771" s="1">
        <v>898374.01</v>
      </c>
      <c r="T1771" s="1">
        <v>1065066.8400000001</v>
      </c>
      <c r="U1771" s="1">
        <v>33183.53</v>
      </c>
    </row>
    <row r="1772" spans="1:21" x14ac:dyDescent="0.25">
      <c r="A1772" t="s">
        <v>738</v>
      </c>
      <c r="B1772">
        <v>12</v>
      </c>
      <c r="C1772">
        <v>127</v>
      </c>
      <c r="D1772" t="s">
        <v>768</v>
      </c>
      <c r="E1772" t="s">
        <v>769</v>
      </c>
      <c r="F1772" t="s">
        <v>42</v>
      </c>
      <c r="G1772" t="s">
        <v>770</v>
      </c>
      <c r="H1772">
        <v>799</v>
      </c>
      <c r="I1772" t="s">
        <v>62</v>
      </c>
      <c r="J1772" t="s">
        <v>218</v>
      </c>
      <c r="K1772" t="s">
        <v>46</v>
      </c>
      <c r="L1772">
        <v>10</v>
      </c>
      <c r="M1772" t="s">
        <v>47</v>
      </c>
      <c r="N1772" s="3">
        <v>4728221</v>
      </c>
      <c r="O1772" s="3">
        <v>4973028.7699999996</v>
      </c>
      <c r="P1772" s="3">
        <v>2394396</v>
      </c>
      <c r="Q1772" s="3">
        <v>5724926.2199999997</v>
      </c>
      <c r="R1772" s="3">
        <v>5940148</v>
      </c>
      <c r="S1772" s="1">
        <v>6988951</v>
      </c>
      <c r="T1772" s="1">
        <v>7057228.2300000004</v>
      </c>
      <c r="U1772" s="1">
        <v>8451045.9499999993</v>
      </c>
    </row>
    <row r="1773" spans="1:21" x14ac:dyDescent="0.25">
      <c r="A1773" t="s">
        <v>738</v>
      </c>
      <c r="B1773">
        <v>12</v>
      </c>
      <c r="C1773">
        <v>127</v>
      </c>
      <c r="D1773" t="s">
        <v>768</v>
      </c>
      <c r="E1773" t="s">
        <v>769</v>
      </c>
      <c r="F1773" t="s">
        <v>42</v>
      </c>
      <c r="G1773" t="s">
        <v>770</v>
      </c>
      <c r="H1773">
        <v>799</v>
      </c>
      <c r="I1773" t="s">
        <v>62</v>
      </c>
      <c r="J1773" t="s">
        <v>218</v>
      </c>
      <c r="K1773" t="s">
        <v>46</v>
      </c>
      <c r="L1773">
        <v>20</v>
      </c>
      <c r="M1773" t="s">
        <v>48</v>
      </c>
      <c r="N1773" s="3">
        <v>4614132.7</v>
      </c>
      <c r="O1773" s="3">
        <v>4295268.2699999996</v>
      </c>
      <c r="P1773" s="3">
        <v>2320176.54</v>
      </c>
      <c r="Q1773" s="3">
        <v>5656145.8099999996</v>
      </c>
      <c r="R1773" s="3">
        <v>5912281.4100000001</v>
      </c>
      <c r="S1773" s="1">
        <v>6987917.04</v>
      </c>
      <c r="T1773" s="1">
        <v>6635255.6399999997</v>
      </c>
      <c r="U1773" s="1">
        <v>8443788.6799999997</v>
      </c>
    </row>
    <row r="1774" spans="1:21" x14ac:dyDescent="0.25">
      <c r="A1774" t="s">
        <v>738</v>
      </c>
      <c r="B1774">
        <v>12</v>
      </c>
      <c r="C1774">
        <v>127</v>
      </c>
      <c r="D1774" t="s">
        <v>768</v>
      </c>
      <c r="E1774" t="s">
        <v>769</v>
      </c>
      <c r="F1774" t="s">
        <v>42</v>
      </c>
      <c r="G1774" t="s">
        <v>770</v>
      </c>
      <c r="H1774">
        <v>799</v>
      </c>
      <c r="I1774" t="s">
        <v>62</v>
      </c>
      <c r="J1774" t="s">
        <v>218</v>
      </c>
      <c r="K1774" t="s">
        <v>46</v>
      </c>
      <c r="L1774">
        <v>30</v>
      </c>
      <c r="M1774" t="s">
        <v>49</v>
      </c>
      <c r="N1774" s="3">
        <v>114088.3</v>
      </c>
      <c r="O1774" s="3">
        <v>677760.5</v>
      </c>
      <c r="P1774" s="3">
        <v>74219.460000000006</v>
      </c>
      <c r="Q1774" s="3">
        <v>68780.41</v>
      </c>
      <c r="R1774" s="3">
        <v>27866.59</v>
      </c>
      <c r="S1774" s="1">
        <v>1033.96</v>
      </c>
      <c r="T1774" s="1">
        <v>421972.59</v>
      </c>
      <c r="U1774" s="1">
        <v>7257.27</v>
      </c>
    </row>
    <row r="1775" spans="1:21" x14ac:dyDescent="0.25">
      <c r="A1775" t="s">
        <v>738</v>
      </c>
      <c r="B1775">
        <v>12</v>
      </c>
      <c r="C1775">
        <v>127</v>
      </c>
      <c r="D1775" t="s">
        <v>768</v>
      </c>
      <c r="E1775" t="s">
        <v>769</v>
      </c>
      <c r="F1775" t="s">
        <v>42</v>
      </c>
      <c r="G1775" t="s">
        <v>770</v>
      </c>
      <c r="H1775">
        <v>799</v>
      </c>
      <c r="I1775" t="s">
        <v>62</v>
      </c>
      <c r="J1775" t="s">
        <v>218</v>
      </c>
      <c r="K1775" t="s">
        <v>46</v>
      </c>
      <c r="L1775">
        <v>40</v>
      </c>
      <c r="M1775" t="s">
        <v>12</v>
      </c>
      <c r="N1775" s="3">
        <v>0</v>
      </c>
      <c r="O1775" s="3">
        <v>0</v>
      </c>
      <c r="P1775" s="3">
        <v>0</v>
      </c>
      <c r="Q1775" s="3">
        <v>0</v>
      </c>
      <c r="R1775" s="3">
        <v>0</v>
      </c>
      <c r="S1775" s="1">
        <v>0</v>
      </c>
      <c r="T1775" s="1">
        <v>0</v>
      </c>
      <c r="U1775" s="1">
        <v>0</v>
      </c>
    </row>
    <row r="1776" spans="1:21" x14ac:dyDescent="0.25">
      <c r="A1776" t="s">
        <v>738</v>
      </c>
      <c r="B1776">
        <v>12</v>
      </c>
      <c r="C1776">
        <v>127</v>
      </c>
      <c r="D1776" t="s">
        <v>768</v>
      </c>
      <c r="E1776" t="s">
        <v>769</v>
      </c>
      <c r="F1776" t="s">
        <v>42</v>
      </c>
      <c r="G1776" t="s">
        <v>770</v>
      </c>
      <c r="H1776">
        <v>799</v>
      </c>
      <c r="I1776" t="s">
        <v>62</v>
      </c>
      <c r="J1776" t="s">
        <v>218</v>
      </c>
      <c r="K1776" t="s">
        <v>46</v>
      </c>
      <c r="L1776">
        <v>50</v>
      </c>
      <c r="M1776" t="s">
        <v>50</v>
      </c>
      <c r="N1776" s="3">
        <v>114088.3</v>
      </c>
      <c r="O1776" s="3">
        <v>677760.5</v>
      </c>
      <c r="P1776" s="3">
        <v>74219.460000000006</v>
      </c>
      <c r="Q1776" s="3">
        <v>68780.41</v>
      </c>
      <c r="R1776" s="3">
        <v>27866.59</v>
      </c>
      <c r="S1776" s="1">
        <v>1033.96</v>
      </c>
      <c r="T1776" s="1">
        <v>421972.59</v>
      </c>
      <c r="U1776" s="1">
        <v>7257.27</v>
      </c>
    </row>
    <row r="1777" spans="1:21" x14ac:dyDescent="0.25">
      <c r="A1777" t="s">
        <v>738</v>
      </c>
      <c r="B1777">
        <v>12</v>
      </c>
      <c r="C1777">
        <v>960</v>
      </c>
      <c r="D1777" t="s">
        <v>775</v>
      </c>
      <c r="E1777" t="s">
        <v>776</v>
      </c>
      <c r="F1777" t="s">
        <v>42</v>
      </c>
      <c r="G1777" t="s">
        <v>777</v>
      </c>
      <c r="H1777">
        <v>562</v>
      </c>
      <c r="I1777" t="s">
        <v>340</v>
      </c>
      <c r="J1777" t="s">
        <v>341</v>
      </c>
      <c r="K1777" t="s">
        <v>46</v>
      </c>
      <c r="L1777">
        <v>10</v>
      </c>
      <c r="M1777" t="s">
        <v>47</v>
      </c>
      <c r="N1777" s="3">
        <v>2439868</v>
      </c>
      <c r="O1777" s="3">
        <v>2790305</v>
      </c>
      <c r="P1777" s="3">
        <v>2601072</v>
      </c>
      <c r="Q1777" s="3">
        <v>2723559</v>
      </c>
      <c r="R1777" s="3">
        <v>2990642</v>
      </c>
      <c r="S1777" s="1">
        <v>3125066</v>
      </c>
      <c r="T1777" s="1">
        <v>3481158</v>
      </c>
      <c r="U1777" s="1">
        <v>3818558</v>
      </c>
    </row>
    <row r="1778" spans="1:21" x14ac:dyDescent="0.25">
      <c r="A1778" t="s">
        <v>738</v>
      </c>
      <c r="B1778">
        <v>12</v>
      </c>
      <c r="C1778">
        <v>960</v>
      </c>
      <c r="D1778" t="s">
        <v>775</v>
      </c>
      <c r="E1778" t="s">
        <v>776</v>
      </c>
      <c r="F1778" t="s">
        <v>42</v>
      </c>
      <c r="G1778" t="s">
        <v>777</v>
      </c>
      <c r="H1778">
        <v>562</v>
      </c>
      <c r="I1778" t="s">
        <v>340</v>
      </c>
      <c r="J1778" t="s">
        <v>341</v>
      </c>
      <c r="K1778" t="s">
        <v>46</v>
      </c>
      <c r="L1778">
        <v>20</v>
      </c>
      <c r="M1778" t="s">
        <v>48</v>
      </c>
      <c r="N1778" s="3">
        <v>2133269.29</v>
      </c>
      <c r="O1778" s="3">
        <v>2370949</v>
      </c>
      <c r="P1778" s="3">
        <v>2600768.66</v>
      </c>
      <c r="Q1778" s="3">
        <v>2722750.02</v>
      </c>
      <c r="R1778" s="3">
        <v>2884642</v>
      </c>
      <c r="S1778" s="1">
        <v>3125066</v>
      </c>
      <c r="T1778" s="1">
        <v>3481158</v>
      </c>
      <c r="U1778" s="1">
        <v>3818558</v>
      </c>
    </row>
    <row r="1779" spans="1:21" x14ac:dyDescent="0.25">
      <c r="A1779" t="s">
        <v>738</v>
      </c>
      <c r="B1779">
        <v>12</v>
      </c>
      <c r="C1779">
        <v>960</v>
      </c>
      <c r="D1779" t="s">
        <v>775</v>
      </c>
      <c r="E1779" t="s">
        <v>776</v>
      </c>
      <c r="F1779" t="s">
        <v>42</v>
      </c>
      <c r="G1779" t="s">
        <v>777</v>
      </c>
      <c r="H1779">
        <v>562</v>
      </c>
      <c r="I1779" t="s">
        <v>340</v>
      </c>
      <c r="J1779" t="s">
        <v>341</v>
      </c>
      <c r="K1779" t="s">
        <v>46</v>
      </c>
      <c r="L1779">
        <v>30</v>
      </c>
      <c r="M1779" t="s">
        <v>49</v>
      </c>
      <c r="N1779" s="3">
        <v>306598.71000000002</v>
      </c>
      <c r="O1779" s="3">
        <v>419356</v>
      </c>
      <c r="P1779" s="3">
        <v>303.33999999999997</v>
      </c>
      <c r="Q1779" s="3">
        <v>808.98</v>
      </c>
      <c r="R1779" s="3">
        <v>106000</v>
      </c>
      <c r="S1779" s="1">
        <v>0</v>
      </c>
      <c r="T1779" s="1">
        <v>0</v>
      </c>
      <c r="U1779" s="1">
        <v>0</v>
      </c>
    </row>
    <row r="1780" spans="1:21" x14ac:dyDescent="0.25">
      <c r="A1780" t="s">
        <v>738</v>
      </c>
      <c r="B1780">
        <v>12</v>
      </c>
      <c r="C1780">
        <v>960</v>
      </c>
      <c r="D1780" t="s">
        <v>775</v>
      </c>
      <c r="E1780" t="s">
        <v>776</v>
      </c>
      <c r="F1780" t="s">
        <v>42</v>
      </c>
      <c r="G1780" t="s">
        <v>777</v>
      </c>
      <c r="H1780">
        <v>562</v>
      </c>
      <c r="I1780" t="s">
        <v>340</v>
      </c>
      <c r="J1780" t="s">
        <v>341</v>
      </c>
      <c r="K1780" t="s">
        <v>46</v>
      </c>
      <c r="L1780">
        <v>40</v>
      </c>
      <c r="M1780" t="s">
        <v>12</v>
      </c>
      <c r="N1780" s="3">
        <v>0</v>
      </c>
      <c r="O1780" s="3">
        <v>0</v>
      </c>
      <c r="P1780" s="3">
        <v>0</v>
      </c>
      <c r="Q1780" s="3">
        <v>0</v>
      </c>
      <c r="R1780" s="3">
        <v>0</v>
      </c>
      <c r="S1780" s="1">
        <v>0</v>
      </c>
      <c r="T1780" s="1">
        <v>0</v>
      </c>
      <c r="U1780" s="1">
        <v>0</v>
      </c>
    </row>
    <row r="1781" spans="1:21" x14ac:dyDescent="0.25">
      <c r="A1781" t="s">
        <v>738</v>
      </c>
      <c r="B1781">
        <v>12</v>
      </c>
      <c r="C1781">
        <v>960</v>
      </c>
      <c r="D1781" t="s">
        <v>775</v>
      </c>
      <c r="E1781" t="s">
        <v>776</v>
      </c>
      <c r="F1781" t="s">
        <v>42</v>
      </c>
      <c r="G1781" t="s">
        <v>777</v>
      </c>
      <c r="H1781">
        <v>562</v>
      </c>
      <c r="I1781" t="s">
        <v>340</v>
      </c>
      <c r="J1781" t="s">
        <v>341</v>
      </c>
      <c r="K1781" t="s">
        <v>46</v>
      </c>
      <c r="L1781">
        <v>50</v>
      </c>
      <c r="M1781" t="s">
        <v>50</v>
      </c>
      <c r="N1781" s="3">
        <v>306598.71000000002</v>
      </c>
      <c r="O1781" s="3">
        <v>419356</v>
      </c>
      <c r="P1781" s="3">
        <v>303.33999999999997</v>
      </c>
      <c r="Q1781" s="3">
        <v>808.98</v>
      </c>
      <c r="R1781" s="3">
        <v>106000</v>
      </c>
      <c r="S1781" s="1">
        <v>0</v>
      </c>
      <c r="T1781" s="1">
        <v>0</v>
      </c>
      <c r="U1781" s="1">
        <v>0</v>
      </c>
    </row>
    <row r="1782" spans="1:21" x14ac:dyDescent="0.25">
      <c r="A1782" t="s">
        <v>738</v>
      </c>
      <c r="B1782">
        <v>12</v>
      </c>
      <c r="C1782">
        <v>960</v>
      </c>
      <c r="D1782" t="s">
        <v>775</v>
      </c>
      <c r="E1782" t="s">
        <v>776</v>
      </c>
      <c r="F1782" t="s">
        <v>42</v>
      </c>
      <c r="G1782" t="s">
        <v>777</v>
      </c>
      <c r="H1782">
        <v>744</v>
      </c>
      <c r="I1782" t="s">
        <v>892</v>
      </c>
      <c r="J1782" t="s">
        <v>902</v>
      </c>
      <c r="K1782" t="s">
        <v>46</v>
      </c>
      <c r="L1782">
        <v>10</v>
      </c>
      <c r="M1782" t="s">
        <v>47</v>
      </c>
      <c r="N1782" s="3">
        <v>0</v>
      </c>
      <c r="O1782" s="3">
        <v>0</v>
      </c>
      <c r="P1782" s="3">
        <v>0</v>
      </c>
      <c r="Q1782" s="3">
        <v>0</v>
      </c>
      <c r="R1782" s="3">
        <v>0</v>
      </c>
      <c r="S1782" s="1">
        <v>103800</v>
      </c>
      <c r="T1782" s="1">
        <v>103800</v>
      </c>
      <c r="U1782" s="1">
        <v>103800</v>
      </c>
    </row>
    <row r="1783" spans="1:21" x14ac:dyDescent="0.25">
      <c r="A1783" t="s">
        <v>738</v>
      </c>
      <c r="B1783">
        <v>12</v>
      </c>
      <c r="C1783">
        <v>960</v>
      </c>
      <c r="D1783" t="s">
        <v>775</v>
      </c>
      <c r="E1783" t="s">
        <v>776</v>
      </c>
      <c r="F1783" t="s">
        <v>42</v>
      </c>
      <c r="G1783" t="s">
        <v>777</v>
      </c>
      <c r="H1783">
        <v>744</v>
      </c>
      <c r="I1783" t="s">
        <v>892</v>
      </c>
      <c r="J1783" t="s">
        <v>902</v>
      </c>
      <c r="K1783" t="s">
        <v>46</v>
      </c>
      <c r="L1783">
        <v>20</v>
      </c>
      <c r="M1783" t="s">
        <v>48</v>
      </c>
      <c r="N1783" s="3">
        <v>0</v>
      </c>
      <c r="O1783" s="3">
        <v>0</v>
      </c>
      <c r="P1783" s="3">
        <v>0</v>
      </c>
      <c r="Q1783" s="3">
        <v>0</v>
      </c>
      <c r="R1783" s="3">
        <v>0</v>
      </c>
      <c r="S1783" s="1">
        <v>75950</v>
      </c>
      <c r="T1783" s="1">
        <v>38500</v>
      </c>
      <c r="U1783" s="1">
        <v>30123.040000000001</v>
      </c>
    </row>
    <row r="1784" spans="1:21" x14ac:dyDescent="0.25">
      <c r="A1784" t="s">
        <v>738</v>
      </c>
      <c r="B1784">
        <v>12</v>
      </c>
      <c r="C1784">
        <v>960</v>
      </c>
      <c r="D1784" t="s">
        <v>775</v>
      </c>
      <c r="E1784" t="s">
        <v>776</v>
      </c>
      <c r="F1784" t="s">
        <v>42</v>
      </c>
      <c r="G1784" t="s">
        <v>777</v>
      </c>
      <c r="H1784">
        <v>744</v>
      </c>
      <c r="I1784" t="s">
        <v>892</v>
      </c>
      <c r="J1784" t="s">
        <v>902</v>
      </c>
      <c r="K1784" t="s">
        <v>46</v>
      </c>
      <c r="L1784">
        <v>30</v>
      </c>
      <c r="M1784" t="s">
        <v>49</v>
      </c>
      <c r="N1784" s="3">
        <v>0</v>
      </c>
      <c r="O1784" s="3">
        <v>0</v>
      </c>
      <c r="P1784" s="3">
        <v>0</v>
      </c>
      <c r="Q1784" s="3">
        <v>0</v>
      </c>
      <c r="R1784" s="3">
        <v>0</v>
      </c>
      <c r="S1784" s="1">
        <v>27850</v>
      </c>
      <c r="T1784" s="1">
        <v>65300</v>
      </c>
      <c r="U1784" s="1">
        <v>73676.960000000006</v>
      </c>
    </row>
    <row r="1785" spans="1:21" x14ac:dyDescent="0.25">
      <c r="A1785" t="s">
        <v>738</v>
      </c>
      <c r="B1785">
        <v>12</v>
      </c>
      <c r="C1785">
        <v>960</v>
      </c>
      <c r="D1785" t="s">
        <v>775</v>
      </c>
      <c r="E1785" t="s">
        <v>776</v>
      </c>
      <c r="F1785" t="s">
        <v>42</v>
      </c>
      <c r="G1785" t="s">
        <v>777</v>
      </c>
      <c r="H1785">
        <v>744</v>
      </c>
      <c r="I1785" t="s">
        <v>892</v>
      </c>
      <c r="J1785" t="s">
        <v>902</v>
      </c>
      <c r="K1785" t="s">
        <v>46</v>
      </c>
      <c r="L1785">
        <v>40</v>
      </c>
      <c r="M1785" t="s">
        <v>12</v>
      </c>
      <c r="N1785" s="3">
        <v>0</v>
      </c>
      <c r="O1785" s="3">
        <v>0</v>
      </c>
      <c r="P1785" s="3">
        <v>0</v>
      </c>
      <c r="Q1785" s="3">
        <v>0</v>
      </c>
      <c r="R1785" s="3">
        <v>0</v>
      </c>
      <c r="S1785" s="1">
        <v>0</v>
      </c>
      <c r="T1785" s="1">
        <v>0</v>
      </c>
      <c r="U1785" s="1">
        <v>0</v>
      </c>
    </row>
    <row r="1786" spans="1:21" x14ac:dyDescent="0.25">
      <c r="A1786" t="s">
        <v>738</v>
      </c>
      <c r="B1786">
        <v>12</v>
      </c>
      <c r="C1786">
        <v>960</v>
      </c>
      <c r="D1786" t="s">
        <v>775</v>
      </c>
      <c r="E1786" t="s">
        <v>776</v>
      </c>
      <c r="F1786" t="s">
        <v>42</v>
      </c>
      <c r="G1786" t="s">
        <v>777</v>
      </c>
      <c r="H1786">
        <v>744</v>
      </c>
      <c r="I1786" t="s">
        <v>892</v>
      </c>
      <c r="J1786" t="s">
        <v>902</v>
      </c>
      <c r="K1786" t="s">
        <v>46</v>
      </c>
      <c r="L1786">
        <v>50</v>
      </c>
      <c r="M1786" t="s">
        <v>50</v>
      </c>
      <c r="N1786" s="3">
        <v>0</v>
      </c>
      <c r="O1786" s="3">
        <v>0</v>
      </c>
      <c r="P1786" s="3">
        <v>0</v>
      </c>
      <c r="Q1786" s="3">
        <v>0</v>
      </c>
      <c r="R1786" s="3">
        <v>0</v>
      </c>
      <c r="S1786" s="1">
        <v>27850</v>
      </c>
      <c r="T1786" s="1">
        <v>65300</v>
      </c>
      <c r="U1786" s="1">
        <v>73676.960000000006</v>
      </c>
    </row>
    <row r="1787" spans="1:21" x14ac:dyDescent="0.25">
      <c r="A1787" t="s">
        <v>738</v>
      </c>
      <c r="B1787">
        <v>12</v>
      </c>
      <c r="C1787">
        <v>960</v>
      </c>
      <c r="D1787" t="s">
        <v>775</v>
      </c>
      <c r="E1787" t="s">
        <v>776</v>
      </c>
      <c r="F1787" t="s">
        <v>42</v>
      </c>
      <c r="G1787" t="s">
        <v>777</v>
      </c>
      <c r="H1787">
        <v>764</v>
      </c>
      <c r="I1787" t="s">
        <v>893</v>
      </c>
      <c r="J1787" t="s">
        <v>913</v>
      </c>
      <c r="K1787" t="s">
        <v>46</v>
      </c>
      <c r="L1787">
        <v>10</v>
      </c>
      <c r="M1787" t="s">
        <v>47</v>
      </c>
      <c r="N1787" s="3">
        <v>0</v>
      </c>
      <c r="O1787" s="3">
        <v>0</v>
      </c>
      <c r="P1787" s="3">
        <v>0</v>
      </c>
      <c r="Q1787" s="3">
        <v>0</v>
      </c>
      <c r="R1787" s="3">
        <v>0</v>
      </c>
      <c r="S1787" s="1">
        <v>0</v>
      </c>
      <c r="T1787" s="1">
        <v>5000000</v>
      </c>
      <c r="U1787" s="1">
        <v>5200000</v>
      </c>
    </row>
    <row r="1788" spans="1:21" x14ac:dyDescent="0.25">
      <c r="A1788" t="s">
        <v>738</v>
      </c>
      <c r="B1788">
        <v>12</v>
      </c>
      <c r="C1788">
        <v>960</v>
      </c>
      <c r="D1788" t="s">
        <v>775</v>
      </c>
      <c r="E1788" t="s">
        <v>776</v>
      </c>
      <c r="F1788" t="s">
        <v>42</v>
      </c>
      <c r="G1788" t="s">
        <v>777</v>
      </c>
      <c r="H1788">
        <v>764</v>
      </c>
      <c r="I1788" t="s">
        <v>893</v>
      </c>
      <c r="J1788" t="s">
        <v>913</v>
      </c>
      <c r="K1788" t="s">
        <v>46</v>
      </c>
      <c r="L1788">
        <v>20</v>
      </c>
      <c r="M1788" t="s">
        <v>48</v>
      </c>
      <c r="N1788" s="3">
        <v>0</v>
      </c>
      <c r="O1788" s="3">
        <v>0</v>
      </c>
      <c r="P1788" s="3">
        <v>0</v>
      </c>
      <c r="Q1788" s="3">
        <v>0</v>
      </c>
      <c r="R1788" s="3">
        <v>0</v>
      </c>
      <c r="S1788" s="1">
        <v>0</v>
      </c>
      <c r="T1788" s="1">
        <v>0</v>
      </c>
      <c r="U1788" s="1">
        <v>2384247.3199999998</v>
      </c>
    </row>
    <row r="1789" spans="1:21" x14ac:dyDescent="0.25">
      <c r="A1789" t="s">
        <v>738</v>
      </c>
      <c r="B1789">
        <v>12</v>
      </c>
      <c r="C1789">
        <v>960</v>
      </c>
      <c r="D1789" t="s">
        <v>775</v>
      </c>
      <c r="E1789" t="s">
        <v>776</v>
      </c>
      <c r="F1789" t="s">
        <v>42</v>
      </c>
      <c r="G1789" t="s">
        <v>777</v>
      </c>
      <c r="H1789">
        <v>764</v>
      </c>
      <c r="I1789" t="s">
        <v>893</v>
      </c>
      <c r="J1789" t="s">
        <v>913</v>
      </c>
      <c r="K1789" t="s">
        <v>46</v>
      </c>
      <c r="L1789">
        <v>30</v>
      </c>
      <c r="M1789" t="s">
        <v>49</v>
      </c>
      <c r="N1789" s="3">
        <v>0</v>
      </c>
      <c r="O1789" s="3">
        <v>0</v>
      </c>
      <c r="P1789" s="3">
        <v>0</v>
      </c>
      <c r="Q1789" s="3">
        <v>0</v>
      </c>
      <c r="R1789" s="3">
        <v>0</v>
      </c>
      <c r="S1789" s="1">
        <v>0</v>
      </c>
      <c r="T1789" s="1">
        <v>5000000</v>
      </c>
      <c r="U1789" s="1">
        <v>2815752.68</v>
      </c>
    </row>
    <row r="1790" spans="1:21" x14ac:dyDescent="0.25">
      <c r="A1790" t="s">
        <v>738</v>
      </c>
      <c r="B1790">
        <v>12</v>
      </c>
      <c r="C1790">
        <v>960</v>
      </c>
      <c r="D1790" t="s">
        <v>775</v>
      </c>
      <c r="E1790" t="s">
        <v>776</v>
      </c>
      <c r="F1790" t="s">
        <v>42</v>
      </c>
      <c r="G1790" t="s">
        <v>777</v>
      </c>
      <c r="H1790">
        <v>764</v>
      </c>
      <c r="I1790" t="s">
        <v>893</v>
      </c>
      <c r="J1790" t="s">
        <v>913</v>
      </c>
      <c r="K1790" t="s">
        <v>46</v>
      </c>
      <c r="L1790">
        <v>40</v>
      </c>
      <c r="M1790" t="s">
        <v>12</v>
      </c>
      <c r="N1790" s="3">
        <v>0</v>
      </c>
      <c r="O1790" s="3">
        <v>0</v>
      </c>
      <c r="P1790" s="3">
        <v>0</v>
      </c>
      <c r="Q1790" s="3">
        <v>0</v>
      </c>
      <c r="R1790" s="3">
        <v>0</v>
      </c>
      <c r="S1790" s="1">
        <v>0</v>
      </c>
      <c r="T1790" s="1">
        <v>5000000</v>
      </c>
      <c r="U1790" s="1">
        <v>2815752.68</v>
      </c>
    </row>
    <row r="1791" spans="1:21" x14ac:dyDescent="0.25">
      <c r="A1791" t="s">
        <v>738</v>
      </c>
      <c r="B1791">
        <v>12</v>
      </c>
      <c r="C1791">
        <v>960</v>
      </c>
      <c r="D1791" t="s">
        <v>775</v>
      </c>
      <c r="E1791" t="s">
        <v>776</v>
      </c>
      <c r="F1791" t="s">
        <v>42</v>
      </c>
      <c r="G1791" t="s">
        <v>777</v>
      </c>
      <c r="H1791">
        <v>764</v>
      </c>
      <c r="I1791" t="s">
        <v>893</v>
      </c>
      <c r="J1791" t="s">
        <v>913</v>
      </c>
      <c r="K1791" t="s">
        <v>46</v>
      </c>
      <c r="L1791">
        <v>50</v>
      </c>
      <c r="M1791" t="s">
        <v>50</v>
      </c>
      <c r="N1791" s="3">
        <v>0</v>
      </c>
      <c r="O1791" s="3">
        <v>0</v>
      </c>
      <c r="P1791" s="3">
        <v>0</v>
      </c>
      <c r="Q1791" s="3">
        <v>0</v>
      </c>
      <c r="R1791" s="3">
        <v>0</v>
      </c>
      <c r="S1791" s="1">
        <v>0</v>
      </c>
      <c r="T1791" s="1">
        <v>0</v>
      </c>
      <c r="U1791" s="1">
        <v>0</v>
      </c>
    </row>
    <row r="1792" spans="1:21" x14ac:dyDescent="0.25">
      <c r="A1792" t="s">
        <v>738</v>
      </c>
      <c r="B1792">
        <v>12</v>
      </c>
      <c r="C1792">
        <v>778</v>
      </c>
      <c r="D1792" t="s">
        <v>778</v>
      </c>
      <c r="E1792" t="s">
        <v>779</v>
      </c>
      <c r="F1792" t="s">
        <v>42</v>
      </c>
      <c r="G1792" t="s">
        <v>780</v>
      </c>
      <c r="H1792">
        <v>309</v>
      </c>
      <c r="I1792" t="s">
        <v>781</v>
      </c>
      <c r="J1792" t="s">
        <v>782</v>
      </c>
      <c r="K1792" t="s">
        <v>46</v>
      </c>
      <c r="L1792">
        <v>10</v>
      </c>
      <c r="M1792" t="s">
        <v>47</v>
      </c>
      <c r="N1792" s="3">
        <v>48088353</v>
      </c>
      <c r="O1792" s="3">
        <v>50581310</v>
      </c>
      <c r="P1792" s="3">
        <v>51600883</v>
      </c>
      <c r="Q1792" s="3">
        <v>54089341</v>
      </c>
      <c r="R1792" s="3">
        <v>60076497</v>
      </c>
      <c r="S1792" s="1">
        <v>62228027.710000001</v>
      </c>
      <c r="T1792" s="1">
        <v>65766492.049999997</v>
      </c>
      <c r="U1792" s="1">
        <v>70673649.069999993</v>
      </c>
    </row>
    <row r="1793" spans="1:21" x14ac:dyDescent="0.25">
      <c r="A1793" t="s">
        <v>738</v>
      </c>
      <c r="B1793">
        <v>12</v>
      </c>
      <c r="C1793">
        <v>778</v>
      </c>
      <c r="D1793" t="s">
        <v>778</v>
      </c>
      <c r="E1793" t="s">
        <v>779</v>
      </c>
      <c r="F1793" t="s">
        <v>42</v>
      </c>
      <c r="G1793" t="s">
        <v>780</v>
      </c>
      <c r="H1793">
        <v>309</v>
      </c>
      <c r="I1793" t="s">
        <v>781</v>
      </c>
      <c r="J1793" t="s">
        <v>782</v>
      </c>
      <c r="K1793" t="s">
        <v>46</v>
      </c>
      <c r="L1793">
        <v>20</v>
      </c>
      <c r="M1793" t="s">
        <v>48</v>
      </c>
      <c r="N1793" s="3">
        <v>48088353</v>
      </c>
      <c r="O1793" s="3">
        <v>50281310</v>
      </c>
      <c r="P1793" s="3">
        <v>51600883</v>
      </c>
      <c r="Q1793" s="3">
        <v>51211069.810000002</v>
      </c>
      <c r="R1793" s="3">
        <v>57711354.289999999</v>
      </c>
      <c r="S1793" s="1">
        <v>59334014.140000001</v>
      </c>
      <c r="T1793" s="1">
        <v>60314300.280000001</v>
      </c>
      <c r="U1793" s="1">
        <v>70673649.069999993</v>
      </c>
    </row>
    <row r="1794" spans="1:21" x14ac:dyDescent="0.25">
      <c r="A1794" t="s">
        <v>738</v>
      </c>
      <c r="B1794">
        <v>12</v>
      </c>
      <c r="C1794">
        <v>778</v>
      </c>
      <c r="D1794" t="s">
        <v>778</v>
      </c>
      <c r="E1794" t="s">
        <v>779</v>
      </c>
      <c r="F1794" t="s">
        <v>42</v>
      </c>
      <c r="G1794" t="s">
        <v>780</v>
      </c>
      <c r="H1794">
        <v>309</v>
      </c>
      <c r="I1794" t="s">
        <v>781</v>
      </c>
      <c r="J1794" t="s">
        <v>782</v>
      </c>
      <c r="K1794" t="s">
        <v>46</v>
      </c>
      <c r="L1794">
        <v>30</v>
      </c>
      <c r="M1794" t="s">
        <v>49</v>
      </c>
      <c r="N1794" s="3">
        <v>0</v>
      </c>
      <c r="O1794" s="3">
        <v>300000</v>
      </c>
      <c r="P1794" s="3">
        <v>0</v>
      </c>
      <c r="Q1794" s="3">
        <v>2878271.19</v>
      </c>
      <c r="R1794" s="3">
        <v>2365142.71</v>
      </c>
      <c r="S1794" s="1">
        <v>2894013.57</v>
      </c>
      <c r="T1794" s="1">
        <v>5452191.7699999996</v>
      </c>
      <c r="U1794" s="1">
        <v>0</v>
      </c>
    </row>
    <row r="1795" spans="1:21" x14ac:dyDescent="0.25">
      <c r="A1795" t="s">
        <v>738</v>
      </c>
      <c r="B1795">
        <v>12</v>
      </c>
      <c r="C1795">
        <v>778</v>
      </c>
      <c r="D1795" t="s">
        <v>778</v>
      </c>
      <c r="E1795" t="s">
        <v>779</v>
      </c>
      <c r="F1795" t="s">
        <v>42</v>
      </c>
      <c r="G1795" t="s">
        <v>780</v>
      </c>
      <c r="H1795">
        <v>309</v>
      </c>
      <c r="I1795" t="s">
        <v>781</v>
      </c>
      <c r="J1795" t="s">
        <v>782</v>
      </c>
      <c r="K1795" t="s">
        <v>46</v>
      </c>
      <c r="L1795">
        <v>40</v>
      </c>
      <c r="M1795" t="s">
        <v>12</v>
      </c>
      <c r="N1795" s="3">
        <v>0</v>
      </c>
      <c r="O1795" s="3">
        <v>0</v>
      </c>
      <c r="P1795" s="3">
        <v>0</v>
      </c>
      <c r="Q1795" s="3">
        <v>0</v>
      </c>
      <c r="R1795" s="3">
        <v>0</v>
      </c>
      <c r="S1795" s="1">
        <v>0</v>
      </c>
      <c r="T1795" s="1">
        <v>0</v>
      </c>
      <c r="U1795" s="1">
        <v>0</v>
      </c>
    </row>
    <row r="1796" spans="1:21" x14ac:dyDescent="0.25">
      <c r="A1796" t="s">
        <v>738</v>
      </c>
      <c r="B1796">
        <v>12</v>
      </c>
      <c r="C1796">
        <v>778</v>
      </c>
      <c r="D1796" t="s">
        <v>778</v>
      </c>
      <c r="E1796" t="s">
        <v>779</v>
      </c>
      <c r="F1796" t="s">
        <v>42</v>
      </c>
      <c r="G1796" t="s">
        <v>780</v>
      </c>
      <c r="H1796">
        <v>309</v>
      </c>
      <c r="I1796" t="s">
        <v>781</v>
      </c>
      <c r="J1796" t="s">
        <v>782</v>
      </c>
      <c r="K1796" t="s">
        <v>46</v>
      </c>
      <c r="L1796">
        <v>50</v>
      </c>
      <c r="M1796" t="s">
        <v>50</v>
      </c>
      <c r="N1796" s="3">
        <v>0</v>
      </c>
      <c r="O1796" s="3">
        <v>300000</v>
      </c>
      <c r="P1796" s="3">
        <v>0</v>
      </c>
      <c r="Q1796" s="3">
        <v>2878271.19</v>
      </c>
      <c r="R1796" s="3">
        <v>2365142.71</v>
      </c>
      <c r="S1796" s="1">
        <v>2894013.57</v>
      </c>
      <c r="T1796" s="1">
        <v>5452191.7699999996</v>
      </c>
      <c r="U1796" s="1">
        <v>0</v>
      </c>
    </row>
    <row r="1797" spans="1:21" x14ac:dyDescent="0.25">
      <c r="A1797" t="s">
        <v>738</v>
      </c>
      <c r="B1797">
        <v>12</v>
      </c>
      <c r="C1797">
        <v>777</v>
      </c>
      <c r="D1797" t="s">
        <v>783</v>
      </c>
      <c r="E1797" t="s">
        <v>784</v>
      </c>
      <c r="F1797" t="s">
        <v>42</v>
      </c>
      <c r="G1797" t="s">
        <v>785</v>
      </c>
      <c r="H1797">
        <v>197</v>
      </c>
      <c r="I1797" t="s">
        <v>396</v>
      </c>
      <c r="J1797" t="s">
        <v>397</v>
      </c>
      <c r="K1797" t="s">
        <v>46</v>
      </c>
      <c r="L1797">
        <v>10</v>
      </c>
      <c r="M1797" t="s">
        <v>47</v>
      </c>
      <c r="N1797" s="3">
        <v>12730987</v>
      </c>
      <c r="O1797" s="3">
        <v>12947962</v>
      </c>
      <c r="P1797" s="3">
        <v>13016011.58</v>
      </c>
      <c r="Q1797" s="3">
        <v>13517996</v>
      </c>
      <c r="R1797" s="3">
        <v>14751676</v>
      </c>
      <c r="S1797" s="1">
        <v>15723785</v>
      </c>
      <c r="T1797" s="1">
        <v>15767170</v>
      </c>
      <c r="U1797" s="1">
        <v>20638651.969999999</v>
      </c>
    </row>
    <row r="1798" spans="1:21" x14ac:dyDescent="0.25">
      <c r="A1798" t="s">
        <v>738</v>
      </c>
      <c r="B1798">
        <v>12</v>
      </c>
      <c r="C1798">
        <v>777</v>
      </c>
      <c r="D1798" t="s">
        <v>783</v>
      </c>
      <c r="E1798" t="s">
        <v>784</v>
      </c>
      <c r="F1798" t="s">
        <v>42</v>
      </c>
      <c r="G1798" t="s">
        <v>785</v>
      </c>
      <c r="H1798">
        <v>197</v>
      </c>
      <c r="I1798" t="s">
        <v>396</v>
      </c>
      <c r="J1798" t="s">
        <v>397</v>
      </c>
      <c r="K1798" t="s">
        <v>46</v>
      </c>
      <c r="L1798">
        <v>20</v>
      </c>
      <c r="M1798" t="s">
        <v>48</v>
      </c>
      <c r="N1798" s="3">
        <v>12730065.300000001</v>
      </c>
      <c r="O1798" s="3">
        <v>12704366.529999999</v>
      </c>
      <c r="P1798" s="3">
        <v>13016010.17</v>
      </c>
      <c r="Q1798" s="3">
        <v>11235725.9</v>
      </c>
      <c r="R1798" s="3">
        <v>11785569.390000001</v>
      </c>
      <c r="S1798" s="1">
        <v>15723781.720000001</v>
      </c>
      <c r="T1798" s="1">
        <v>11757457.029999999</v>
      </c>
      <c r="U1798" s="1">
        <v>20638651.969999999</v>
      </c>
    </row>
    <row r="1799" spans="1:21" x14ac:dyDescent="0.25">
      <c r="A1799" t="s">
        <v>738</v>
      </c>
      <c r="B1799">
        <v>12</v>
      </c>
      <c r="C1799">
        <v>777</v>
      </c>
      <c r="D1799" t="s">
        <v>783</v>
      </c>
      <c r="E1799" t="s">
        <v>784</v>
      </c>
      <c r="F1799" t="s">
        <v>42</v>
      </c>
      <c r="G1799" t="s">
        <v>785</v>
      </c>
      <c r="H1799">
        <v>197</v>
      </c>
      <c r="I1799" t="s">
        <v>396</v>
      </c>
      <c r="J1799" t="s">
        <v>397</v>
      </c>
      <c r="K1799" t="s">
        <v>46</v>
      </c>
      <c r="L1799">
        <v>30</v>
      </c>
      <c r="M1799" t="s">
        <v>49</v>
      </c>
      <c r="N1799" s="3">
        <v>921.7</v>
      </c>
      <c r="O1799" s="3">
        <v>243595.47</v>
      </c>
      <c r="P1799" s="3">
        <v>1.41</v>
      </c>
      <c r="Q1799" s="3">
        <v>2282270.1</v>
      </c>
      <c r="R1799" s="3">
        <v>2966106.61</v>
      </c>
      <c r="S1799" s="1">
        <v>3.28</v>
      </c>
      <c r="T1799" s="1">
        <v>4009712.97</v>
      </c>
      <c r="U1799" s="1">
        <v>0</v>
      </c>
    </row>
    <row r="1800" spans="1:21" x14ac:dyDescent="0.25">
      <c r="A1800" t="s">
        <v>738</v>
      </c>
      <c r="B1800">
        <v>12</v>
      </c>
      <c r="C1800">
        <v>777</v>
      </c>
      <c r="D1800" t="s">
        <v>783</v>
      </c>
      <c r="E1800" t="s">
        <v>784</v>
      </c>
      <c r="F1800" t="s">
        <v>42</v>
      </c>
      <c r="G1800" t="s">
        <v>785</v>
      </c>
      <c r="H1800">
        <v>197</v>
      </c>
      <c r="I1800" t="s">
        <v>396</v>
      </c>
      <c r="J1800" t="s">
        <v>397</v>
      </c>
      <c r="K1800" t="s">
        <v>46</v>
      </c>
      <c r="L1800">
        <v>40</v>
      </c>
      <c r="M1800" t="s">
        <v>12</v>
      </c>
      <c r="N1800" s="3">
        <v>0</v>
      </c>
      <c r="O1800" s="3">
        <v>0</v>
      </c>
      <c r="P1800" s="3">
        <v>0</v>
      </c>
      <c r="Q1800" s="3">
        <v>0</v>
      </c>
      <c r="R1800" s="3">
        <v>0</v>
      </c>
      <c r="S1800" s="1">
        <v>0</v>
      </c>
      <c r="T1800" s="1">
        <v>0</v>
      </c>
      <c r="U1800" s="1">
        <v>0</v>
      </c>
    </row>
    <row r="1801" spans="1:21" x14ac:dyDescent="0.25">
      <c r="A1801" t="s">
        <v>738</v>
      </c>
      <c r="B1801">
        <v>12</v>
      </c>
      <c r="C1801">
        <v>777</v>
      </c>
      <c r="D1801" t="s">
        <v>783</v>
      </c>
      <c r="E1801" t="s">
        <v>784</v>
      </c>
      <c r="F1801" t="s">
        <v>42</v>
      </c>
      <c r="G1801" t="s">
        <v>785</v>
      </c>
      <c r="H1801">
        <v>197</v>
      </c>
      <c r="I1801" t="s">
        <v>396</v>
      </c>
      <c r="J1801" t="s">
        <v>397</v>
      </c>
      <c r="K1801" t="s">
        <v>46</v>
      </c>
      <c r="L1801">
        <v>50</v>
      </c>
      <c r="M1801" t="s">
        <v>50</v>
      </c>
      <c r="N1801" s="3">
        <v>921.7</v>
      </c>
      <c r="O1801" s="3">
        <v>243595.47</v>
      </c>
      <c r="P1801" s="3">
        <v>1.41</v>
      </c>
      <c r="Q1801" s="3">
        <v>2282270.1</v>
      </c>
      <c r="R1801" s="3">
        <v>2966106.61</v>
      </c>
      <c r="S1801" s="1">
        <v>3.28</v>
      </c>
      <c r="T1801" s="1">
        <v>4009712.97</v>
      </c>
      <c r="U1801" s="1">
        <v>0</v>
      </c>
    </row>
    <row r="1802" spans="1:21" x14ac:dyDescent="0.25">
      <c r="A1802" t="s">
        <v>738</v>
      </c>
      <c r="B1802">
        <v>12</v>
      </c>
      <c r="C1802">
        <v>777</v>
      </c>
      <c r="D1802" t="s">
        <v>783</v>
      </c>
      <c r="E1802" t="s">
        <v>784</v>
      </c>
      <c r="F1802" t="s">
        <v>42</v>
      </c>
      <c r="G1802" t="s">
        <v>785</v>
      </c>
      <c r="H1802">
        <v>350</v>
      </c>
      <c r="I1802" t="s">
        <v>786</v>
      </c>
      <c r="J1802" t="s">
        <v>787</v>
      </c>
      <c r="K1802" t="s">
        <v>46</v>
      </c>
      <c r="L1802">
        <v>10</v>
      </c>
      <c r="M1802" t="s">
        <v>47</v>
      </c>
      <c r="N1802" s="3">
        <v>329108</v>
      </c>
      <c r="O1802" s="3">
        <v>3247866</v>
      </c>
      <c r="P1802" s="3">
        <v>3247866</v>
      </c>
      <c r="Q1802" s="3">
        <v>3247866</v>
      </c>
      <c r="R1802" s="3">
        <v>3500330</v>
      </c>
      <c r="S1802" s="1">
        <v>3247866</v>
      </c>
      <c r="T1802" s="1">
        <v>3247866</v>
      </c>
      <c r="U1802" s="1">
        <v>3247866</v>
      </c>
    </row>
    <row r="1803" spans="1:21" x14ac:dyDescent="0.25">
      <c r="A1803" t="s">
        <v>738</v>
      </c>
      <c r="B1803">
        <v>12</v>
      </c>
      <c r="C1803">
        <v>777</v>
      </c>
      <c r="D1803" t="s">
        <v>783</v>
      </c>
      <c r="E1803" t="s">
        <v>784</v>
      </c>
      <c r="F1803" t="s">
        <v>42</v>
      </c>
      <c r="G1803" t="s">
        <v>785</v>
      </c>
      <c r="H1803">
        <v>350</v>
      </c>
      <c r="I1803" t="s">
        <v>786</v>
      </c>
      <c r="J1803" t="s">
        <v>787</v>
      </c>
      <c r="K1803" t="s">
        <v>46</v>
      </c>
      <c r="L1803">
        <v>20</v>
      </c>
      <c r="M1803" t="s">
        <v>48</v>
      </c>
      <c r="N1803" s="3">
        <v>328136.5</v>
      </c>
      <c r="O1803" s="3">
        <v>3247531</v>
      </c>
      <c r="P1803" s="3">
        <v>3247866</v>
      </c>
      <c r="Q1803" s="3">
        <v>2995402</v>
      </c>
      <c r="R1803" s="3">
        <v>3500330</v>
      </c>
      <c r="S1803" s="1">
        <v>3247866</v>
      </c>
      <c r="T1803" s="1">
        <v>3247866</v>
      </c>
      <c r="U1803" s="1">
        <v>3247866</v>
      </c>
    </row>
    <row r="1804" spans="1:21" x14ac:dyDescent="0.25">
      <c r="A1804" t="s">
        <v>738</v>
      </c>
      <c r="B1804">
        <v>12</v>
      </c>
      <c r="C1804">
        <v>777</v>
      </c>
      <c r="D1804" t="s">
        <v>783</v>
      </c>
      <c r="E1804" t="s">
        <v>784</v>
      </c>
      <c r="F1804" t="s">
        <v>42</v>
      </c>
      <c r="G1804" t="s">
        <v>785</v>
      </c>
      <c r="H1804">
        <v>350</v>
      </c>
      <c r="I1804" t="s">
        <v>786</v>
      </c>
      <c r="J1804" t="s">
        <v>787</v>
      </c>
      <c r="K1804" t="s">
        <v>46</v>
      </c>
      <c r="L1804">
        <v>30</v>
      </c>
      <c r="M1804" t="s">
        <v>49</v>
      </c>
      <c r="N1804" s="3">
        <v>971.5</v>
      </c>
      <c r="O1804" s="3">
        <v>335</v>
      </c>
      <c r="P1804" s="3">
        <v>0</v>
      </c>
      <c r="Q1804" s="3">
        <v>252464</v>
      </c>
      <c r="R1804" s="3">
        <v>0</v>
      </c>
      <c r="S1804" s="1">
        <v>0</v>
      </c>
      <c r="T1804" s="1">
        <v>0</v>
      </c>
      <c r="U1804" s="1">
        <v>0</v>
      </c>
    </row>
    <row r="1805" spans="1:21" x14ac:dyDescent="0.25">
      <c r="A1805" t="s">
        <v>738</v>
      </c>
      <c r="B1805">
        <v>12</v>
      </c>
      <c r="C1805">
        <v>777</v>
      </c>
      <c r="D1805" t="s">
        <v>783</v>
      </c>
      <c r="E1805" t="s">
        <v>784</v>
      </c>
      <c r="F1805" t="s">
        <v>42</v>
      </c>
      <c r="G1805" t="s">
        <v>785</v>
      </c>
      <c r="H1805">
        <v>350</v>
      </c>
      <c r="I1805" t="s">
        <v>786</v>
      </c>
      <c r="J1805" t="s">
        <v>787</v>
      </c>
      <c r="K1805" t="s">
        <v>46</v>
      </c>
      <c r="L1805">
        <v>40</v>
      </c>
      <c r="M1805" t="s">
        <v>12</v>
      </c>
      <c r="N1805" s="3">
        <v>0</v>
      </c>
      <c r="O1805" s="3">
        <v>0</v>
      </c>
      <c r="P1805" s="3">
        <v>0</v>
      </c>
      <c r="Q1805" s="3">
        <v>0</v>
      </c>
      <c r="R1805" s="3">
        <v>0</v>
      </c>
      <c r="S1805" s="1">
        <v>0</v>
      </c>
      <c r="T1805" s="1">
        <v>0</v>
      </c>
      <c r="U1805" s="1">
        <v>0</v>
      </c>
    </row>
    <row r="1806" spans="1:21" x14ac:dyDescent="0.25">
      <c r="A1806" t="s">
        <v>738</v>
      </c>
      <c r="B1806">
        <v>12</v>
      </c>
      <c r="C1806">
        <v>777</v>
      </c>
      <c r="D1806" t="s">
        <v>783</v>
      </c>
      <c r="E1806" t="s">
        <v>784</v>
      </c>
      <c r="F1806" t="s">
        <v>42</v>
      </c>
      <c r="G1806" t="s">
        <v>785</v>
      </c>
      <c r="H1806">
        <v>350</v>
      </c>
      <c r="I1806" t="s">
        <v>786</v>
      </c>
      <c r="J1806" t="s">
        <v>787</v>
      </c>
      <c r="K1806" t="s">
        <v>46</v>
      </c>
      <c r="L1806">
        <v>50</v>
      </c>
      <c r="M1806" t="s">
        <v>50</v>
      </c>
      <c r="N1806" s="3">
        <v>971.5</v>
      </c>
      <c r="O1806" s="3">
        <v>335</v>
      </c>
      <c r="P1806" s="3">
        <v>0</v>
      </c>
      <c r="Q1806" s="3">
        <v>252464</v>
      </c>
      <c r="R1806" s="3">
        <v>0</v>
      </c>
      <c r="S1806" s="1">
        <v>0</v>
      </c>
      <c r="T1806" s="1">
        <v>0</v>
      </c>
      <c r="U1806" s="1">
        <v>0</v>
      </c>
    </row>
    <row r="1807" spans="1:21" x14ac:dyDescent="0.25">
      <c r="A1807" t="s">
        <v>738</v>
      </c>
      <c r="B1807">
        <v>12</v>
      </c>
      <c r="C1807">
        <v>777</v>
      </c>
      <c r="D1807" t="s">
        <v>783</v>
      </c>
      <c r="E1807" t="s">
        <v>784</v>
      </c>
      <c r="F1807" t="s">
        <v>42</v>
      </c>
      <c r="G1807" t="s">
        <v>785</v>
      </c>
      <c r="H1807">
        <v>351</v>
      </c>
      <c r="I1807" t="s">
        <v>753</v>
      </c>
      <c r="J1807" t="s">
        <v>754</v>
      </c>
      <c r="K1807" t="s">
        <v>46</v>
      </c>
      <c r="L1807">
        <v>10</v>
      </c>
      <c r="M1807" t="s">
        <v>47</v>
      </c>
      <c r="N1807" s="3">
        <v>76845732</v>
      </c>
      <c r="O1807" s="3">
        <v>66123721</v>
      </c>
      <c r="P1807" s="3">
        <v>66372197.130000003</v>
      </c>
      <c r="Q1807" s="3">
        <v>69992403</v>
      </c>
      <c r="R1807" s="3">
        <v>76397938</v>
      </c>
      <c r="S1807" s="1">
        <v>82283009</v>
      </c>
      <c r="T1807" s="1">
        <v>92830430.519999996</v>
      </c>
      <c r="U1807" s="1">
        <v>96576102</v>
      </c>
    </row>
    <row r="1808" spans="1:21" x14ac:dyDescent="0.25">
      <c r="A1808" t="s">
        <v>738</v>
      </c>
      <c r="B1808">
        <v>12</v>
      </c>
      <c r="C1808">
        <v>777</v>
      </c>
      <c r="D1808" t="s">
        <v>783</v>
      </c>
      <c r="E1808" t="s">
        <v>784</v>
      </c>
      <c r="F1808" t="s">
        <v>42</v>
      </c>
      <c r="G1808" t="s">
        <v>785</v>
      </c>
      <c r="H1808">
        <v>351</v>
      </c>
      <c r="I1808" t="s">
        <v>753</v>
      </c>
      <c r="J1808" t="s">
        <v>754</v>
      </c>
      <c r="K1808" t="s">
        <v>46</v>
      </c>
      <c r="L1808">
        <v>20</v>
      </c>
      <c r="M1808" t="s">
        <v>48</v>
      </c>
      <c r="N1808" s="3">
        <v>76843181.109999999</v>
      </c>
      <c r="O1808" s="3">
        <v>65884373.859999999</v>
      </c>
      <c r="P1808" s="3">
        <v>66371148.810000002</v>
      </c>
      <c r="Q1808" s="3">
        <v>69985505.269999996</v>
      </c>
      <c r="R1808" s="3">
        <v>76397938</v>
      </c>
      <c r="S1808" s="1">
        <v>82283006.319999993</v>
      </c>
      <c r="T1808" s="1">
        <v>92829515.540000007</v>
      </c>
      <c r="U1808" s="1">
        <v>96576102</v>
      </c>
    </row>
    <row r="1809" spans="1:21" x14ac:dyDescent="0.25">
      <c r="A1809" t="s">
        <v>738</v>
      </c>
      <c r="B1809">
        <v>12</v>
      </c>
      <c r="C1809">
        <v>777</v>
      </c>
      <c r="D1809" t="s">
        <v>783</v>
      </c>
      <c r="E1809" t="s">
        <v>784</v>
      </c>
      <c r="F1809" t="s">
        <v>42</v>
      </c>
      <c r="G1809" t="s">
        <v>785</v>
      </c>
      <c r="H1809">
        <v>351</v>
      </c>
      <c r="I1809" t="s">
        <v>753</v>
      </c>
      <c r="J1809" t="s">
        <v>754</v>
      </c>
      <c r="K1809" t="s">
        <v>46</v>
      </c>
      <c r="L1809">
        <v>30</v>
      </c>
      <c r="M1809" t="s">
        <v>49</v>
      </c>
      <c r="N1809" s="3">
        <v>2550.89</v>
      </c>
      <c r="O1809" s="3">
        <v>239347.14</v>
      </c>
      <c r="P1809" s="3">
        <v>1048.32</v>
      </c>
      <c r="Q1809" s="3">
        <v>6897.73</v>
      </c>
      <c r="R1809" s="3">
        <v>0</v>
      </c>
      <c r="S1809" s="1">
        <v>2.68</v>
      </c>
      <c r="T1809" s="1">
        <v>914.98</v>
      </c>
      <c r="U1809" s="1">
        <v>0</v>
      </c>
    </row>
    <row r="1810" spans="1:21" x14ac:dyDescent="0.25">
      <c r="A1810" t="s">
        <v>738</v>
      </c>
      <c r="B1810">
        <v>12</v>
      </c>
      <c r="C1810">
        <v>777</v>
      </c>
      <c r="D1810" t="s">
        <v>783</v>
      </c>
      <c r="E1810" t="s">
        <v>784</v>
      </c>
      <c r="F1810" t="s">
        <v>42</v>
      </c>
      <c r="G1810" t="s">
        <v>785</v>
      </c>
      <c r="H1810">
        <v>351</v>
      </c>
      <c r="I1810" t="s">
        <v>753</v>
      </c>
      <c r="J1810" t="s">
        <v>754</v>
      </c>
      <c r="K1810" t="s">
        <v>46</v>
      </c>
      <c r="L1810">
        <v>40</v>
      </c>
      <c r="M1810" t="s">
        <v>12</v>
      </c>
      <c r="N1810" s="3">
        <v>0</v>
      </c>
      <c r="O1810" s="3">
        <v>0</v>
      </c>
      <c r="P1810" s="3">
        <v>0</v>
      </c>
      <c r="Q1810" s="3">
        <v>0</v>
      </c>
      <c r="R1810" s="3">
        <v>0</v>
      </c>
      <c r="S1810" s="1">
        <v>0</v>
      </c>
      <c r="T1810" s="1">
        <v>0</v>
      </c>
      <c r="U1810" s="1">
        <v>0</v>
      </c>
    </row>
    <row r="1811" spans="1:21" x14ac:dyDescent="0.25">
      <c r="A1811" t="s">
        <v>738</v>
      </c>
      <c r="B1811">
        <v>12</v>
      </c>
      <c r="C1811">
        <v>777</v>
      </c>
      <c r="D1811" t="s">
        <v>783</v>
      </c>
      <c r="E1811" t="s">
        <v>784</v>
      </c>
      <c r="F1811" t="s">
        <v>42</v>
      </c>
      <c r="G1811" t="s">
        <v>785</v>
      </c>
      <c r="H1811">
        <v>351</v>
      </c>
      <c r="I1811" t="s">
        <v>753</v>
      </c>
      <c r="J1811" t="s">
        <v>754</v>
      </c>
      <c r="K1811" t="s">
        <v>46</v>
      </c>
      <c r="L1811">
        <v>50</v>
      </c>
      <c r="M1811" t="s">
        <v>50</v>
      </c>
      <c r="N1811" s="3">
        <v>2550.89</v>
      </c>
      <c r="O1811" s="3">
        <v>239347.14</v>
      </c>
      <c r="P1811" s="3">
        <v>1048.32</v>
      </c>
      <c r="Q1811" s="3">
        <v>6897.73</v>
      </c>
      <c r="R1811" s="3">
        <v>0</v>
      </c>
      <c r="S1811" s="1">
        <v>2.68</v>
      </c>
      <c r="T1811" s="1">
        <v>914.98</v>
      </c>
      <c r="U1811" s="1">
        <v>0</v>
      </c>
    </row>
    <row r="1812" spans="1:21" x14ac:dyDescent="0.25">
      <c r="A1812" t="s">
        <v>738</v>
      </c>
      <c r="B1812">
        <v>12</v>
      </c>
      <c r="C1812">
        <v>777</v>
      </c>
      <c r="D1812" t="s">
        <v>783</v>
      </c>
      <c r="E1812" t="s">
        <v>784</v>
      </c>
      <c r="F1812" t="s">
        <v>42</v>
      </c>
      <c r="G1812" t="s">
        <v>785</v>
      </c>
      <c r="H1812">
        <v>360</v>
      </c>
      <c r="I1812" t="s">
        <v>788</v>
      </c>
      <c r="J1812" t="s">
        <v>789</v>
      </c>
      <c r="K1812" t="s">
        <v>46</v>
      </c>
      <c r="L1812">
        <v>10</v>
      </c>
      <c r="M1812" t="s">
        <v>47</v>
      </c>
      <c r="N1812" s="3">
        <v>47914570</v>
      </c>
      <c r="O1812" s="3">
        <v>48726321</v>
      </c>
      <c r="P1812" s="3">
        <v>48815176</v>
      </c>
      <c r="Q1812" s="3">
        <v>51661174.130000003</v>
      </c>
      <c r="R1812" s="3">
        <v>53391548.700000003</v>
      </c>
      <c r="S1812" s="1">
        <v>55015521</v>
      </c>
      <c r="T1812" s="1">
        <v>56656255</v>
      </c>
      <c r="U1812" s="1">
        <v>58681012</v>
      </c>
    </row>
    <row r="1813" spans="1:21" x14ac:dyDescent="0.25">
      <c r="A1813" t="s">
        <v>738</v>
      </c>
      <c r="B1813">
        <v>12</v>
      </c>
      <c r="C1813">
        <v>777</v>
      </c>
      <c r="D1813" t="s">
        <v>783</v>
      </c>
      <c r="E1813" t="s">
        <v>784</v>
      </c>
      <c r="F1813" t="s">
        <v>42</v>
      </c>
      <c r="G1813" t="s">
        <v>785</v>
      </c>
      <c r="H1813">
        <v>360</v>
      </c>
      <c r="I1813" t="s">
        <v>788</v>
      </c>
      <c r="J1813" t="s">
        <v>789</v>
      </c>
      <c r="K1813" t="s">
        <v>46</v>
      </c>
      <c r="L1813">
        <v>20</v>
      </c>
      <c r="M1813" t="s">
        <v>48</v>
      </c>
      <c r="N1813" s="3">
        <v>47748914.369999997</v>
      </c>
      <c r="O1813" s="3">
        <v>48261056.579999998</v>
      </c>
      <c r="P1813" s="3">
        <v>48728250.869999997</v>
      </c>
      <c r="Q1813" s="3">
        <v>50599133.43</v>
      </c>
      <c r="R1813" s="3">
        <v>53224017.700000003</v>
      </c>
      <c r="S1813" s="1">
        <v>55015521</v>
      </c>
      <c r="T1813" s="1">
        <v>56656255</v>
      </c>
      <c r="U1813" s="1">
        <v>58681012</v>
      </c>
    </row>
    <row r="1814" spans="1:21" x14ac:dyDescent="0.25">
      <c r="A1814" t="s">
        <v>738</v>
      </c>
      <c r="B1814">
        <v>12</v>
      </c>
      <c r="C1814">
        <v>777</v>
      </c>
      <c r="D1814" t="s">
        <v>783</v>
      </c>
      <c r="E1814" t="s">
        <v>784</v>
      </c>
      <c r="F1814" t="s">
        <v>42</v>
      </c>
      <c r="G1814" t="s">
        <v>785</v>
      </c>
      <c r="H1814">
        <v>360</v>
      </c>
      <c r="I1814" t="s">
        <v>788</v>
      </c>
      <c r="J1814" t="s">
        <v>789</v>
      </c>
      <c r="K1814" t="s">
        <v>46</v>
      </c>
      <c r="L1814">
        <v>30</v>
      </c>
      <c r="M1814" t="s">
        <v>49</v>
      </c>
      <c r="N1814" s="3">
        <v>165655.63</v>
      </c>
      <c r="O1814" s="3">
        <v>465264.42</v>
      </c>
      <c r="P1814" s="3">
        <v>86925.13</v>
      </c>
      <c r="Q1814" s="3">
        <v>1062040.7</v>
      </c>
      <c r="R1814" s="3">
        <v>167531</v>
      </c>
      <c r="S1814" s="1">
        <v>0</v>
      </c>
      <c r="T1814" s="1">
        <v>0</v>
      </c>
      <c r="U1814" s="1">
        <v>0</v>
      </c>
    </row>
    <row r="1815" spans="1:21" x14ac:dyDescent="0.25">
      <c r="A1815" t="s">
        <v>738</v>
      </c>
      <c r="B1815">
        <v>12</v>
      </c>
      <c r="C1815">
        <v>777</v>
      </c>
      <c r="D1815" t="s">
        <v>783</v>
      </c>
      <c r="E1815" t="s">
        <v>784</v>
      </c>
      <c r="F1815" t="s">
        <v>42</v>
      </c>
      <c r="G1815" t="s">
        <v>785</v>
      </c>
      <c r="H1815">
        <v>360</v>
      </c>
      <c r="I1815" t="s">
        <v>788</v>
      </c>
      <c r="J1815" t="s">
        <v>789</v>
      </c>
      <c r="K1815" t="s">
        <v>46</v>
      </c>
      <c r="L1815">
        <v>40</v>
      </c>
      <c r="M1815" t="s">
        <v>12</v>
      </c>
      <c r="N1815" s="3">
        <v>0</v>
      </c>
      <c r="O1815" s="3">
        <v>0</v>
      </c>
      <c r="P1815" s="3">
        <v>0</v>
      </c>
      <c r="Q1815" s="3">
        <v>0</v>
      </c>
      <c r="R1815" s="3">
        <v>0</v>
      </c>
      <c r="S1815" s="1">
        <v>0</v>
      </c>
      <c r="T1815" s="1">
        <v>0</v>
      </c>
      <c r="U1815" s="1">
        <v>0</v>
      </c>
    </row>
    <row r="1816" spans="1:21" x14ac:dyDescent="0.25">
      <c r="A1816" t="s">
        <v>738</v>
      </c>
      <c r="B1816">
        <v>12</v>
      </c>
      <c r="C1816">
        <v>777</v>
      </c>
      <c r="D1816" t="s">
        <v>783</v>
      </c>
      <c r="E1816" t="s">
        <v>784</v>
      </c>
      <c r="F1816" t="s">
        <v>42</v>
      </c>
      <c r="G1816" t="s">
        <v>785</v>
      </c>
      <c r="H1816">
        <v>360</v>
      </c>
      <c r="I1816" t="s">
        <v>788</v>
      </c>
      <c r="J1816" t="s">
        <v>789</v>
      </c>
      <c r="K1816" t="s">
        <v>46</v>
      </c>
      <c r="L1816">
        <v>50</v>
      </c>
      <c r="M1816" t="s">
        <v>50</v>
      </c>
      <c r="N1816" s="3">
        <v>165655.63</v>
      </c>
      <c r="O1816" s="3">
        <v>465264.42</v>
      </c>
      <c r="P1816" s="3">
        <v>86925.13</v>
      </c>
      <c r="Q1816" s="3">
        <v>1062040.7</v>
      </c>
      <c r="R1816" s="3">
        <v>167531</v>
      </c>
      <c r="S1816" s="1">
        <v>0</v>
      </c>
      <c r="T1816" s="1">
        <v>0</v>
      </c>
      <c r="U1816" s="1">
        <v>0</v>
      </c>
    </row>
    <row r="1817" spans="1:21" x14ac:dyDescent="0.25">
      <c r="A1817" t="s">
        <v>738</v>
      </c>
      <c r="B1817">
        <v>12</v>
      </c>
      <c r="C1817">
        <v>777</v>
      </c>
      <c r="D1817" t="s">
        <v>783</v>
      </c>
      <c r="E1817" t="s">
        <v>784</v>
      </c>
      <c r="F1817" t="s">
        <v>42</v>
      </c>
      <c r="G1817" t="s">
        <v>785</v>
      </c>
      <c r="H1817">
        <v>398</v>
      </c>
      <c r="I1817" t="s">
        <v>759</v>
      </c>
      <c r="J1817" t="s">
        <v>760</v>
      </c>
      <c r="K1817" t="s">
        <v>46</v>
      </c>
      <c r="L1817">
        <v>10</v>
      </c>
      <c r="M1817" t="s">
        <v>47</v>
      </c>
      <c r="N1817" s="3">
        <v>55059032</v>
      </c>
      <c r="O1817" s="3">
        <v>68805658</v>
      </c>
      <c r="P1817" s="3">
        <v>69412946.420000002</v>
      </c>
      <c r="Q1817" s="3">
        <v>73356541</v>
      </c>
      <c r="R1817" s="3">
        <v>70124740</v>
      </c>
      <c r="S1817" s="1">
        <v>70129529</v>
      </c>
      <c r="T1817" s="1">
        <v>64549879.479999997</v>
      </c>
      <c r="U1817" s="1">
        <v>77571444.560000002</v>
      </c>
    </row>
    <row r="1818" spans="1:21" x14ac:dyDescent="0.25">
      <c r="A1818" t="s">
        <v>738</v>
      </c>
      <c r="B1818">
        <v>12</v>
      </c>
      <c r="C1818">
        <v>777</v>
      </c>
      <c r="D1818" t="s">
        <v>783</v>
      </c>
      <c r="E1818" t="s">
        <v>784</v>
      </c>
      <c r="F1818" t="s">
        <v>42</v>
      </c>
      <c r="G1818" t="s">
        <v>785</v>
      </c>
      <c r="H1818">
        <v>398</v>
      </c>
      <c r="I1818" t="s">
        <v>759</v>
      </c>
      <c r="J1818" t="s">
        <v>760</v>
      </c>
      <c r="K1818" t="s">
        <v>46</v>
      </c>
      <c r="L1818">
        <v>20</v>
      </c>
      <c r="M1818" t="s">
        <v>48</v>
      </c>
      <c r="N1818" s="3">
        <v>55057924.460000001</v>
      </c>
      <c r="O1818" s="3">
        <v>68802478.900000006</v>
      </c>
      <c r="P1818" s="3">
        <v>69412945.719999999</v>
      </c>
      <c r="Q1818" s="3">
        <v>54552971.039999999</v>
      </c>
      <c r="R1818" s="3">
        <v>61611549.109999999</v>
      </c>
      <c r="S1818" s="1">
        <v>70129501.959999993</v>
      </c>
      <c r="T1818" s="1">
        <v>53365281.920000002</v>
      </c>
      <c r="U1818" s="1">
        <v>77285157.849999994</v>
      </c>
    </row>
    <row r="1819" spans="1:21" x14ac:dyDescent="0.25">
      <c r="A1819" t="s">
        <v>738</v>
      </c>
      <c r="B1819">
        <v>12</v>
      </c>
      <c r="C1819">
        <v>777</v>
      </c>
      <c r="D1819" t="s">
        <v>783</v>
      </c>
      <c r="E1819" t="s">
        <v>784</v>
      </c>
      <c r="F1819" t="s">
        <v>42</v>
      </c>
      <c r="G1819" t="s">
        <v>785</v>
      </c>
      <c r="H1819">
        <v>398</v>
      </c>
      <c r="I1819" t="s">
        <v>759</v>
      </c>
      <c r="J1819" t="s">
        <v>760</v>
      </c>
      <c r="K1819" t="s">
        <v>46</v>
      </c>
      <c r="L1819">
        <v>30</v>
      </c>
      <c r="M1819" t="s">
        <v>49</v>
      </c>
      <c r="N1819" s="3">
        <v>1107.54</v>
      </c>
      <c r="O1819" s="3">
        <v>3179.1</v>
      </c>
      <c r="P1819" s="3">
        <v>0.7</v>
      </c>
      <c r="Q1819" s="3">
        <v>18803569.960000001</v>
      </c>
      <c r="R1819" s="3">
        <v>8513190.8900000006</v>
      </c>
      <c r="S1819" s="1">
        <v>27.04</v>
      </c>
      <c r="T1819" s="1">
        <v>11184597.560000001</v>
      </c>
      <c r="U1819" s="1">
        <v>286286.71000000002</v>
      </c>
    </row>
    <row r="1820" spans="1:21" x14ac:dyDescent="0.25">
      <c r="A1820" t="s">
        <v>738</v>
      </c>
      <c r="B1820">
        <v>12</v>
      </c>
      <c r="C1820">
        <v>777</v>
      </c>
      <c r="D1820" t="s">
        <v>783</v>
      </c>
      <c r="E1820" t="s">
        <v>784</v>
      </c>
      <c r="F1820" t="s">
        <v>42</v>
      </c>
      <c r="G1820" t="s">
        <v>785</v>
      </c>
      <c r="H1820">
        <v>398</v>
      </c>
      <c r="I1820" t="s">
        <v>759</v>
      </c>
      <c r="J1820" t="s">
        <v>760</v>
      </c>
      <c r="K1820" t="s">
        <v>46</v>
      </c>
      <c r="L1820">
        <v>40</v>
      </c>
      <c r="M1820" t="s">
        <v>12</v>
      </c>
      <c r="N1820" s="3">
        <v>0</v>
      </c>
      <c r="O1820" s="3">
        <v>0</v>
      </c>
      <c r="P1820" s="3">
        <v>0</v>
      </c>
      <c r="Q1820" s="3">
        <v>0</v>
      </c>
      <c r="R1820" s="3">
        <v>0</v>
      </c>
      <c r="S1820" s="1">
        <v>0</v>
      </c>
      <c r="T1820" s="1">
        <v>1829000</v>
      </c>
      <c r="U1820" s="1">
        <v>0</v>
      </c>
    </row>
    <row r="1821" spans="1:21" x14ac:dyDescent="0.25">
      <c r="A1821" t="s">
        <v>738</v>
      </c>
      <c r="B1821">
        <v>12</v>
      </c>
      <c r="C1821">
        <v>777</v>
      </c>
      <c r="D1821" t="s">
        <v>783</v>
      </c>
      <c r="E1821" t="s">
        <v>784</v>
      </c>
      <c r="F1821" t="s">
        <v>42</v>
      </c>
      <c r="G1821" t="s">
        <v>785</v>
      </c>
      <c r="H1821">
        <v>398</v>
      </c>
      <c r="I1821" t="s">
        <v>759</v>
      </c>
      <c r="J1821" t="s">
        <v>760</v>
      </c>
      <c r="K1821" t="s">
        <v>46</v>
      </c>
      <c r="L1821">
        <v>50</v>
      </c>
      <c r="M1821" t="s">
        <v>50</v>
      </c>
      <c r="N1821" s="3">
        <v>1107.54</v>
      </c>
      <c r="O1821" s="3">
        <v>3179.1</v>
      </c>
      <c r="P1821" s="3">
        <v>0.7</v>
      </c>
      <c r="Q1821" s="3">
        <v>18803569.960000001</v>
      </c>
      <c r="R1821" s="3">
        <v>8513190.8900000006</v>
      </c>
      <c r="S1821" s="1">
        <v>27.04</v>
      </c>
      <c r="T1821" s="1">
        <v>9355597.5600000005</v>
      </c>
      <c r="U1821" s="1">
        <v>286286.71000000002</v>
      </c>
    </row>
    <row r="1822" spans="1:21" x14ac:dyDescent="0.25">
      <c r="A1822" t="s">
        <v>738</v>
      </c>
      <c r="B1822">
        <v>12</v>
      </c>
      <c r="C1822">
        <v>777</v>
      </c>
      <c r="D1822" t="s">
        <v>783</v>
      </c>
      <c r="E1822" t="s">
        <v>784</v>
      </c>
      <c r="F1822" t="s">
        <v>42</v>
      </c>
      <c r="G1822" t="s">
        <v>785</v>
      </c>
      <c r="H1822">
        <v>399</v>
      </c>
      <c r="I1822" t="s">
        <v>62</v>
      </c>
      <c r="J1822" t="s">
        <v>63</v>
      </c>
      <c r="K1822" t="s">
        <v>46</v>
      </c>
      <c r="L1822">
        <v>10</v>
      </c>
      <c r="M1822" t="s">
        <v>47</v>
      </c>
      <c r="N1822" s="3">
        <v>22323235</v>
      </c>
      <c r="O1822" s="3">
        <v>20588297</v>
      </c>
      <c r="P1822" s="3">
        <v>17661001.870000001</v>
      </c>
      <c r="Q1822" s="3">
        <v>19566942</v>
      </c>
      <c r="R1822" s="3">
        <v>22976796</v>
      </c>
      <c r="S1822" s="1">
        <v>24969909</v>
      </c>
      <c r="T1822" s="1">
        <v>25332636</v>
      </c>
      <c r="U1822" s="1">
        <v>24804534</v>
      </c>
    </row>
    <row r="1823" spans="1:21" x14ac:dyDescent="0.25">
      <c r="A1823" t="s">
        <v>738</v>
      </c>
      <c r="B1823">
        <v>12</v>
      </c>
      <c r="C1823">
        <v>777</v>
      </c>
      <c r="D1823" t="s">
        <v>783</v>
      </c>
      <c r="E1823" t="s">
        <v>784</v>
      </c>
      <c r="F1823" t="s">
        <v>42</v>
      </c>
      <c r="G1823" t="s">
        <v>785</v>
      </c>
      <c r="H1823">
        <v>399</v>
      </c>
      <c r="I1823" t="s">
        <v>62</v>
      </c>
      <c r="J1823" t="s">
        <v>63</v>
      </c>
      <c r="K1823" t="s">
        <v>46</v>
      </c>
      <c r="L1823">
        <v>20</v>
      </c>
      <c r="M1823" t="s">
        <v>48</v>
      </c>
      <c r="N1823" s="3">
        <v>22322776.940000001</v>
      </c>
      <c r="O1823" s="3">
        <v>20586122.16</v>
      </c>
      <c r="P1823" s="3">
        <v>17661001.120000001</v>
      </c>
      <c r="Q1823" s="3">
        <v>19566942</v>
      </c>
      <c r="R1823" s="3">
        <v>22976796</v>
      </c>
      <c r="S1823" s="1">
        <v>24969905.98</v>
      </c>
      <c r="T1823" s="1">
        <v>25331571.07</v>
      </c>
      <c r="U1823" s="1">
        <v>24787902</v>
      </c>
    </row>
    <row r="1824" spans="1:21" x14ac:dyDescent="0.25">
      <c r="A1824" t="s">
        <v>738</v>
      </c>
      <c r="B1824">
        <v>12</v>
      </c>
      <c r="C1824">
        <v>777</v>
      </c>
      <c r="D1824" t="s">
        <v>783</v>
      </c>
      <c r="E1824" t="s">
        <v>784</v>
      </c>
      <c r="F1824" t="s">
        <v>42</v>
      </c>
      <c r="G1824" t="s">
        <v>785</v>
      </c>
      <c r="H1824">
        <v>399</v>
      </c>
      <c r="I1824" t="s">
        <v>62</v>
      </c>
      <c r="J1824" t="s">
        <v>63</v>
      </c>
      <c r="K1824" t="s">
        <v>46</v>
      </c>
      <c r="L1824">
        <v>30</v>
      </c>
      <c r="M1824" t="s">
        <v>49</v>
      </c>
      <c r="N1824" s="3">
        <v>458.06</v>
      </c>
      <c r="O1824" s="3">
        <v>2174.84</v>
      </c>
      <c r="P1824" s="3">
        <v>0.75</v>
      </c>
      <c r="Q1824" s="3">
        <v>0</v>
      </c>
      <c r="R1824" s="3">
        <v>0</v>
      </c>
      <c r="S1824" s="1">
        <v>3.02</v>
      </c>
      <c r="T1824" s="1">
        <v>1064.93</v>
      </c>
      <c r="U1824" s="1">
        <v>16632</v>
      </c>
    </row>
    <row r="1825" spans="1:21" x14ac:dyDescent="0.25">
      <c r="A1825" t="s">
        <v>738</v>
      </c>
      <c r="B1825">
        <v>12</v>
      </c>
      <c r="C1825">
        <v>777</v>
      </c>
      <c r="D1825" t="s">
        <v>783</v>
      </c>
      <c r="E1825" t="s">
        <v>784</v>
      </c>
      <c r="F1825" t="s">
        <v>42</v>
      </c>
      <c r="G1825" t="s">
        <v>785</v>
      </c>
      <c r="H1825">
        <v>399</v>
      </c>
      <c r="I1825" t="s">
        <v>62</v>
      </c>
      <c r="J1825" t="s">
        <v>63</v>
      </c>
      <c r="K1825" t="s">
        <v>46</v>
      </c>
      <c r="L1825">
        <v>40</v>
      </c>
      <c r="M1825" t="s">
        <v>12</v>
      </c>
      <c r="N1825" s="3">
        <v>0</v>
      </c>
      <c r="O1825" s="3">
        <v>0</v>
      </c>
      <c r="P1825" s="3">
        <v>0</v>
      </c>
      <c r="Q1825" s="3">
        <v>0</v>
      </c>
      <c r="R1825" s="3">
        <v>0</v>
      </c>
      <c r="S1825" s="1">
        <v>0</v>
      </c>
      <c r="T1825" s="1">
        <v>0</v>
      </c>
      <c r="U1825" s="1">
        <v>0</v>
      </c>
    </row>
    <row r="1826" spans="1:21" x14ac:dyDescent="0.25">
      <c r="A1826" t="s">
        <v>738</v>
      </c>
      <c r="B1826">
        <v>12</v>
      </c>
      <c r="C1826">
        <v>777</v>
      </c>
      <c r="D1826" t="s">
        <v>783</v>
      </c>
      <c r="E1826" t="s">
        <v>784</v>
      </c>
      <c r="F1826" t="s">
        <v>42</v>
      </c>
      <c r="G1826" t="s">
        <v>785</v>
      </c>
      <c r="H1826">
        <v>399</v>
      </c>
      <c r="I1826" t="s">
        <v>62</v>
      </c>
      <c r="J1826" t="s">
        <v>63</v>
      </c>
      <c r="K1826" t="s">
        <v>46</v>
      </c>
      <c r="L1826">
        <v>50</v>
      </c>
      <c r="M1826" t="s">
        <v>50</v>
      </c>
      <c r="N1826" s="3">
        <v>458.06</v>
      </c>
      <c r="O1826" s="3">
        <v>2174.84</v>
      </c>
      <c r="P1826" s="3">
        <v>0.75</v>
      </c>
      <c r="Q1826" s="3">
        <v>0</v>
      </c>
      <c r="R1826" s="3">
        <v>0</v>
      </c>
      <c r="S1826" s="1">
        <v>3.02</v>
      </c>
      <c r="T1826" s="1">
        <v>1064.93</v>
      </c>
      <c r="U1826" s="1">
        <v>16632</v>
      </c>
    </row>
    <row r="1827" spans="1:21" x14ac:dyDescent="0.25">
      <c r="A1827" t="s">
        <v>738</v>
      </c>
      <c r="B1827">
        <v>12</v>
      </c>
      <c r="C1827">
        <v>156</v>
      </c>
      <c r="D1827" t="s">
        <v>790</v>
      </c>
      <c r="E1827" t="s">
        <v>791</v>
      </c>
      <c r="F1827" t="s">
        <v>42</v>
      </c>
      <c r="G1827" t="s">
        <v>792</v>
      </c>
      <c r="H1827">
        <v>302</v>
      </c>
      <c r="I1827" t="s">
        <v>793</v>
      </c>
      <c r="J1827" t="s">
        <v>794</v>
      </c>
      <c r="K1827" t="s">
        <v>46</v>
      </c>
      <c r="L1827">
        <v>10</v>
      </c>
      <c r="M1827" t="s">
        <v>47</v>
      </c>
      <c r="N1827" s="3">
        <v>54382601</v>
      </c>
      <c r="O1827" s="3">
        <v>56208653</v>
      </c>
      <c r="P1827" s="3">
        <v>66442970.670000002</v>
      </c>
      <c r="Q1827" s="3">
        <v>82594503.299999997</v>
      </c>
      <c r="R1827" s="3">
        <v>105167163</v>
      </c>
      <c r="S1827" s="1">
        <v>102502030</v>
      </c>
      <c r="T1827" s="1">
        <v>106647743</v>
      </c>
      <c r="U1827" s="1">
        <v>126915474</v>
      </c>
    </row>
    <row r="1828" spans="1:21" x14ac:dyDescent="0.25">
      <c r="A1828" t="s">
        <v>738</v>
      </c>
      <c r="B1828">
        <v>12</v>
      </c>
      <c r="C1828">
        <v>156</v>
      </c>
      <c r="D1828" t="s">
        <v>790</v>
      </c>
      <c r="E1828" t="s">
        <v>791</v>
      </c>
      <c r="F1828" t="s">
        <v>42</v>
      </c>
      <c r="G1828" t="s">
        <v>792</v>
      </c>
      <c r="H1828">
        <v>302</v>
      </c>
      <c r="I1828" t="s">
        <v>793</v>
      </c>
      <c r="J1828" t="s">
        <v>794</v>
      </c>
      <c r="K1828" t="s">
        <v>46</v>
      </c>
      <c r="L1828">
        <v>20</v>
      </c>
      <c r="M1828" t="s">
        <v>48</v>
      </c>
      <c r="N1828" s="3">
        <v>54349749.799999997</v>
      </c>
      <c r="O1828" s="3">
        <v>55667821.460000001</v>
      </c>
      <c r="P1828" s="3">
        <v>62451596.280000001</v>
      </c>
      <c r="Q1828" s="3">
        <v>60790644.390000001</v>
      </c>
      <c r="R1828" s="3">
        <v>80189561.409999996</v>
      </c>
      <c r="S1828" s="1">
        <v>89323260.840000004</v>
      </c>
      <c r="T1828" s="1">
        <v>106643699.05</v>
      </c>
      <c r="U1828" s="1">
        <v>125941001.66</v>
      </c>
    </row>
    <row r="1829" spans="1:21" x14ac:dyDescent="0.25">
      <c r="A1829" t="s">
        <v>738</v>
      </c>
      <c r="B1829">
        <v>12</v>
      </c>
      <c r="C1829">
        <v>156</v>
      </c>
      <c r="D1829" t="s">
        <v>790</v>
      </c>
      <c r="E1829" t="s">
        <v>791</v>
      </c>
      <c r="F1829" t="s">
        <v>42</v>
      </c>
      <c r="G1829" t="s">
        <v>792</v>
      </c>
      <c r="H1829">
        <v>302</v>
      </c>
      <c r="I1829" t="s">
        <v>793</v>
      </c>
      <c r="J1829" t="s">
        <v>794</v>
      </c>
      <c r="K1829" t="s">
        <v>46</v>
      </c>
      <c r="L1829">
        <v>30</v>
      </c>
      <c r="M1829" t="s">
        <v>49</v>
      </c>
      <c r="N1829" s="3">
        <v>32851.199999999997</v>
      </c>
      <c r="O1829" s="3">
        <v>540831.54</v>
      </c>
      <c r="P1829" s="3">
        <v>3991374.39</v>
      </c>
      <c r="Q1829" s="3">
        <v>21803858.91</v>
      </c>
      <c r="R1829" s="3">
        <v>24977601.59</v>
      </c>
      <c r="S1829" s="1">
        <v>13178769.16</v>
      </c>
      <c r="T1829" s="1">
        <v>4043.95</v>
      </c>
      <c r="U1829" s="1">
        <v>974472.34</v>
      </c>
    </row>
    <row r="1830" spans="1:21" x14ac:dyDescent="0.25">
      <c r="A1830" t="s">
        <v>738</v>
      </c>
      <c r="B1830">
        <v>12</v>
      </c>
      <c r="C1830">
        <v>156</v>
      </c>
      <c r="D1830" t="s">
        <v>790</v>
      </c>
      <c r="E1830" t="s">
        <v>791</v>
      </c>
      <c r="F1830" t="s">
        <v>42</v>
      </c>
      <c r="G1830" t="s">
        <v>792</v>
      </c>
      <c r="H1830">
        <v>302</v>
      </c>
      <c r="I1830" t="s">
        <v>793</v>
      </c>
      <c r="J1830" t="s">
        <v>794</v>
      </c>
      <c r="K1830" t="s">
        <v>46</v>
      </c>
      <c r="L1830">
        <v>40</v>
      </c>
      <c r="M1830" t="s">
        <v>12</v>
      </c>
      <c r="N1830" s="3">
        <v>0</v>
      </c>
      <c r="O1830" s="3">
        <v>0</v>
      </c>
      <c r="P1830" s="3">
        <v>0</v>
      </c>
      <c r="Q1830" s="3">
        <v>0</v>
      </c>
      <c r="R1830" s="3">
        <v>0</v>
      </c>
      <c r="S1830" s="1">
        <v>0</v>
      </c>
      <c r="T1830" s="1">
        <v>0</v>
      </c>
      <c r="U1830" s="1">
        <v>0</v>
      </c>
    </row>
    <row r="1831" spans="1:21" x14ac:dyDescent="0.25">
      <c r="A1831" t="s">
        <v>738</v>
      </c>
      <c r="B1831">
        <v>12</v>
      </c>
      <c r="C1831">
        <v>156</v>
      </c>
      <c r="D1831" t="s">
        <v>790</v>
      </c>
      <c r="E1831" t="s">
        <v>791</v>
      </c>
      <c r="F1831" t="s">
        <v>42</v>
      </c>
      <c r="G1831" t="s">
        <v>792</v>
      </c>
      <c r="H1831">
        <v>302</v>
      </c>
      <c r="I1831" t="s">
        <v>793</v>
      </c>
      <c r="J1831" t="s">
        <v>794</v>
      </c>
      <c r="K1831" t="s">
        <v>46</v>
      </c>
      <c r="L1831">
        <v>50</v>
      </c>
      <c r="M1831" t="s">
        <v>50</v>
      </c>
      <c r="N1831" s="3">
        <v>32851.199999999997</v>
      </c>
      <c r="O1831" s="3">
        <v>540831.54</v>
      </c>
      <c r="P1831" s="3">
        <v>3991374.39</v>
      </c>
      <c r="Q1831" s="3">
        <v>21803858.91</v>
      </c>
      <c r="R1831" s="3">
        <v>24977601.59</v>
      </c>
      <c r="S1831" s="1">
        <v>13178769.16</v>
      </c>
      <c r="T1831" s="1">
        <v>4043.95</v>
      </c>
      <c r="U1831" s="1">
        <v>974472.34</v>
      </c>
    </row>
    <row r="1832" spans="1:21" x14ac:dyDescent="0.25">
      <c r="A1832" t="s">
        <v>738</v>
      </c>
      <c r="B1832">
        <v>12</v>
      </c>
      <c r="C1832">
        <v>156</v>
      </c>
      <c r="D1832" t="s">
        <v>790</v>
      </c>
      <c r="E1832" t="s">
        <v>791</v>
      </c>
      <c r="F1832" t="s">
        <v>42</v>
      </c>
      <c r="G1832" t="s">
        <v>792</v>
      </c>
      <c r="H1832">
        <v>310</v>
      </c>
      <c r="I1832" t="s">
        <v>795</v>
      </c>
      <c r="J1832" t="s">
        <v>796</v>
      </c>
      <c r="K1832" t="s">
        <v>46</v>
      </c>
      <c r="L1832">
        <v>10</v>
      </c>
      <c r="M1832" t="s">
        <v>47</v>
      </c>
      <c r="N1832" s="3">
        <v>220900278</v>
      </c>
      <c r="O1832" s="3">
        <v>226149033</v>
      </c>
      <c r="P1832" s="3">
        <v>232070258.97</v>
      </c>
      <c r="Q1832" s="3">
        <v>258050097</v>
      </c>
      <c r="R1832" s="3">
        <v>291793999</v>
      </c>
      <c r="S1832" s="1">
        <v>293672933</v>
      </c>
      <c r="T1832" s="1">
        <v>299647205</v>
      </c>
      <c r="U1832" s="1">
        <v>325345294</v>
      </c>
    </row>
    <row r="1833" spans="1:21" x14ac:dyDescent="0.25">
      <c r="A1833" t="s">
        <v>738</v>
      </c>
      <c r="B1833">
        <v>12</v>
      </c>
      <c r="C1833">
        <v>156</v>
      </c>
      <c r="D1833" t="s">
        <v>790</v>
      </c>
      <c r="E1833" t="s">
        <v>791</v>
      </c>
      <c r="F1833" t="s">
        <v>42</v>
      </c>
      <c r="G1833" t="s">
        <v>792</v>
      </c>
      <c r="H1833">
        <v>310</v>
      </c>
      <c r="I1833" t="s">
        <v>795</v>
      </c>
      <c r="J1833" t="s">
        <v>796</v>
      </c>
      <c r="K1833" t="s">
        <v>46</v>
      </c>
      <c r="L1833">
        <v>20</v>
      </c>
      <c r="M1833" t="s">
        <v>48</v>
      </c>
      <c r="N1833" s="3">
        <v>220811746</v>
      </c>
      <c r="O1833" s="3">
        <v>224458963.69999999</v>
      </c>
      <c r="P1833" s="3">
        <v>226033565.80000001</v>
      </c>
      <c r="Q1833" s="3">
        <v>247149900.46000001</v>
      </c>
      <c r="R1833" s="3">
        <v>282277653.93000001</v>
      </c>
      <c r="S1833" s="1">
        <v>293646382.12</v>
      </c>
      <c r="T1833" s="1">
        <v>299606935.51999998</v>
      </c>
      <c r="U1833" s="1">
        <v>309391094.33999997</v>
      </c>
    </row>
    <row r="1834" spans="1:21" x14ac:dyDescent="0.25">
      <c r="A1834" t="s">
        <v>738</v>
      </c>
      <c r="B1834">
        <v>12</v>
      </c>
      <c r="C1834">
        <v>156</v>
      </c>
      <c r="D1834" t="s">
        <v>790</v>
      </c>
      <c r="E1834" t="s">
        <v>791</v>
      </c>
      <c r="F1834" t="s">
        <v>42</v>
      </c>
      <c r="G1834" t="s">
        <v>792</v>
      </c>
      <c r="H1834">
        <v>310</v>
      </c>
      <c r="I1834" t="s">
        <v>795</v>
      </c>
      <c r="J1834" t="s">
        <v>796</v>
      </c>
      <c r="K1834" t="s">
        <v>46</v>
      </c>
      <c r="L1834">
        <v>30</v>
      </c>
      <c r="M1834" t="s">
        <v>49</v>
      </c>
      <c r="N1834" s="3">
        <v>88532</v>
      </c>
      <c r="O1834" s="3">
        <v>1690069.3</v>
      </c>
      <c r="P1834" s="3">
        <v>6036693.1699999999</v>
      </c>
      <c r="Q1834" s="3">
        <v>10900196.539999999</v>
      </c>
      <c r="R1834" s="3">
        <v>9516345.0700000003</v>
      </c>
      <c r="S1834" s="1">
        <v>26550.880000000001</v>
      </c>
      <c r="T1834" s="1">
        <v>40269.480000000003</v>
      </c>
      <c r="U1834" s="1">
        <v>15954199.66</v>
      </c>
    </row>
    <row r="1835" spans="1:21" x14ac:dyDescent="0.25">
      <c r="A1835" t="s">
        <v>738</v>
      </c>
      <c r="B1835">
        <v>12</v>
      </c>
      <c r="C1835">
        <v>156</v>
      </c>
      <c r="D1835" t="s">
        <v>790</v>
      </c>
      <c r="E1835" t="s">
        <v>791</v>
      </c>
      <c r="F1835" t="s">
        <v>42</v>
      </c>
      <c r="G1835" t="s">
        <v>792</v>
      </c>
      <c r="H1835">
        <v>310</v>
      </c>
      <c r="I1835" t="s">
        <v>795</v>
      </c>
      <c r="J1835" t="s">
        <v>796</v>
      </c>
      <c r="K1835" t="s">
        <v>46</v>
      </c>
      <c r="L1835">
        <v>40</v>
      </c>
      <c r="M1835" t="s">
        <v>12</v>
      </c>
      <c r="N1835" s="3">
        <v>0</v>
      </c>
      <c r="O1835" s="3">
        <v>0</v>
      </c>
      <c r="P1835" s="3">
        <v>0</v>
      </c>
      <c r="Q1835" s="3">
        <v>0</v>
      </c>
      <c r="R1835" s="3">
        <v>0</v>
      </c>
      <c r="S1835" s="1">
        <v>0</v>
      </c>
      <c r="T1835" s="1">
        <v>0</v>
      </c>
      <c r="U1835" s="1">
        <v>0</v>
      </c>
    </row>
    <row r="1836" spans="1:21" x14ac:dyDescent="0.25">
      <c r="A1836" t="s">
        <v>738</v>
      </c>
      <c r="B1836">
        <v>12</v>
      </c>
      <c r="C1836">
        <v>156</v>
      </c>
      <c r="D1836" t="s">
        <v>790</v>
      </c>
      <c r="E1836" t="s">
        <v>791</v>
      </c>
      <c r="F1836" t="s">
        <v>42</v>
      </c>
      <c r="G1836" t="s">
        <v>792</v>
      </c>
      <c r="H1836">
        <v>310</v>
      </c>
      <c r="I1836" t="s">
        <v>795</v>
      </c>
      <c r="J1836" t="s">
        <v>796</v>
      </c>
      <c r="K1836" t="s">
        <v>46</v>
      </c>
      <c r="L1836">
        <v>50</v>
      </c>
      <c r="M1836" t="s">
        <v>50</v>
      </c>
      <c r="N1836" s="3">
        <v>88532</v>
      </c>
      <c r="O1836" s="3">
        <v>1690069.3</v>
      </c>
      <c r="P1836" s="3">
        <v>6036693.1699999999</v>
      </c>
      <c r="Q1836" s="3">
        <v>10900196.539999999</v>
      </c>
      <c r="R1836" s="3">
        <v>9516345.0700000003</v>
      </c>
      <c r="S1836" s="1">
        <v>26550.880000000001</v>
      </c>
      <c r="T1836" s="1">
        <v>40269.480000000003</v>
      </c>
      <c r="U1836" s="1">
        <v>15954199.66</v>
      </c>
    </row>
    <row r="1837" spans="1:21" x14ac:dyDescent="0.25">
      <c r="A1837" t="s">
        <v>738</v>
      </c>
      <c r="B1837">
        <v>12</v>
      </c>
      <c r="C1837">
        <v>156</v>
      </c>
      <c r="D1837" t="s">
        <v>790</v>
      </c>
      <c r="E1837" t="s">
        <v>791</v>
      </c>
      <c r="F1837" t="s">
        <v>42</v>
      </c>
      <c r="G1837" t="s">
        <v>792</v>
      </c>
      <c r="H1837">
        <v>399</v>
      </c>
      <c r="I1837" t="s">
        <v>62</v>
      </c>
      <c r="J1837" t="s">
        <v>63</v>
      </c>
      <c r="K1837" t="s">
        <v>46</v>
      </c>
      <c r="L1837">
        <v>10</v>
      </c>
      <c r="M1837" t="s">
        <v>47</v>
      </c>
      <c r="N1837" s="3">
        <v>32191438</v>
      </c>
      <c r="O1837" s="3">
        <v>33697458</v>
      </c>
      <c r="P1837" s="3">
        <v>31477120.359999999</v>
      </c>
      <c r="Q1837" s="3">
        <v>37593918</v>
      </c>
      <c r="R1837" s="3">
        <v>42227176</v>
      </c>
      <c r="S1837" s="1">
        <v>53938325</v>
      </c>
      <c r="T1837" s="1">
        <v>58178077</v>
      </c>
      <c r="U1837" s="1">
        <v>64730169</v>
      </c>
    </row>
    <row r="1838" spans="1:21" x14ac:dyDescent="0.25">
      <c r="A1838" t="s">
        <v>738</v>
      </c>
      <c r="B1838">
        <v>12</v>
      </c>
      <c r="C1838">
        <v>156</v>
      </c>
      <c r="D1838" t="s">
        <v>790</v>
      </c>
      <c r="E1838" t="s">
        <v>791</v>
      </c>
      <c r="F1838" t="s">
        <v>42</v>
      </c>
      <c r="G1838" t="s">
        <v>792</v>
      </c>
      <c r="H1838">
        <v>399</v>
      </c>
      <c r="I1838" t="s">
        <v>62</v>
      </c>
      <c r="J1838" t="s">
        <v>63</v>
      </c>
      <c r="K1838" t="s">
        <v>46</v>
      </c>
      <c r="L1838">
        <v>20</v>
      </c>
      <c r="M1838" t="s">
        <v>48</v>
      </c>
      <c r="N1838" s="3">
        <v>32191398.66</v>
      </c>
      <c r="O1838" s="3">
        <v>33673733.439999998</v>
      </c>
      <c r="P1838" s="3">
        <v>31446675.59</v>
      </c>
      <c r="Q1838" s="3">
        <v>36583114.890000001</v>
      </c>
      <c r="R1838" s="3">
        <v>42180405.75</v>
      </c>
      <c r="S1838" s="1">
        <v>53909481.979999997</v>
      </c>
      <c r="T1838" s="1">
        <v>58044284.030000001</v>
      </c>
      <c r="U1838" s="1">
        <v>63970019.590000004</v>
      </c>
    </row>
    <row r="1839" spans="1:21" x14ac:dyDescent="0.25">
      <c r="A1839" t="s">
        <v>738</v>
      </c>
      <c r="B1839">
        <v>12</v>
      </c>
      <c r="C1839">
        <v>156</v>
      </c>
      <c r="D1839" t="s">
        <v>790</v>
      </c>
      <c r="E1839" t="s">
        <v>791</v>
      </c>
      <c r="F1839" t="s">
        <v>42</v>
      </c>
      <c r="G1839" t="s">
        <v>792</v>
      </c>
      <c r="H1839">
        <v>399</v>
      </c>
      <c r="I1839" t="s">
        <v>62</v>
      </c>
      <c r="J1839" t="s">
        <v>63</v>
      </c>
      <c r="K1839" t="s">
        <v>46</v>
      </c>
      <c r="L1839">
        <v>30</v>
      </c>
      <c r="M1839" t="s">
        <v>49</v>
      </c>
      <c r="N1839" s="3">
        <v>39.340000000000003</v>
      </c>
      <c r="O1839" s="3">
        <v>23724.560000000001</v>
      </c>
      <c r="P1839" s="3">
        <v>30444.77</v>
      </c>
      <c r="Q1839" s="3">
        <v>1010803.11</v>
      </c>
      <c r="R1839" s="3">
        <v>46770.25</v>
      </c>
      <c r="S1839" s="1">
        <v>28843.02</v>
      </c>
      <c r="T1839" s="1">
        <v>133792.97</v>
      </c>
      <c r="U1839" s="1">
        <v>760149.41</v>
      </c>
    </row>
    <row r="1840" spans="1:21" x14ac:dyDescent="0.25">
      <c r="A1840" t="s">
        <v>738</v>
      </c>
      <c r="B1840">
        <v>12</v>
      </c>
      <c r="C1840">
        <v>156</v>
      </c>
      <c r="D1840" t="s">
        <v>790</v>
      </c>
      <c r="E1840" t="s">
        <v>791</v>
      </c>
      <c r="F1840" t="s">
        <v>42</v>
      </c>
      <c r="G1840" t="s">
        <v>792</v>
      </c>
      <c r="H1840">
        <v>399</v>
      </c>
      <c r="I1840" t="s">
        <v>62</v>
      </c>
      <c r="J1840" t="s">
        <v>63</v>
      </c>
      <c r="K1840" t="s">
        <v>46</v>
      </c>
      <c r="L1840">
        <v>40</v>
      </c>
      <c r="M1840" t="s">
        <v>12</v>
      </c>
      <c r="N1840" s="3">
        <v>0</v>
      </c>
      <c r="O1840" s="3">
        <v>0</v>
      </c>
      <c r="P1840" s="3">
        <v>0</v>
      </c>
      <c r="Q1840" s="3">
        <v>0</v>
      </c>
      <c r="R1840" s="3">
        <v>0</v>
      </c>
      <c r="S1840" s="1">
        <v>0</v>
      </c>
      <c r="T1840" s="1">
        <v>0</v>
      </c>
      <c r="U1840" s="1">
        <v>0</v>
      </c>
    </row>
    <row r="1841" spans="1:21" x14ac:dyDescent="0.25">
      <c r="A1841" t="s">
        <v>738</v>
      </c>
      <c r="B1841">
        <v>12</v>
      </c>
      <c r="C1841">
        <v>156</v>
      </c>
      <c r="D1841" t="s">
        <v>790</v>
      </c>
      <c r="E1841" t="s">
        <v>791</v>
      </c>
      <c r="F1841" t="s">
        <v>42</v>
      </c>
      <c r="G1841" t="s">
        <v>792</v>
      </c>
      <c r="H1841">
        <v>399</v>
      </c>
      <c r="I1841" t="s">
        <v>62</v>
      </c>
      <c r="J1841" t="s">
        <v>63</v>
      </c>
      <c r="K1841" t="s">
        <v>46</v>
      </c>
      <c r="L1841">
        <v>50</v>
      </c>
      <c r="M1841" t="s">
        <v>50</v>
      </c>
      <c r="N1841" s="3">
        <v>39.340000000000003</v>
      </c>
      <c r="O1841" s="3">
        <v>23724.560000000001</v>
      </c>
      <c r="P1841" s="3">
        <v>30444.77</v>
      </c>
      <c r="Q1841" s="3">
        <v>1010803.11</v>
      </c>
      <c r="R1841" s="3">
        <v>46770.25</v>
      </c>
      <c r="S1841" s="1">
        <v>28843.02</v>
      </c>
      <c r="T1841" s="1">
        <v>133792.97</v>
      </c>
      <c r="U1841" s="1">
        <v>760149.41</v>
      </c>
    </row>
    <row r="1842" spans="1:21" x14ac:dyDescent="0.25">
      <c r="A1842" t="s">
        <v>738</v>
      </c>
      <c r="B1842">
        <v>12</v>
      </c>
      <c r="C1842">
        <v>766</v>
      </c>
      <c r="D1842" t="s">
        <v>797</v>
      </c>
      <c r="E1842" t="s">
        <v>798</v>
      </c>
      <c r="F1842" t="s">
        <v>42</v>
      </c>
      <c r="G1842" t="s">
        <v>799</v>
      </c>
      <c r="H1842">
        <v>352</v>
      </c>
      <c r="I1842" t="s">
        <v>800</v>
      </c>
      <c r="J1842" t="s">
        <v>801</v>
      </c>
      <c r="K1842" t="s">
        <v>46</v>
      </c>
      <c r="L1842">
        <v>10</v>
      </c>
      <c r="M1842" t="s">
        <v>47</v>
      </c>
      <c r="N1842" s="3">
        <v>1848199</v>
      </c>
      <c r="O1842" s="3">
        <v>1847384</v>
      </c>
      <c r="P1842" s="3">
        <v>1931017</v>
      </c>
      <c r="Q1842" s="3">
        <v>2703074</v>
      </c>
      <c r="R1842" s="3">
        <v>2795178</v>
      </c>
      <c r="S1842" s="1">
        <v>2843221</v>
      </c>
      <c r="T1842" s="1">
        <v>2917552.41</v>
      </c>
      <c r="U1842" s="1">
        <v>3224327</v>
      </c>
    </row>
    <row r="1843" spans="1:21" x14ac:dyDescent="0.25">
      <c r="A1843" t="s">
        <v>738</v>
      </c>
      <c r="B1843">
        <v>12</v>
      </c>
      <c r="C1843">
        <v>766</v>
      </c>
      <c r="D1843" t="s">
        <v>797</v>
      </c>
      <c r="E1843" t="s">
        <v>798</v>
      </c>
      <c r="F1843" t="s">
        <v>42</v>
      </c>
      <c r="G1843" t="s">
        <v>799</v>
      </c>
      <c r="H1843">
        <v>352</v>
      </c>
      <c r="I1843" t="s">
        <v>800</v>
      </c>
      <c r="J1843" t="s">
        <v>801</v>
      </c>
      <c r="K1843" t="s">
        <v>46</v>
      </c>
      <c r="L1843">
        <v>20</v>
      </c>
      <c r="M1843" t="s">
        <v>48</v>
      </c>
      <c r="N1843" s="3">
        <v>1775470.87</v>
      </c>
      <c r="O1843" s="3">
        <v>1734650.1</v>
      </c>
      <c r="P1843" s="3">
        <v>1819308.49</v>
      </c>
      <c r="Q1843" s="3">
        <v>2627897.63</v>
      </c>
      <c r="R1843" s="3">
        <v>2556760.04</v>
      </c>
      <c r="S1843" s="1">
        <v>2793383.14</v>
      </c>
      <c r="T1843" s="1">
        <v>2772787.67</v>
      </c>
      <c r="U1843" s="1">
        <v>3181636.63</v>
      </c>
    </row>
    <row r="1844" spans="1:21" x14ac:dyDescent="0.25">
      <c r="A1844" t="s">
        <v>738</v>
      </c>
      <c r="B1844">
        <v>12</v>
      </c>
      <c r="C1844">
        <v>766</v>
      </c>
      <c r="D1844" t="s">
        <v>797</v>
      </c>
      <c r="E1844" t="s">
        <v>798</v>
      </c>
      <c r="F1844" t="s">
        <v>42</v>
      </c>
      <c r="G1844" t="s">
        <v>799</v>
      </c>
      <c r="H1844">
        <v>352</v>
      </c>
      <c r="I1844" t="s">
        <v>800</v>
      </c>
      <c r="J1844" t="s">
        <v>801</v>
      </c>
      <c r="K1844" t="s">
        <v>46</v>
      </c>
      <c r="L1844">
        <v>30</v>
      </c>
      <c r="M1844" t="s">
        <v>49</v>
      </c>
      <c r="N1844" s="3">
        <v>72728.13</v>
      </c>
      <c r="O1844" s="3">
        <v>112733.9</v>
      </c>
      <c r="P1844" s="3">
        <v>111708.51</v>
      </c>
      <c r="Q1844" s="3">
        <v>75176.37</v>
      </c>
      <c r="R1844" s="3">
        <v>238417.96</v>
      </c>
      <c r="S1844" s="1">
        <v>49837.86</v>
      </c>
      <c r="T1844" s="1">
        <v>144764.74</v>
      </c>
      <c r="U1844" s="1">
        <v>42690.37</v>
      </c>
    </row>
    <row r="1845" spans="1:21" x14ac:dyDescent="0.25">
      <c r="A1845" t="s">
        <v>738</v>
      </c>
      <c r="B1845">
        <v>12</v>
      </c>
      <c r="C1845">
        <v>766</v>
      </c>
      <c r="D1845" t="s">
        <v>797</v>
      </c>
      <c r="E1845" t="s">
        <v>798</v>
      </c>
      <c r="F1845" t="s">
        <v>42</v>
      </c>
      <c r="G1845" t="s">
        <v>799</v>
      </c>
      <c r="H1845">
        <v>352</v>
      </c>
      <c r="I1845" t="s">
        <v>800</v>
      </c>
      <c r="J1845" t="s">
        <v>801</v>
      </c>
      <c r="K1845" t="s">
        <v>46</v>
      </c>
      <c r="L1845">
        <v>40</v>
      </c>
      <c r="M1845" t="s">
        <v>12</v>
      </c>
      <c r="N1845" s="3">
        <v>0</v>
      </c>
      <c r="O1845" s="3">
        <v>0</v>
      </c>
      <c r="P1845" s="3">
        <v>0</v>
      </c>
      <c r="Q1845" s="3">
        <v>0</v>
      </c>
      <c r="R1845" s="3">
        <v>0</v>
      </c>
      <c r="S1845" s="1">
        <v>0</v>
      </c>
      <c r="T1845" s="1">
        <v>0</v>
      </c>
      <c r="U1845" s="1">
        <v>0</v>
      </c>
    </row>
    <row r="1846" spans="1:21" x14ac:dyDescent="0.25">
      <c r="A1846" t="s">
        <v>738</v>
      </c>
      <c r="B1846">
        <v>12</v>
      </c>
      <c r="C1846">
        <v>766</v>
      </c>
      <c r="D1846" t="s">
        <v>797</v>
      </c>
      <c r="E1846" t="s">
        <v>798</v>
      </c>
      <c r="F1846" t="s">
        <v>42</v>
      </c>
      <c r="G1846" t="s">
        <v>799</v>
      </c>
      <c r="H1846">
        <v>352</v>
      </c>
      <c r="I1846" t="s">
        <v>800</v>
      </c>
      <c r="J1846" t="s">
        <v>801</v>
      </c>
      <c r="K1846" t="s">
        <v>46</v>
      </c>
      <c r="L1846">
        <v>50</v>
      </c>
      <c r="M1846" t="s">
        <v>50</v>
      </c>
      <c r="N1846" s="3">
        <v>72728.13</v>
      </c>
      <c r="O1846" s="3">
        <v>112733.9</v>
      </c>
      <c r="P1846" s="3">
        <v>111708.51</v>
      </c>
      <c r="Q1846" s="3">
        <v>75176.37</v>
      </c>
      <c r="R1846" s="3">
        <v>238417.96</v>
      </c>
      <c r="S1846" s="1">
        <v>49837.86</v>
      </c>
      <c r="T1846" s="1">
        <v>144764.74</v>
      </c>
      <c r="U1846" s="1">
        <v>42690.37</v>
      </c>
    </row>
    <row r="1847" spans="1:21" x14ac:dyDescent="0.25">
      <c r="A1847" t="s">
        <v>802</v>
      </c>
      <c r="B1847">
        <v>13</v>
      </c>
      <c r="C1847">
        <v>184</v>
      </c>
      <c r="D1847" t="s">
        <v>803</v>
      </c>
      <c r="E1847" t="s">
        <v>804</v>
      </c>
      <c r="F1847" t="s">
        <v>42</v>
      </c>
      <c r="G1847" t="s">
        <v>805</v>
      </c>
      <c r="H1847">
        <v>799</v>
      </c>
      <c r="I1847" t="s">
        <v>62</v>
      </c>
      <c r="J1847" t="s">
        <v>218</v>
      </c>
      <c r="K1847" t="s">
        <v>46</v>
      </c>
      <c r="L1847">
        <v>10</v>
      </c>
      <c r="M1847" t="s">
        <v>47</v>
      </c>
      <c r="N1847" s="3">
        <v>401508</v>
      </c>
      <c r="O1847" s="3">
        <v>0</v>
      </c>
      <c r="P1847" s="3">
        <v>0</v>
      </c>
      <c r="Q1847" s="3">
        <v>0</v>
      </c>
      <c r="R1847" s="3">
        <v>0</v>
      </c>
      <c r="S1847" s="1">
        <v>0</v>
      </c>
      <c r="T1847" s="1">
        <v>0</v>
      </c>
      <c r="U1847" s="1"/>
    </row>
    <row r="1848" spans="1:21" x14ac:dyDescent="0.25">
      <c r="A1848" t="s">
        <v>802</v>
      </c>
      <c r="B1848">
        <v>13</v>
      </c>
      <c r="C1848">
        <v>184</v>
      </c>
      <c r="D1848" t="s">
        <v>803</v>
      </c>
      <c r="E1848" t="s">
        <v>804</v>
      </c>
      <c r="F1848" t="s">
        <v>42</v>
      </c>
      <c r="G1848" t="s">
        <v>805</v>
      </c>
      <c r="H1848">
        <v>799</v>
      </c>
      <c r="I1848" t="s">
        <v>62</v>
      </c>
      <c r="J1848" t="s">
        <v>218</v>
      </c>
      <c r="K1848" t="s">
        <v>46</v>
      </c>
      <c r="L1848">
        <v>20</v>
      </c>
      <c r="M1848" t="s">
        <v>48</v>
      </c>
      <c r="N1848" s="3">
        <v>20803.439999999999</v>
      </c>
      <c r="O1848" s="3">
        <v>0</v>
      </c>
      <c r="P1848" s="3">
        <v>0</v>
      </c>
      <c r="Q1848" s="3">
        <v>0</v>
      </c>
      <c r="R1848" s="3">
        <v>0</v>
      </c>
      <c r="S1848" s="1">
        <v>0</v>
      </c>
      <c r="T1848" s="1">
        <v>0</v>
      </c>
      <c r="U1848" s="1"/>
    </row>
    <row r="1849" spans="1:21" x14ac:dyDescent="0.25">
      <c r="A1849" t="s">
        <v>802</v>
      </c>
      <c r="B1849">
        <v>13</v>
      </c>
      <c r="C1849">
        <v>184</v>
      </c>
      <c r="D1849" t="s">
        <v>803</v>
      </c>
      <c r="E1849" t="s">
        <v>804</v>
      </c>
      <c r="F1849" t="s">
        <v>42</v>
      </c>
      <c r="G1849" t="s">
        <v>805</v>
      </c>
      <c r="H1849">
        <v>799</v>
      </c>
      <c r="I1849" t="s">
        <v>62</v>
      </c>
      <c r="J1849" t="s">
        <v>218</v>
      </c>
      <c r="K1849" t="s">
        <v>46</v>
      </c>
      <c r="L1849">
        <v>30</v>
      </c>
      <c r="M1849" t="s">
        <v>49</v>
      </c>
      <c r="N1849" s="3">
        <v>380704.56</v>
      </c>
      <c r="O1849" s="3">
        <v>0</v>
      </c>
      <c r="P1849" s="3">
        <v>0</v>
      </c>
      <c r="Q1849" s="3">
        <v>0</v>
      </c>
      <c r="R1849" s="3">
        <v>0</v>
      </c>
      <c r="S1849" s="1">
        <v>0</v>
      </c>
      <c r="T1849" s="1">
        <v>0</v>
      </c>
      <c r="U1849" s="1"/>
    </row>
    <row r="1850" spans="1:21" x14ac:dyDescent="0.25">
      <c r="A1850" t="s">
        <v>802</v>
      </c>
      <c r="B1850">
        <v>13</v>
      </c>
      <c r="C1850">
        <v>184</v>
      </c>
      <c r="D1850" t="s">
        <v>803</v>
      </c>
      <c r="E1850" t="s">
        <v>804</v>
      </c>
      <c r="F1850" t="s">
        <v>42</v>
      </c>
      <c r="G1850" t="s">
        <v>805</v>
      </c>
      <c r="H1850">
        <v>799</v>
      </c>
      <c r="I1850" t="s">
        <v>62</v>
      </c>
      <c r="J1850" t="s">
        <v>218</v>
      </c>
      <c r="K1850" t="s">
        <v>46</v>
      </c>
      <c r="L1850">
        <v>40</v>
      </c>
      <c r="M1850" t="s">
        <v>12</v>
      </c>
      <c r="N1850" s="3">
        <v>0</v>
      </c>
      <c r="O1850" s="3">
        <v>0</v>
      </c>
      <c r="P1850" s="3">
        <v>0</v>
      </c>
      <c r="Q1850" s="3">
        <v>0</v>
      </c>
      <c r="R1850" s="3">
        <v>0</v>
      </c>
      <c r="S1850" s="1">
        <v>0</v>
      </c>
      <c r="T1850" s="1">
        <v>0</v>
      </c>
      <c r="U1850" s="1"/>
    </row>
    <row r="1851" spans="1:21" x14ac:dyDescent="0.25">
      <c r="A1851" t="s">
        <v>802</v>
      </c>
      <c r="B1851">
        <v>13</v>
      </c>
      <c r="C1851">
        <v>184</v>
      </c>
      <c r="D1851" t="s">
        <v>803</v>
      </c>
      <c r="E1851" t="s">
        <v>804</v>
      </c>
      <c r="F1851" t="s">
        <v>42</v>
      </c>
      <c r="G1851" t="s">
        <v>805</v>
      </c>
      <c r="H1851">
        <v>799</v>
      </c>
      <c r="I1851" t="s">
        <v>62</v>
      </c>
      <c r="J1851" t="s">
        <v>218</v>
      </c>
      <c r="K1851" t="s">
        <v>46</v>
      </c>
      <c r="L1851">
        <v>50</v>
      </c>
      <c r="M1851" t="s">
        <v>50</v>
      </c>
      <c r="N1851" s="3">
        <v>380704.56</v>
      </c>
      <c r="O1851" s="3">
        <v>0</v>
      </c>
      <c r="P1851" s="3">
        <v>0</v>
      </c>
      <c r="Q1851" s="3">
        <v>0</v>
      </c>
      <c r="R1851" s="3">
        <v>0</v>
      </c>
      <c r="S1851" s="1">
        <v>0</v>
      </c>
      <c r="T1851" s="1">
        <v>0</v>
      </c>
      <c r="U1851" s="1"/>
    </row>
    <row r="1852" spans="1:21" x14ac:dyDescent="0.25">
      <c r="A1852" t="s">
        <v>806</v>
      </c>
      <c r="B1852">
        <v>14</v>
      </c>
      <c r="C1852">
        <v>509</v>
      </c>
      <c r="D1852" t="s">
        <v>880</v>
      </c>
      <c r="E1852" t="s">
        <v>881</v>
      </c>
      <c r="F1852" t="s">
        <v>42</v>
      </c>
      <c r="G1852" t="s">
        <v>903</v>
      </c>
      <c r="H1852">
        <v>608</v>
      </c>
      <c r="I1852" t="s">
        <v>888</v>
      </c>
      <c r="J1852" t="s">
        <v>904</v>
      </c>
      <c r="K1852" t="s">
        <v>46</v>
      </c>
      <c r="L1852">
        <v>10</v>
      </c>
      <c r="M1852" t="s">
        <v>47</v>
      </c>
      <c r="N1852" s="3">
        <v>0</v>
      </c>
      <c r="O1852" s="3">
        <v>0</v>
      </c>
      <c r="P1852" s="3">
        <v>0</v>
      </c>
      <c r="Q1852" s="3">
        <v>0</v>
      </c>
      <c r="R1852" s="3">
        <v>0</v>
      </c>
      <c r="S1852" s="1">
        <v>5604274.75</v>
      </c>
      <c r="T1852" s="1">
        <v>9395725.25</v>
      </c>
      <c r="U1852" s="1"/>
    </row>
    <row r="1853" spans="1:21" x14ac:dyDescent="0.25">
      <c r="A1853" t="s">
        <v>806</v>
      </c>
      <c r="B1853">
        <v>14</v>
      </c>
      <c r="C1853">
        <v>509</v>
      </c>
      <c r="D1853" t="s">
        <v>880</v>
      </c>
      <c r="E1853" t="s">
        <v>881</v>
      </c>
      <c r="F1853" t="s">
        <v>42</v>
      </c>
      <c r="G1853" t="s">
        <v>903</v>
      </c>
      <c r="H1853">
        <v>608</v>
      </c>
      <c r="I1853" t="s">
        <v>888</v>
      </c>
      <c r="J1853" t="s">
        <v>904</v>
      </c>
      <c r="K1853" t="s">
        <v>46</v>
      </c>
      <c r="L1853">
        <v>20</v>
      </c>
      <c r="M1853" t="s">
        <v>48</v>
      </c>
      <c r="N1853" s="3">
        <v>0</v>
      </c>
      <c r="O1853" s="3">
        <v>0</v>
      </c>
      <c r="P1853" s="3">
        <v>0</v>
      </c>
      <c r="Q1853" s="3">
        <v>0</v>
      </c>
      <c r="R1853" s="3">
        <v>0</v>
      </c>
      <c r="S1853" s="1">
        <v>5604274.75</v>
      </c>
      <c r="T1853" s="1">
        <v>9395725.25</v>
      </c>
      <c r="U1853" s="1"/>
    </row>
    <row r="1854" spans="1:21" x14ac:dyDescent="0.25">
      <c r="A1854" t="s">
        <v>806</v>
      </c>
      <c r="B1854">
        <v>14</v>
      </c>
      <c r="C1854">
        <v>509</v>
      </c>
      <c r="D1854" t="s">
        <v>880</v>
      </c>
      <c r="E1854" t="s">
        <v>881</v>
      </c>
      <c r="F1854" t="s">
        <v>42</v>
      </c>
      <c r="G1854" t="s">
        <v>903</v>
      </c>
      <c r="H1854">
        <v>608</v>
      </c>
      <c r="I1854" t="s">
        <v>888</v>
      </c>
      <c r="J1854" t="s">
        <v>904</v>
      </c>
      <c r="K1854" t="s">
        <v>46</v>
      </c>
      <c r="L1854">
        <v>30</v>
      </c>
      <c r="M1854" t="s">
        <v>49</v>
      </c>
      <c r="N1854" s="3">
        <v>0</v>
      </c>
      <c r="O1854" s="3">
        <v>0</v>
      </c>
      <c r="P1854" s="3">
        <v>0</v>
      </c>
      <c r="Q1854" s="3">
        <v>0</v>
      </c>
      <c r="R1854" s="3">
        <v>0</v>
      </c>
      <c r="S1854" s="1">
        <v>0</v>
      </c>
      <c r="T1854" s="1">
        <v>0</v>
      </c>
      <c r="U1854" s="1"/>
    </row>
    <row r="1855" spans="1:21" x14ac:dyDescent="0.25">
      <c r="A1855" t="s">
        <v>806</v>
      </c>
      <c r="B1855">
        <v>14</v>
      </c>
      <c r="C1855">
        <v>509</v>
      </c>
      <c r="D1855" t="s">
        <v>880</v>
      </c>
      <c r="E1855" t="s">
        <v>881</v>
      </c>
      <c r="F1855" t="s">
        <v>42</v>
      </c>
      <c r="G1855" t="s">
        <v>903</v>
      </c>
      <c r="H1855">
        <v>608</v>
      </c>
      <c r="I1855" t="s">
        <v>888</v>
      </c>
      <c r="J1855" t="s">
        <v>904</v>
      </c>
      <c r="K1855" t="s">
        <v>46</v>
      </c>
      <c r="L1855">
        <v>40</v>
      </c>
      <c r="M1855" t="s">
        <v>12</v>
      </c>
      <c r="N1855" s="3">
        <v>0</v>
      </c>
      <c r="O1855" s="3">
        <v>0</v>
      </c>
      <c r="P1855" s="3">
        <v>0</v>
      </c>
      <c r="Q1855" s="3">
        <v>0</v>
      </c>
      <c r="R1855" s="3">
        <v>0</v>
      </c>
      <c r="S1855" s="1">
        <v>0</v>
      </c>
      <c r="T1855" s="1">
        <v>0</v>
      </c>
      <c r="U1855" s="1"/>
    </row>
    <row r="1856" spans="1:21" x14ac:dyDescent="0.25">
      <c r="A1856" t="s">
        <v>806</v>
      </c>
      <c r="B1856">
        <v>14</v>
      </c>
      <c r="C1856">
        <v>509</v>
      </c>
      <c r="D1856" t="s">
        <v>880</v>
      </c>
      <c r="E1856" t="s">
        <v>881</v>
      </c>
      <c r="F1856" t="s">
        <v>42</v>
      </c>
      <c r="G1856" t="s">
        <v>903</v>
      </c>
      <c r="H1856">
        <v>608</v>
      </c>
      <c r="I1856" t="s">
        <v>888</v>
      </c>
      <c r="J1856" t="s">
        <v>904</v>
      </c>
      <c r="K1856" t="s">
        <v>46</v>
      </c>
      <c r="L1856">
        <v>50</v>
      </c>
      <c r="M1856" t="s">
        <v>50</v>
      </c>
      <c r="N1856" s="3">
        <v>0</v>
      </c>
      <c r="O1856" s="3">
        <v>0</v>
      </c>
      <c r="P1856" s="3">
        <v>0</v>
      </c>
      <c r="Q1856" s="3">
        <v>0</v>
      </c>
      <c r="R1856" s="3">
        <v>0</v>
      </c>
      <c r="S1856" s="1">
        <v>0</v>
      </c>
      <c r="T1856" s="1">
        <v>0</v>
      </c>
      <c r="U1856" s="1"/>
    </row>
    <row r="1857" spans="1:21" x14ac:dyDescent="0.25">
      <c r="A1857" t="s">
        <v>806</v>
      </c>
      <c r="B1857">
        <v>14</v>
      </c>
      <c r="C1857">
        <v>841</v>
      </c>
      <c r="D1857" t="s">
        <v>807</v>
      </c>
      <c r="E1857" t="s">
        <v>808</v>
      </c>
      <c r="F1857" t="s">
        <v>42</v>
      </c>
      <c r="G1857" t="s">
        <v>809</v>
      </c>
      <c r="H1857">
        <v>656</v>
      </c>
      <c r="I1857" t="s">
        <v>810</v>
      </c>
      <c r="J1857" t="s">
        <v>811</v>
      </c>
      <c r="K1857" t="s">
        <v>46</v>
      </c>
      <c r="L1857">
        <v>10</v>
      </c>
      <c r="M1857" t="s">
        <v>47</v>
      </c>
      <c r="N1857" s="3">
        <v>32963</v>
      </c>
      <c r="O1857" s="3">
        <v>30666.66</v>
      </c>
      <c r="P1857" s="3">
        <v>51612.14</v>
      </c>
      <c r="Q1857" s="3">
        <v>52447.31</v>
      </c>
      <c r="R1857" s="3">
        <v>62364.06</v>
      </c>
      <c r="S1857" s="1">
        <v>72882.429999999993</v>
      </c>
      <c r="T1857" s="1">
        <v>70345.33</v>
      </c>
      <c r="U1857" s="1">
        <v>30246</v>
      </c>
    </row>
    <row r="1858" spans="1:21" x14ac:dyDescent="0.25">
      <c r="A1858" t="s">
        <v>806</v>
      </c>
      <c r="B1858">
        <v>14</v>
      </c>
      <c r="C1858">
        <v>841</v>
      </c>
      <c r="D1858" t="s">
        <v>807</v>
      </c>
      <c r="E1858" t="s">
        <v>808</v>
      </c>
      <c r="F1858" t="s">
        <v>42</v>
      </c>
      <c r="G1858" t="s">
        <v>809</v>
      </c>
      <c r="H1858">
        <v>656</v>
      </c>
      <c r="I1858" t="s">
        <v>810</v>
      </c>
      <c r="J1858" t="s">
        <v>811</v>
      </c>
      <c r="K1858" t="s">
        <v>46</v>
      </c>
      <c r="L1858">
        <v>20</v>
      </c>
      <c r="M1858" t="s">
        <v>48</v>
      </c>
      <c r="N1858" s="3">
        <v>32542.34</v>
      </c>
      <c r="O1858" s="3">
        <v>9300.52</v>
      </c>
      <c r="P1858" s="3">
        <v>29410.83</v>
      </c>
      <c r="Q1858" s="3">
        <v>20329.25</v>
      </c>
      <c r="R1858" s="3">
        <v>19727.63</v>
      </c>
      <c r="S1858" s="1">
        <v>32783.1</v>
      </c>
      <c r="T1858" s="1">
        <v>55854.17</v>
      </c>
      <c r="U1858" s="1">
        <v>23810.46</v>
      </c>
    </row>
    <row r="1859" spans="1:21" x14ac:dyDescent="0.25">
      <c r="A1859" t="s">
        <v>806</v>
      </c>
      <c r="B1859">
        <v>14</v>
      </c>
      <c r="C1859">
        <v>841</v>
      </c>
      <c r="D1859" t="s">
        <v>807</v>
      </c>
      <c r="E1859" t="s">
        <v>808</v>
      </c>
      <c r="F1859" t="s">
        <v>42</v>
      </c>
      <c r="G1859" t="s">
        <v>809</v>
      </c>
      <c r="H1859">
        <v>656</v>
      </c>
      <c r="I1859" t="s">
        <v>810</v>
      </c>
      <c r="J1859" t="s">
        <v>811</v>
      </c>
      <c r="K1859" t="s">
        <v>46</v>
      </c>
      <c r="L1859">
        <v>30</v>
      </c>
      <c r="M1859" t="s">
        <v>49</v>
      </c>
      <c r="N1859" s="3">
        <v>420.66</v>
      </c>
      <c r="O1859" s="3">
        <v>21366.14</v>
      </c>
      <c r="P1859" s="3">
        <v>22201.31</v>
      </c>
      <c r="Q1859" s="3">
        <v>32118.06</v>
      </c>
      <c r="R1859" s="3">
        <v>42636.43</v>
      </c>
      <c r="S1859" s="1">
        <v>40099.33</v>
      </c>
      <c r="T1859" s="1">
        <v>14491.16</v>
      </c>
      <c r="U1859" s="1">
        <v>6435.54</v>
      </c>
    </row>
    <row r="1860" spans="1:21" x14ac:dyDescent="0.25">
      <c r="A1860" t="s">
        <v>806</v>
      </c>
      <c r="B1860">
        <v>14</v>
      </c>
      <c r="C1860">
        <v>841</v>
      </c>
      <c r="D1860" t="s">
        <v>807</v>
      </c>
      <c r="E1860" t="s">
        <v>808</v>
      </c>
      <c r="F1860" t="s">
        <v>42</v>
      </c>
      <c r="G1860" t="s">
        <v>809</v>
      </c>
      <c r="H1860">
        <v>656</v>
      </c>
      <c r="I1860" t="s">
        <v>810</v>
      </c>
      <c r="J1860" t="s">
        <v>811</v>
      </c>
      <c r="K1860" t="s">
        <v>46</v>
      </c>
      <c r="L1860">
        <v>40</v>
      </c>
      <c r="M1860" t="s">
        <v>12</v>
      </c>
      <c r="N1860" s="3">
        <v>0</v>
      </c>
      <c r="O1860" s="3">
        <v>0</v>
      </c>
      <c r="P1860" s="3">
        <v>0</v>
      </c>
      <c r="Q1860" s="3">
        <v>0</v>
      </c>
      <c r="R1860" s="3">
        <v>0</v>
      </c>
      <c r="S1860" s="1">
        <v>0</v>
      </c>
      <c r="T1860" s="1">
        <v>0</v>
      </c>
      <c r="U1860" s="1">
        <v>0</v>
      </c>
    </row>
    <row r="1861" spans="1:21" x14ac:dyDescent="0.25">
      <c r="A1861" t="s">
        <v>806</v>
      </c>
      <c r="B1861">
        <v>14</v>
      </c>
      <c r="C1861">
        <v>841</v>
      </c>
      <c r="D1861" t="s">
        <v>807</v>
      </c>
      <c r="E1861" t="s">
        <v>808</v>
      </c>
      <c r="F1861" t="s">
        <v>42</v>
      </c>
      <c r="G1861" t="s">
        <v>809</v>
      </c>
      <c r="H1861">
        <v>656</v>
      </c>
      <c r="I1861" t="s">
        <v>810</v>
      </c>
      <c r="J1861" t="s">
        <v>811</v>
      </c>
      <c r="K1861" t="s">
        <v>46</v>
      </c>
      <c r="L1861">
        <v>50</v>
      </c>
      <c r="M1861" t="s">
        <v>50</v>
      </c>
      <c r="N1861" s="3">
        <v>420.66</v>
      </c>
      <c r="O1861" s="3">
        <v>21366.14</v>
      </c>
      <c r="P1861" s="3">
        <v>22201.31</v>
      </c>
      <c r="Q1861" s="3">
        <v>32118.06</v>
      </c>
      <c r="R1861" s="3">
        <v>42636.43</v>
      </c>
      <c r="S1861" s="1">
        <v>40099.33</v>
      </c>
      <c r="T1861" s="1">
        <v>14491.16</v>
      </c>
      <c r="U1861" s="1">
        <v>6435.54</v>
      </c>
    </row>
    <row r="1862" spans="1:21" x14ac:dyDescent="0.25">
      <c r="A1862" t="s">
        <v>806</v>
      </c>
      <c r="B1862">
        <v>14</v>
      </c>
      <c r="C1862">
        <v>841</v>
      </c>
      <c r="D1862" t="s">
        <v>807</v>
      </c>
      <c r="E1862" t="s">
        <v>808</v>
      </c>
      <c r="F1862" t="s">
        <v>42</v>
      </c>
      <c r="G1862" t="s">
        <v>809</v>
      </c>
      <c r="H1862">
        <v>699</v>
      </c>
      <c r="I1862" t="s">
        <v>62</v>
      </c>
      <c r="J1862" t="s">
        <v>812</v>
      </c>
      <c r="K1862" t="s">
        <v>46</v>
      </c>
      <c r="L1862">
        <v>10</v>
      </c>
      <c r="M1862" t="s">
        <v>47</v>
      </c>
      <c r="N1862" s="3">
        <v>3</v>
      </c>
      <c r="O1862" s="3">
        <v>0</v>
      </c>
      <c r="P1862" s="3">
        <v>0</v>
      </c>
      <c r="Q1862" s="3">
        <v>0</v>
      </c>
      <c r="R1862" s="3">
        <v>0</v>
      </c>
      <c r="S1862" s="1">
        <v>0</v>
      </c>
      <c r="T1862" s="1">
        <v>1000000</v>
      </c>
      <c r="U1862" s="1">
        <v>794292</v>
      </c>
    </row>
    <row r="1863" spans="1:21" x14ac:dyDescent="0.25">
      <c r="A1863" t="s">
        <v>806</v>
      </c>
      <c r="B1863">
        <v>14</v>
      </c>
      <c r="C1863">
        <v>841</v>
      </c>
      <c r="D1863" t="s">
        <v>807</v>
      </c>
      <c r="E1863" t="s">
        <v>808</v>
      </c>
      <c r="F1863" t="s">
        <v>42</v>
      </c>
      <c r="G1863" t="s">
        <v>809</v>
      </c>
      <c r="H1863">
        <v>699</v>
      </c>
      <c r="I1863" t="s">
        <v>62</v>
      </c>
      <c r="J1863" t="s">
        <v>812</v>
      </c>
      <c r="K1863" t="s">
        <v>46</v>
      </c>
      <c r="L1863">
        <v>20</v>
      </c>
      <c r="M1863" t="s">
        <v>48</v>
      </c>
      <c r="N1863" s="3">
        <v>0</v>
      </c>
      <c r="O1863" s="3">
        <v>0</v>
      </c>
      <c r="P1863" s="3">
        <v>0</v>
      </c>
      <c r="Q1863" s="3">
        <v>0</v>
      </c>
      <c r="R1863" s="3">
        <v>0</v>
      </c>
      <c r="S1863" s="1">
        <v>0</v>
      </c>
      <c r="T1863" s="1">
        <v>80000</v>
      </c>
      <c r="U1863" s="1">
        <v>772154.15</v>
      </c>
    </row>
    <row r="1864" spans="1:21" x14ac:dyDescent="0.25">
      <c r="A1864" t="s">
        <v>806</v>
      </c>
      <c r="B1864">
        <v>14</v>
      </c>
      <c r="C1864">
        <v>841</v>
      </c>
      <c r="D1864" t="s">
        <v>807</v>
      </c>
      <c r="E1864" t="s">
        <v>808</v>
      </c>
      <c r="F1864" t="s">
        <v>42</v>
      </c>
      <c r="G1864" t="s">
        <v>809</v>
      </c>
      <c r="H1864">
        <v>699</v>
      </c>
      <c r="I1864" t="s">
        <v>62</v>
      </c>
      <c r="J1864" t="s">
        <v>812</v>
      </c>
      <c r="K1864" t="s">
        <v>46</v>
      </c>
      <c r="L1864">
        <v>30</v>
      </c>
      <c r="M1864" t="s">
        <v>49</v>
      </c>
      <c r="N1864" s="3">
        <v>3</v>
      </c>
      <c r="O1864" s="3">
        <v>0</v>
      </c>
      <c r="P1864" s="3">
        <v>0</v>
      </c>
      <c r="Q1864" s="3">
        <v>0</v>
      </c>
      <c r="R1864" s="3">
        <v>0</v>
      </c>
      <c r="S1864" s="1">
        <v>0</v>
      </c>
      <c r="T1864" s="1">
        <v>920000</v>
      </c>
      <c r="U1864" s="1">
        <v>22137.85</v>
      </c>
    </row>
    <row r="1865" spans="1:21" x14ac:dyDescent="0.25">
      <c r="A1865" t="s">
        <v>806</v>
      </c>
      <c r="B1865">
        <v>14</v>
      </c>
      <c r="C1865">
        <v>841</v>
      </c>
      <c r="D1865" t="s">
        <v>807</v>
      </c>
      <c r="E1865" t="s">
        <v>808</v>
      </c>
      <c r="F1865" t="s">
        <v>42</v>
      </c>
      <c r="G1865" t="s">
        <v>809</v>
      </c>
      <c r="H1865">
        <v>699</v>
      </c>
      <c r="I1865" t="s">
        <v>62</v>
      </c>
      <c r="J1865" t="s">
        <v>812</v>
      </c>
      <c r="K1865" t="s">
        <v>46</v>
      </c>
      <c r="L1865">
        <v>40</v>
      </c>
      <c r="M1865" t="s">
        <v>12</v>
      </c>
      <c r="N1865" s="3">
        <v>0</v>
      </c>
      <c r="O1865" s="3">
        <v>0</v>
      </c>
      <c r="P1865" s="3">
        <v>0</v>
      </c>
      <c r="Q1865" s="3">
        <v>0</v>
      </c>
      <c r="R1865" s="3">
        <v>0</v>
      </c>
      <c r="S1865" s="1">
        <v>0</v>
      </c>
      <c r="T1865" s="1">
        <v>0</v>
      </c>
      <c r="U1865" s="1">
        <v>0</v>
      </c>
    </row>
    <row r="1866" spans="1:21" x14ac:dyDescent="0.25">
      <c r="A1866" t="s">
        <v>806</v>
      </c>
      <c r="B1866">
        <v>14</v>
      </c>
      <c r="C1866">
        <v>841</v>
      </c>
      <c r="D1866" t="s">
        <v>807</v>
      </c>
      <c r="E1866" t="s">
        <v>808</v>
      </c>
      <c r="F1866" t="s">
        <v>42</v>
      </c>
      <c r="G1866" t="s">
        <v>809</v>
      </c>
      <c r="H1866">
        <v>699</v>
      </c>
      <c r="I1866" t="s">
        <v>62</v>
      </c>
      <c r="J1866" t="s">
        <v>812</v>
      </c>
      <c r="K1866" t="s">
        <v>46</v>
      </c>
      <c r="L1866">
        <v>50</v>
      </c>
      <c r="M1866" t="s">
        <v>50</v>
      </c>
      <c r="N1866" s="3">
        <v>3</v>
      </c>
      <c r="O1866" s="3">
        <v>0</v>
      </c>
      <c r="P1866" s="3">
        <v>0</v>
      </c>
      <c r="Q1866" s="3">
        <v>0</v>
      </c>
      <c r="R1866" s="3">
        <v>0</v>
      </c>
      <c r="S1866" s="1">
        <v>0</v>
      </c>
      <c r="T1866" s="1">
        <v>920000</v>
      </c>
      <c r="U1866" s="1">
        <v>22137.85</v>
      </c>
    </row>
    <row r="1867" spans="1:21" x14ac:dyDescent="0.25">
      <c r="A1867" t="s">
        <v>806</v>
      </c>
      <c r="B1867">
        <v>14</v>
      </c>
      <c r="C1867">
        <v>505</v>
      </c>
      <c r="D1867" t="s">
        <v>878</v>
      </c>
      <c r="E1867" t="s">
        <v>879</v>
      </c>
      <c r="F1867" t="s">
        <v>42</v>
      </c>
      <c r="G1867" t="s">
        <v>914</v>
      </c>
      <c r="H1867">
        <v>609</v>
      </c>
      <c r="I1867" t="s">
        <v>889</v>
      </c>
      <c r="J1867" t="s">
        <v>915</v>
      </c>
      <c r="K1867" t="s">
        <v>46</v>
      </c>
      <c r="L1867">
        <v>10</v>
      </c>
      <c r="M1867" t="s">
        <v>47</v>
      </c>
      <c r="N1867" s="3">
        <v>0</v>
      </c>
      <c r="O1867" s="3">
        <v>0</v>
      </c>
      <c r="P1867" s="3">
        <v>0</v>
      </c>
      <c r="Q1867" s="3">
        <v>0</v>
      </c>
      <c r="R1867" s="3">
        <v>0</v>
      </c>
      <c r="S1867" s="1">
        <v>0</v>
      </c>
      <c r="T1867" s="1">
        <v>136900000</v>
      </c>
      <c r="U1867" s="1">
        <v>77200000</v>
      </c>
    </row>
    <row r="1868" spans="1:21" x14ac:dyDescent="0.25">
      <c r="A1868" t="s">
        <v>806</v>
      </c>
      <c r="B1868">
        <v>14</v>
      </c>
      <c r="C1868">
        <v>505</v>
      </c>
      <c r="D1868" t="s">
        <v>878</v>
      </c>
      <c r="E1868" t="s">
        <v>879</v>
      </c>
      <c r="F1868" t="s">
        <v>42</v>
      </c>
      <c r="G1868" t="s">
        <v>914</v>
      </c>
      <c r="H1868">
        <v>609</v>
      </c>
      <c r="I1868" t="s">
        <v>889</v>
      </c>
      <c r="J1868" t="s">
        <v>915</v>
      </c>
      <c r="K1868" t="s">
        <v>46</v>
      </c>
      <c r="L1868">
        <v>20</v>
      </c>
      <c r="M1868" t="s">
        <v>48</v>
      </c>
      <c r="N1868" s="3">
        <v>0</v>
      </c>
      <c r="O1868" s="3">
        <v>0</v>
      </c>
      <c r="P1868" s="3">
        <v>0</v>
      </c>
      <c r="Q1868" s="3">
        <v>0</v>
      </c>
      <c r="R1868" s="3">
        <v>0</v>
      </c>
      <c r="S1868" s="1">
        <v>0</v>
      </c>
      <c r="T1868" s="1">
        <v>59700000</v>
      </c>
      <c r="U1868" s="1">
        <v>77200000</v>
      </c>
    </row>
    <row r="1869" spans="1:21" x14ac:dyDescent="0.25">
      <c r="A1869" t="s">
        <v>806</v>
      </c>
      <c r="B1869">
        <v>14</v>
      </c>
      <c r="C1869">
        <v>505</v>
      </c>
      <c r="D1869" t="s">
        <v>878</v>
      </c>
      <c r="E1869" t="s">
        <v>879</v>
      </c>
      <c r="F1869" t="s">
        <v>42</v>
      </c>
      <c r="G1869" t="s">
        <v>914</v>
      </c>
      <c r="H1869">
        <v>609</v>
      </c>
      <c r="I1869" t="s">
        <v>889</v>
      </c>
      <c r="J1869" t="s">
        <v>915</v>
      </c>
      <c r="K1869" t="s">
        <v>46</v>
      </c>
      <c r="L1869">
        <v>30</v>
      </c>
      <c r="M1869" t="s">
        <v>49</v>
      </c>
      <c r="N1869" s="3">
        <v>0</v>
      </c>
      <c r="O1869" s="3">
        <v>0</v>
      </c>
      <c r="P1869" s="3">
        <v>0</v>
      </c>
      <c r="Q1869" s="3">
        <v>0</v>
      </c>
      <c r="R1869" s="3">
        <v>0</v>
      </c>
      <c r="S1869" s="1">
        <v>0</v>
      </c>
      <c r="T1869" s="1">
        <v>77200000</v>
      </c>
      <c r="U1869" s="1">
        <v>0</v>
      </c>
    </row>
    <row r="1870" spans="1:21" x14ac:dyDescent="0.25">
      <c r="A1870" t="s">
        <v>806</v>
      </c>
      <c r="B1870">
        <v>14</v>
      </c>
      <c r="C1870">
        <v>505</v>
      </c>
      <c r="D1870" t="s">
        <v>878</v>
      </c>
      <c r="E1870" t="s">
        <v>879</v>
      </c>
      <c r="F1870" t="s">
        <v>42</v>
      </c>
      <c r="G1870" t="s">
        <v>914</v>
      </c>
      <c r="H1870">
        <v>609</v>
      </c>
      <c r="I1870" t="s">
        <v>889</v>
      </c>
      <c r="J1870" t="s">
        <v>915</v>
      </c>
      <c r="K1870" t="s">
        <v>46</v>
      </c>
      <c r="L1870">
        <v>40</v>
      </c>
      <c r="M1870" t="s">
        <v>12</v>
      </c>
      <c r="N1870" s="3">
        <v>0</v>
      </c>
      <c r="O1870" s="3">
        <v>0</v>
      </c>
      <c r="P1870" s="3">
        <v>0</v>
      </c>
      <c r="Q1870" s="3">
        <v>0</v>
      </c>
      <c r="R1870" s="3">
        <v>0</v>
      </c>
      <c r="S1870" s="1">
        <v>0</v>
      </c>
      <c r="T1870" s="1">
        <v>0</v>
      </c>
      <c r="U1870" s="1">
        <v>0</v>
      </c>
    </row>
    <row r="1871" spans="1:21" x14ac:dyDescent="0.25">
      <c r="A1871" t="s">
        <v>806</v>
      </c>
      <c r="B1871">
        <v>14</v>
      </c>
      <c r="C1871">
        <v>505</v>
      </c>
      <c r="D1871" t="s">
        <v>878</v>
      </c>
      <c r="E1871" t="s">
        <v>879</v>
      </c>
      <c r="F1871" t="s">
        <v>42</v>
      </c>
      <c r="G1871" t="s">
        <v>914</v>
      </c>
      <c r="H1871">
        <v>609</v>
      </c>
      <c r="I1871" t="s">
        <v>889</v>
      </c>
      <c r="J1871" t="s">
        <v>915</v>
      </c>
      <c r="K1871" t="s">
        <v>46</v>
      </c>
      <c r="L1871">
        <v>50</v>
      </c>
      <c r="M1871" t="s">
        <v>50</v>
      </c>
      <c r="N1871" s="3">
        <v>0</v>
      </c>
      <c r="O1871" s="3">
        <v>0</v>
      </c>
      <c r="P1871" s="3">
        <v>0</v>
      </c>
      <c r="Q1871" s="3">
        <v>0</v>
      </c>
      <c r="R1871" s="3">
        <v>0</v>
      </c>
      <c r="S1871" s="1">
        <v>0</v>
      </c>
      <c r="T1871" s="1">
        <v>77200000</v>
      </c>
      <c r="U1871" s="1">
        <v>0</v>
      </c>
    </row>
    <row r="1872" spans="1:21" x14ac:dyDescent="0.25">
      <c r="A1872" t="s">
        <v>806</v>
      </c>
      <c r="B1872">
        <v>14</v>
      </c>
      <c r="C1872">
        <v>501</v>
      </c>
      <c r="D1872" t="s">
        <v>813</v>
      </c>
      <c r="E1872" t="s">
        <v>814</v>
      </c>
      <c r="F1872" t="s">
        <v>42</v>
      </c>
      <c r="G1872" t="s">
        <v>815</v>
      </c>
      <c r="H1872">
        <v>602</v>
      </c>
      <c r="I1872" t="s">
        <v>86</v>
      </c>
      <c r="J1872" t="s">
        <v>87</v>
      </c>
      <c r="K1872" t="s">
        <v>46</v>
      </c>
      <c r="L1872">
        <v>10</v>
      </c>
      <c r="M1872" t="s">
        <v>47</v>
      </c>
      <c r="N1872" s="3">
        <v>0</v>
      </c>
      <c r="O1872" s="3">
        <v>0</v>
      </c>
      <c r="P1872" s="3">
        <v>0</v>
      </c>
      <c r="Q1872" s="3">
        <v>0</v>
      </c>
      <c r="R1872" s="3">
        <v>800000</v>
      </c>
      <c r="S1872" s="1">
        <v>0</v>
      </c>
      <c r="T1872" s="1">
        <v>0</v>
      </c>
      <c r="U1872" s="1"/>
    </row>
    <row r="1873" spans="1:21" x14ac:dyDescent="0.25">
      <c r="A1873" t="s">
        <v>806</v>
      </c>
      <c r="B1873">
        <v>14</v>
      </c>
      <c r="C1873">
        <v>501</v>
      </c>
      <c r="D1873" t="s">
        <v>813</v>
      </c>
      <c r="E1873" t="s">
        <v>814</v>
      </c>
      <c r="F1873" t="s">
        <v>42</v>
      </c>
      <c r="G1873" t="s">
        <v>815</v>
      </c>
      <c r="H1873">
        <v>602</v>
      </c>
      <c r="I1873" t="s">
        <v>86</v>
      </c>
      <c r="J1873" t="s">
        <v>87</v>
      </c>
      <c r="K1873" t="s">
        <v>46</v>
      </c>
      <c r="L1873">
        <v>20</v>
      </c>
      <c r="M1873" t="s">
        <v>48</v>
      </c>
      <c r="N1873" s="3">
        <v>0</v>
      </c>
      <c r="O1873" s="3">
        <v>0</v>
      </c>
      <c r="P1873" s="3">
        <v>0</v>
      </c>
      <c r="Q1873" s="3">
        <v>0</v>
      </c>
      <c r="R1873" s="3">
        <v>95969.39</v>
      </c>
      <c r="S1873" s="1">
        <v>0</v>
      </c>
      <c r="T1873" s="1">
        <v>0</v>
      </c>
      <c r="U1873" s="1"/>
    </row>
    <row r="1874" spans="1:21" x14ac:dyDescent="0.25">
      <c r="A1874" t="s">
        <v>806</v>
      </c>
      <c r="B1874">
        <v>14</v>
      </c>
      <c r="C1874">
        <v>501</v>
      </c>
      <c r="D1874" t="s">
        <v>813</v>
      </c>
      <c r="E1874" t="s">
        <v>814</v>
      </c>
      <c r="F1874" t="s">
        <v>42</v>
      </c>
      <c r="G1874" t="s">
        <v>815</v>
      </c>
      <c r="H1874">
        <v>602</v>
      </c>
      <c r="I1874" t="s">
        <v>86</v>
      </c>
      <c r="J1874" t="s">
        <v>87</v>
      </c>
      <c r="K1874" t="s">
        <v>46</v>
      </c>
      <c r="L1874">
        <v>30</v>
      </c>
      <c r="M1874" t="s">
        <v>49</v>
      </c>
      <c r="N1874" s="3">
        <v>0</v>
      </c>
      <c r="O1874" s="3">
        <v>0</v>
      </c>
      <c r="P1874" s="3">
        <v>0</v>
      </c>
      <c r="Q1874" s="3">
        <v>0</v>
      </c>
      <c r="R1874" s="3">
        <v>704030.61</v>
      </c>
      <c r="S1874" s="1">
        <v>0</v>
      </c>
      <c r="T1874" s="1">
        <v>0</v>
      </c>
      <c r="U1874" s="1"/>
    </row>
    <row r="1875" spans="1:21" x14ac:dyDescent="0.25">
      <c r="A1875" t="s">
        <v>806</v>
      </c>
      <c r="B1875">
        <v>14</v>
      </c>
      <c r="C1875">
        <v>501</v>
      </c>
      <c r="D1875" t="s">
        <v>813</v>
      </c>
      <c r="E1875" t="s">
        <v>814</v>
      </c>
      <c r="F1875" t="s">
        <v>42</v>
      </c>
      <c r="G1875" t="s">
        <v>815</v>
      </c>
      <c r="H1875">
        <v>602</v>
      </c>
      <c r="I1875" t="s">
        <v>86</v>
      </c>
      <c r="J1875" t="s">
        <v>87</v>
      </c>
      <c r="K1875" t="s">
        <v>46</v>
      </c>
      <c r="L1875">
        <v>40</v>
      </c>
      <c r="M1875" t="s">
        <v>12</v>
      </c>
      <c r="N1875" s="3">
        <v>0</v>
      </c>
      <c r="O1875" s="3">
        <v>0</v>
      </c>
      <c r="P1875" s="3">
        <v>0</v>
      </c>
      <c r="Q1875" s="3">
        <v>0</v>
      </c>
      <c r="R1875" s="3">
        <v>0</v>
      </c>
      <c r="S1875" s="1">
        <v>0</v>
      </c>
      <c r="T1875" s="1">
        <v>0</v>
      </c>
      <c r="U1875" s="1"/>
    </row>
    <row r="1876" spans="1:21" x14ac:dyDescent="0.25">
      <c r="A1876" t="s">
        <v>806</v>
      </c>
      <c r="B1876">
        <v>14</v>
      </c>
      <c r="C1876">
        <v>501</v>
      </c>
      <c r="D1876" t="s">
        <v>813</v>
      </c>
      <c r="E1876" t="s">
        <v>814</v>
      </c>
      <c r="F1876" t="s">
        <v>42</v>
      </c>
      <c r="G1876" t="s">
        <v>815</v>
      </c>
      <c r="H1876">
        <v>602</v>
      </c>
      <c r="I1876" t="s">
        <v>86</v>
      </c>
      <c r="J1876" t="s">
        <v>87</v>
      </c>
      <c r="K1876" t="s">
        <v>46</v>
      </c>
      <c r="L1876">
        <v>50</v>
      </c>
      <c r="M1876" t="s">
        <v>50</v>
      </c>
      <c r="N1876" s="3">
        <v>0</v>
      </c>
      <c r="O1876" s="3">
        <v>0</v>
      </c>
      <c r="P1876" s="3">
        <v>0</v>
      </c>
      <c r="Q1876" s="3">
        <v>0</v>
      </c>
      <c r="R1876" s="3">
        <v>704030.61</v>
      </c>
      <c r="S1876" s="1">
        <v>0</v>
      </c>
      <c r="T1876" s="1">
        <v>0</v>
      </c>
      <c r="U1876" s="1"/>
    </row>
    <row r="1877" spans="1:21" x14ac:dyDescent="0.25">
      <c r="A1877" t="s">
        <v>806</v>
      </c>
      <c r="B1877">
        <v>14</v>
      </c>
      <c r="C1877">
        <v>501</v>
      </c>
      <c r="D1877" t="s">
        <v>813</v>
      </c>
      <c r="E1877" t="s">
        <v>814</v>
      </c>
      <c r="F1877" t="s">
        <v>42</v>
      </c>
      <c r="G1877" t="s">
        <v>815</v>
      </c>
      <c r="H1877">
        <v>603</v>
      </c>
      <c r="I1877" t="s">
        <v>816</v>
      </c>
      <c r="J1877" t="s">
        <v>817</v>
      </c>
      <c r="K1877" t="s">
        <v>46</v>
      </c>
      <c r="L1877">
        <v>10</v>
      </c>
      <c r="M1877" t="s">
        <v>47</v>
      </c>
      <c r="N1877" s="3">
        <v>0</v>
      </c>
      <c r="O1877" s="3">
        <v>0</v>
      </c>
      <c r="P1877" s="3">
        <v>0</v>
      </c>
      <c r="Q1877" s="3">
        <v>22600000</v>
      </c>
      <c r="R1877" s="3">
        <v>235004000</v>
      </c>
      <c r="S1877" s="1">
        <v>188166929.37</v>
      </c>
      <c r="T1877" s="1">
        <v>173484929.09</v>
      </c>
      <c r="U1877" s="1">
        <v>98646069.579999998</v>
      </c>
    </row>
    <row r="1878" spans="1:21" x14ac:dyDescent="0.25">
      <c r="A1878" t="s">
        <v>806</v>
      </c>
      <c r="B1878">
        <v>14</v>
      </c>
      <c r="C1878">
        <v>501</v>
      </c>
      <c r="D1878" t="s">
        <v>813</v>
      </c>
      <c r="E1878" t="s">
        <v>814</v>
      </c>
      <c r="F1878" t="s">
        <v>42</v>
      </c>
      <c r="G1878" t="s">
        <v>815</v>
      </c>
      <c r="H1878">
        <v>603</v>
      </c>
      <c r="I1878" t="s">
        <v>816</v>
      </c>
      <c r="J1878" t="s">
        <v>817</v>
      </c>
      <c r="K1878" t="s">
        <v>46</v>
      </c>
      <c r="L1878">
        <v>20</v>
      </c>
      <c r="M1878" t="s">
        <v>48</v>
      </c>
      <c r="N1878" s="3">
        <v>0</v>
      </c>
      <c r="O1878" s="3">
        <v>0</v>
      </c>
      <c r="P1878" s="3">
        <v>0</v>
      </c>
      <c r="Q1878" s="3">
        <v>0</v>
      </c>
      <c r="R1878" s="3">
        <v>6137070.6299999999</v>
      </c>
      <c r="S1878" s="1">
        <v>14682000.279999999</v>
      </c>
      <c r="T1878" s="1">
        <v>74838859.510000005</v>
      </c>
      <c r="U1878" s="1">
        <v>8573888.0399999991</v>
      </c>
    </row>
    <row r="1879" spans="1:21" x14ac:dyDescent="0.25">
      <c r="A1879" t="s">
        <v>806</v>
      </c>
      <c r="B1879">
        <v>14</v>
      </c>
      <c r="C1879">
        <v>501</v>
      </c>
      <c r="D1879" t="s">
        <v>813</v>
      </c>
      <c r="E1879" t="s">
        <v>814</v>
      </c>
      <c r="F1879" t="s">
        <v>42</v>
      </c>
      <c r="G1879" t="s">
        <v>815</v>
      </c>
      <c r="H1879">
        <v>603</v>
      </c>
      <c r="I1879" t="s">
        <v>816</v>
      </c>
      <c r="J1879" t="s">
        <v>817</v>
      </c>
      <c r="K1879" t="s">
        <v>46</v>
      </c>
      <c r="L1879">
        <v>30</v>
      </c>
      <c r="M1879" t="s">
        <v>49</v>
      </c>
      <c r="N1879" s="3">
        <v>0</v>
      </c>
      <c r="O1879" s="3">
        <v>0</v>
      </c>
      <c r="P1879" s="3">
        <v>0</v>
      </c>
      <c r="Q1879" s="3">
        <v>22600000</v>
      </c>
      <c r="R1879" s="3">
        <v>228866929.37</v>
      </c>
      <c r="S1879" s="1">
        <v>173484929.09</v>
      </c>
      <c r="T1879" s="1">
        <v>98646069.579999998</v>
      </c>
      <c r="U1879" s="1">
        <v>90072181.540000007</v>
      </c>
    </row>
    <row r="1880" spans="1:21" x14ac:dyDescent="0.25">
      <c r="A1880" t="s">
        <v>806</v>
      </c>
      <c r="B1880">
        <v>14</v>
      </c>
      <c r="C1880">
        <v>501</v>
      </c>
      <c r="D1880" t="s">
        <v>813</v>
      </c>
      <c r="E1880" t="s">
        <v>814</v>
      </c>
      <c r="F1880" t="s">
        <v>42</v>
      </c>
      <c r="G1880" t="s">
        <v>815</v>
      </c>
      <c r="H1880">
        <v>603</v>
      </c>
      <c r="I1880" t="s">
        <v>816</v>
      </c>
      <c r="J1880" t="s">
        <v>817</v>
      </c>
      <c r="K1880" t="s">
        <v>46</v>
      </c>
      <c r="L1880">
        <v>40</v>
      </c>
      <c r="M1880" t="s">
        <v>12</v>
      </c>
      <c r="N1880" s="3">
        <v>0</v>
      </c>
      <c r="O1880" s="3">
        <v>0</v>
      </c>
      <c r="P1880" s="3">
        <v>0</v>
      </c>
      <c r="Q1880" s="3">
        <v>22600000</v>
      </c>
      <c r="R1880" s="3">
        <v>0</v>
      </c>
      <c r="S1880" s="1">
        <v>173484929.09</v>
      </c>
      <c r="T1880" s="1">
        <v>98646069.579999998</v>
      </c>
      <c r="U1880" s="1">
        <v>90072181.540000007</v>
      </c>
    </row>
    <row r="1881" spans="1:21" x14ac:dyDescent="0.25">
      <c r="A1881" t="s">
        <v>806</v>
      </c>
      <c r="B1881">
        <v>14</v>
      </c>
      <c r="C1881">
        <v>501</v>
      </c>
      <c r="D1881" t="s">
        <v>813</v>
      </c>
      <c r="E1881" t="s">
        <v>814</v>
      </c>
      <c r="F1881" t="s">
        <v>42</v>
      </c>
      <c r="G1881" t="s">
        <v>815</v>
      </c>
      <c r="H1881">
        <v>603</v>
      </c>
      <c r="I1881" t="s">
        <v>816</v>
      </c>
      <c r="J1881" t="s">
        <v>817</v>
      </c>
      <c r="K1881" t="s">
        <v>46</v>
      </c>
      <c r="L1881">
        <v>50</v>
      </c>
      <c r="M1881" t="s">
        <v>50</v>
      </c>
      <c r="N1881" s="3">
        <v>0</v>
      </c>
      <c r="O1881" s="3">
        <v>0</v>
      </c>
      <c r="P1881" s="3">
        <v>0</v>
      </c>
      <c r="Q1881" s="3">
        <v>0</v>
      </c>
      <c r="R1881" s="3">
        <v>228866929.37</v>
      </c>
      <c r="S1881" s="1">
        <v>0</v>
      </c>
      <c r="T1881" s="1">
        <v>0</v>
      </c>
      <c r="U1881" s="1">
        <v>0</v>
      </c>
    </row>
    <row r="1882" spans="1:21" x14ac:dyDescent="0.25">
      <c r="A1882" t="s">
        <v>806</v>
      </c>
      <c r="B1882">
        <v>14</v>
      </c>
      <c r="C1882">
        <v>501</v>
      </c>
      <c r="D1882" t="s">
        <v>813</v>
      </c>
      <c r="E1882" t="s">
        <v>814</v>
      </c>
      <c r="F1882" t="s">
        <v>42</v>
      </c>
      <c r="G1882" t="s">
        <v>815</v>
      </c>
      <c r="H1882">
        <v>612</v>
      </c>
      <c r="I1882" t="s">
        <v>818</v>
      </c>
      <c r="J1882" t="s">
        <v>819</v>
      </c>
      <c r="K1882" t="s">
        <v>46</v>
      </c>
      <c r="L1882">
        <v>10</v>
      </c>
      <c r="M1882" t="s">
        <v>47</v>
      </c>
      <c r="N1882" s="3">
        <v>0</v>
      </c>
      <c r="O1882" s="3">
        <v>0</v>
      </c>
      <c r="P1882" s="3">
        <v>0</v>
      </c>
      <c r="Q1882" s="3">
        <v>0</v>
      </c>
      <c r="R1882" s="3">
        <v>0</v>
      </c>
      <c r="S1882" s="1">
        <v>0</v>
      </c>
      <c r="T1882" s="1">
        <v>0</v>
      </c>
      <c r="U1882" s="1"/>
    </row>
    <row r="1883" spans="1:21" x14ac:dyDescent="0.25">
      <c r="A1883" t="s">
        <v>806</v>
      </c>
      <c r="B1883">
        <v>14</v>
      </c>
      <c r="C1883">
        <v>501</v>
      </c>
      <c r="D1883" t="s">
        <v>813</v>
      </c>
      <c r="E1883" t="s">
        <v>814</v>
      </c>
      <c r="F1883" t="s">
        <v>42</v>
      </c>
      <c r="G1883" t="s">
        <v>815</v>
      </c>
      <c r="H1883">
        <v>612</v>
      </c>
      <c r="I1883" t="s">
        <v>818</v>
      </c>
      <c r="J1883" t="s">
        <v>819</v>
      </c>
      <c r="K1883" t="s">
        <v>46</v>
      </c>
      <c r="L1883">
        <v>20</v>
      </c>
      <c r="M1883" t="s">
        <v>48</v>
      </c>
      <c r="N1883" s="3">
        <v>0</v>
      </c>
      <c r="O1883" s="3">
        <v>0</v>
      </c>
      <c r="P1883" s="3">
        <v>0</v>
      </c>
      <c r="Q1883" s="3">
        <v>0</v>
      </c>
      <c r="R1883" s="3">
        <v>0</v>
      </c>
      <c r="S1883" s="1">
        <v>0</v>
      </c>
      <c r="T1883" s="1">
        <v>0</v>
      </c>
      <c r="U1883" s="1"/>
    </row>
    <row r="1884" spans="1:21" x14ac:dyDescent="0.25">
      <c r="A1884" t="s">
        <v>806</v>
      </c>
      <c r="B1884">
        <v>14</v>
      </c>
      <c r="C1884">
        <v>501</v>
      </c>
      <c r="D1884" t="s">
        <v>813</v>
      </c>
      <c r="E1884" t="s">
        <v>814</v>
      </c>
      <c r="F1884" t="s">
        <v>42</v>
      </c>
      <c r="G1884" t="s">
        <v>815</v>
      </c>
      <c r="H1884">
        <v>612</v>
      </c>
      <c r="I1884" t="s">
        <v>818</v>
      </c>
      <c r="J1884" t="s">
        <v>819</v>
      </c>
      <c r="K1884" t="s">
        <v>46</v>
      </c>
      <c r="L1884">
        <v>30</v>
      </c>
      <c r="M1884" t="s">
        <v>49</v>
      </c>
      <c r="N1884" s="3">
        <v>0</v>
      </c>
      <c r="O1884" s="3">
        <v>0</v>
      </c>
      <c r="P1884" s="3">
        <v>0</v>
      </c>
      <c r="Q1884" s="3">
        <v>0</v>
      </c>
      <c r="R1884" s="3">
        <v>0</v>
      </c>
      <c r="S1884" s="1">
        <v>0</v>
      </c>
      <c r="T1884" s="1">
        <v>0</v>
      </c>
      <c r="U1884" s="1"/>
    </row>
    <row r="1885" spans="1:21" x14ac:dyDescent="0.25">
      <c r="A1885" t="s">
        <v>806</v>
      </c>
      <c r="B1885">
        <v>14</v>
      </c>
      <c r="C1885">
        <v>501</v>
      </c>
      <c r="D1885" t="s">
        <v>813</v>
      </c>
      <c r="E1885" t="s">
        <v>814</v>
      </c>
      <c r="F1885" t="s">
        <v>42</v>
      </c>
      <c r="G1885" t="s">
        <v>815</v>
      </c>
      <c r="H1885">
        <v>612</v>
      </c>
      <c r="I1885" t="s">
        <v>818</v>
      </c>
      <c r="J1885" t="s">
        <v>819</v>
      </c>
      <c r="K1885" t="s">
        <v>46</v>
      </c>
      <c r="L1885">
        <v>40</v>
      </c>
      <c r="M1885" t="s">
        <v>12</v>
      </c>
      <c r="N1885" s="3">
        <v>0</v>
      </c>
      <c r="O1885" s="3">
        <v>0</v>
      </c>
      <c r="P1885" s="3">
        <v>0</v>
      </c>
      <c r="Q1885" s="3">
        <v>0</v>
      </c>
      <c r="R1885" s="3">
        <v>0</v>
      </c>
      <c r="S1885" s="1">
        <v>0</v>
      </c>
      <c r="T1885" s="1">
        <v>0</v>
      </c>
      <c r="U1885" s="1"/>
    </row>
    <row r="1886" spans="1:21" x14ac:dyDescent="0.25">
      <c r="A1886" t="s">
        <v>806</v>
      </c>
      <c r="B1886">
        <v>14</v>
      </c>
      <c r="C1886">
        <v>501</v>
      </c>
      <c r="D1886" t="s">
        <v>813</v>
      </c>
      <c r="E1886" t="s">
        <v>814</v>
      </c>
      <c r="F1886" t="s">
        <v>42</v>
      </c>
      <c r="G1886" t="s">
        <v>815</v>
      </c>
      <c r="H1886">
        <v>612</v>
      </c>
      <c r="I1886" t="s">
        <v>818</v>
      </c>
      <c r="J1886" t="s">
        <v>819</v>
      </c>
      <c r="K1886" t="s">
        <v>46</v>
      </c>
      <c r="L1886">
        <v>50</v>
      </c>
      <c r="M1886" t="s">
        <v>50</v>
      </c>
      <c r="N1886" s="3">
        <v>0</v>
      </c>
      <c r="O1886" s="3">
        <v>0</v>
      </c>
      <c r="P1886" s="3">
        <v>0</v>
      </c>
      <c r="Q1886" s="3">
        <v>0</v>
      </c>
      <c r="R1886" s="3">
        <v>0</v>
      </c>
      <c r="S1886" s="1">
        <v>0</v>
      </c>
      <c r="T1886" s="1">
        <v>0</v>
      </c>
      <c r="U1886" s="1"/>
    </row>
    <row r="1887" spans="1:21" x14ac:dyDescent="0.25">
      <c r="A1887" t="s">
        <v>806</v>
      </c>
      <c r="B1887">
        <v>14</v>
      </c>
      <c r="C1887">
        <v>501</v>
      </c>
      <c r="D1887" t="s">
        <v>813</v>
      </c>
      <c r="E1887" t="s">
        <v>814</v>
      </c>
      <c r="F1887" t="s">
        <v>42</v>
      </c>
      <c r="G1887" t="s">
        <v>815</v>
      </c>
      <c r="H1887">
        <v>621</v>
      </c>
      <c r="I1887" t="s">
        <v>820</v>
      </c>
      <c r="J1887" t="s">
        <v>821</v>
      </c>
      <c r="K1887" t="s">
        <v>46</v>
      </c>
      <c r="L1887">
        <v>10</v>
      </c>
      <c r="M1887" t="s">
        <v>47</v>
      </c>
      <c r="N1887" s="3">
        <v>0</v>
      </c>
      <c r="O1887" s="3">
        <v>0</v>
      </c>
      <c r="P1887" s="3">
        <v>0</v>
      </c>
      <c r="Q1887" s="3">
        <v>171700000</v>
      </c>
      <c r="R1887" s="3">
        <v>0</v>
      </c>
      <c r="S1887" s="1">
        <v>0</v>
      </c>
      <c r="T1887" s="1">
        <v>0</v>
      </c>
      <c r="U1887" s="1"/>
    </row>
    <row r="1888" spans="1:21" x14ac:dyDescent="0.25">
      <c r="A1888" t="s">
        <v>806</v>
      </c>
      <c r="B1888">
        <v>14</v>
      </c>
      <c r="C1888">
        <v>501</v>
      </c>
      <c r="D1888" t="s">
        <v>813</v>
      </c>
      <c r="E1888" t="s">
        <v>814</v>
      </c>
      <c r="F1888" t="s">
        <v>42</v>
      </c>
      <c r="G1888" t="s">
        <v>815</v>
      </c>
      <c r="H1888">
        <v>621</v>
      </c>
      <c r="I1888" t="s">
        <v>820</v>
      </c>
      <c r="J1888" t="s">
        <v>821</v>
      </c>
      <c r="K1888" t="s">
        <v>46</v>
      </c>
      <c r="L1888">
        <v>20</v>
      </c>
      <c r="M1888" t="s">
        <v>48</v>
      </c>
      <c r="N1888" s="3">
        <v>0</v>
      </c>
      <c r="O1888" s="3">
        <v>0</v>
      </c>
      <c r="P1888" s="3">
        <v>0</v>
      </c>
      <c r="Q1888" s="3">
        <v>0</v>
      </c>
      <c r="R1888" s="3">
        <v>0</v>
      </c>
      <c r="S1888" s="1">
        <v>0</v>
      </c>
      <c r="T1888" s="1">
        <v>0</v>
      </c>
      <c r="U1888" s="1"/>
    </row>
    <row r="1889" spans="1:21" x14ac:dyDescent="0.25">
      <c r="A1889" t="s">
        <v>806</v>
      </c>
      <c r="B1889">
        <v>14</v>
      </c>
      <c r="C1889">
        <v>501</v>
      </c>
      <c r="D1889" t="s">
        <v>813</v>
      </c>
      <c r="E1889" t="s">
        <v>814</v>
      </c>
      <c r="F1889" t="s">
        <v>42</v>
      </c>
      <c r="G1889" t="s">
        <v>815</v>
      </c>
      <c r="H1889">
        <v>621</v>
      </c>
      <c r="I1889" t="s">
        <v>820</v>
      </c>
      <c r="J1889" t="s">
        <v>821</v>
      </c>
      <c r="K1889" t="s">
        <v>46</v>
      </c>
      <c r="L1889">
        <v>30</v>
      </c>
      <c r="M1889" t="s">
        <v>49</v>
      </c>
      <c r="N1889" s="3">
        <v>0</v>
      </c>
      <c r="O1889" s="3">
        <v>0</v>
      </c>
      <c r="P1889" s="3">
        <v>0</v>
      </c>
      <c r="Q1889" s="3">
        <v>171700000</v>
      </c>
      <c r="R1889" s="3">
        <v>0</v>
      </c>
      <c r="S1889" s="1">
        <v>0</v>
      </c>
      <c r="T1889" s="1">
        <v>0</v>
      </c>
      <c r="U1889" s="1"/>
    </row>
    <row r="1890" spans="1:21" x14ac:dyDescent="0.25">
      <c r="A1890" t="s">
        <v>806</v>
      </c>
      <c r="B1890">
        <v>14</v>
      </c>
      <c r="C1890">
        <v>501</v>
      </c>
      <c r="D1890" t="s">
        <v>813</v>
      </c>
      <c r="E1890" t="s">
        <v>814</v>
      </c>
      <c r="F1890" t="s">
        <v>42</v>
      </c>
      <c r="G1890" t="s">
        <v>815</v>
      </c>
      <c r="H1890">
        <v>621</v>
      </c>
      <c r="I1890" t="s">
        <v>820</v>
      </c>
      <c r="J1890" t="s">
        <v>821</v>
      </c>
      <c r="K1890" t="s">
        <v>46</v>
      </c>
      <c r="L1890">
        <v>40</v>
      </c>
      <c r="M1890" t="s">
        <v>12</v>
      </c>
      <c r="N1890" s="3">
        <v>0</v>
      </c>
      <c r="O1890" s="3">
        <v>0</v>
      </c>
      <c r="P1890" s="3">
        <v>0</v>
      </c>
      <c r="Q1890" s="3">
        <v>171700000</v>
      </c>
      <c r="R1890" s="3">
        <v>0</v>
      </c>
      <c r="S1890" s="1">
        <v>0</v>
      </c>
      <c r="T1890" s="1">
        <v>0</v>
      </c>
      <c r="U1890" s="1"/>
    </row>
    <row r="1891" spans="1:21" x14ac:dyDescent="0.25">
      <c r="A1891" t="s">
        <v>806</v>
      </c>
      <c r="B1891">
        <v>14</v>
      </c>
      <c r="C1891">
        <v>501</v>
      </c>
      <c r="D1891" t="s">
        <v>813</v>
      </c>
      <c r="E1891" t="s">
        <v>814</v>
      </c>
      <c r="F1891" t="s">
        <v>42</v>
      </c>
      <c r="G1891" t="s">
        <v>815</v>
      </c>
      <c r="H1891">
        <v>621</v>
      </c>
      <c r="I1891" t="s">
        <v>820</v>
      </c>
      <c r="J1891" t="s">
        <v>821</v>
      </c>
      <c r="K1891" t="s">
        <v>46</v>
      </c>
      <c r="L1891">
        <v>50</v>
      </c>
      <c r="M1891" t="s">
        <v>50</v>
      </c>
      <c r="N1891" s="3">
        <v>0</v>
      </c>
      <c r="O1891" s="3">
        <v>0</v>
      </c>
      <c r="P1891" s="3">
        <v>0</v>
      </c>
      <c r="Q1891" s="3">
        <v>0</v>
      </c>
      <c r="R1891" s="3">
        <v>0</v>
      </c>
      <c r="S1891" s="1">
        <v>0</v>
      </c>
      <c r="T1891" s="1">
        <v>0</v>
      </c>
      <c r="U1891" s="1"/>
    </row>
    <row r="1892" spans="1:21" x14ac:dyDescent="0.25">
      <c r="A1892" t="s">
        <v>806</v>
      </c>
      <c r="B1892">
        <v>14</v>
      </c>
      <c r="C1892">
        <v>501</v>
      </c>
      <c r="D1892" t="s">
        <v>813</v>
      </c>
      <c r="E1892" t="s">
        <v>814</v>
      </c>
      <c r="F1892" t="s">
        <v>42</v>
      </c>
      <c r="G1892" t="s">
        <v>815</v>
      </c>
      <c r="H1892">
        <v>699</v>
      </c>
      <c r="I1892" t="s">
        <v>62</v>
      </c>
      <c r="J1892" t="s">
        <v>812</v>
      </c>
      <c r="K1892" t="s">
        <v>46</v>
      </c>
      <c r="L1892">
        <v>10</v>
      </c>
      <c r="M1892" t="s">
        <v>47</v>
      </c>
      <c r="N1892" s="3">
        <v>0</v>
      </c>
      <c r="O1892" s="3">
        <v>0</v>
      </c>
      <c r="P1892" s="3">
        <v>0</v>
      </c>
      <c r="Q1892" s="3">
        <v>0</v>
      </c>
      <c r="R1892" s="3">
        <v>0</v>
      </c>
      <c r="S1892" s="1">
        <v>0</v>
      </c>
      <c r="T1892" s="1">
        <v>36671</v>
      </c>
      <c r="U1892" s="1">
        <v>74945</v>
      </c>
    </row>
    <row r="1893" spans="1:21" x14ac:dyDescent="0.25">
      <c r="A1893" t="s">
        <v>806</v>
      </c>
      <c r="B1893">
        <v>14</v>
      </c>
      <c r="C1893">
        <v>501</v>
      </c>
      <c r="D1893" t="s">
        <v>813</v>
      </c>
      <c r="E1893" t="s">
        <v>814</v>
      </c>
      <c r="F1893" t="s">
        <v>42</v>
      </c>
      <c r="G1893" t="s">
        <v>815</v>
      </c>
      <c r="H1893">
        <v>699</v>
      </c>
      <c r="I1893" t="s">
        <v>62</v>
      </c>
      <c r="J1893" t="s">
        <v>812</v>
      </c>
      <c r="K1893" t="s">
        <v>46</v>
      </c>
      <c r="L1893">
        <v>20</v>
      </c>
      <c r="M1893" t="s">
        <v>48</v>
      </c>
      <c r="N1893" s="3">
        <v>0</v>
      </c>
      <c r="O1893" s="3">
        <v>0</v>
      </c>
      <c r="P1893" s="3">
        <v>0</v>
      </c>
      <c r="Q1893" s="3">
        <v>0</v>
      </c>
      <c r="R1893" s="3">
        <v>0</v>
      </c>
      <c r="S1893" s="1">
        <v>0</v>
      </c>
      <c r="T1893" s="1">
        <v>0</v>
      </c>
      <c r="U1893" s="1">
        <v>0</v>
      </c>
    </row>
    <row r="1894" spans="1:21" x14ac:dyDescent="0.25">
      <c r="A1894" t="s">
        <v>806</v>
      </c>
      <c r="B1894">
        <v>14</v>
      </c>
      <c r="C1894">
        <v>501</v>
      </c>
      <c r="D1894" t="s">
        <v>813</v>
      </c>
      <c r="E1894" t="s">
        <v>814</v>
      </c>
      <c r="F1894" t="s">
        <v>42</v>
      </c>
      <c r="G1894" t="s">
        <v>815</v>
      </c>
      <c r="H1894">
        <v>699</v>
      </c>
      <c r="I1894" t="s">
        <v>62</v>
      </c>
      <c r="J1894" t="s">
        <v>812</v>
      </c>
      <c r="K1894" t="s">
        <v>46</v>
      </c>
      <c r="L1894">
        <v>30</v>
      </c>
      <c r="M1894" t="s">
        <v>49</v>
      </c>
      <c r="N1894" s="3">
        <v>0</v>
      </c>
      <c r="O1894" s="3">
        <v>0</v>
      </c>
      <c r="P1894" s="3">
        <v>0</v>
      </c>
      <c r="Q1894" s="3">
        <v>0</v>
      </c>
      <c r="R1894" s="3">
        <v>0</v>
      </c>
      <c r="S1894" s="1">
        <v>0</v>
      </c>
      <c r="T1894" s="1">
        <v>36671</v>
      </c>
      <c r="U1894" s="1">
        <v>74945</v>
      </c>
    </row>
    <row r="1895" spans="1:21" x14ac:dyDescent="0.25">
      <c r="A1895" t="s">
        <v>806</v>
      </c>
      <c r="B1895">
        <v>14</v>
      </c>
      <c r="C1895">
        <v>501</v>
      </c>
      <c r="D1895" t="s">
        <v>813</v>
      </c>
      <c r="E1895" t="s">
        <v>814</v>
      </c>
      <c r="F1895" t="s">
        <v>42</v>
      </c>
      <c r="G1895" t="s">
        <v>815</v>
      </c>
      <c r="H1895">
        <v>699</v>
      </c>
      <c r="I1895" t="s">
        <v>62</v>
      </c>
      <c r="J1895" t="s">
        <v>812</v>
      </c>
      <c r="K1895" t="s">
        <v>46</v>
      </c>
      <c r="L1895">
        <v>40</v>
      </c>
      <c r="M1895" t="s">
        <v>12</v>
      </c>
      <c r="N1895" s="3">
        <v>0</v>
      </c>
      <c r="O1895" s="3">
        <v>0</v>
      </c>
      <c r="P1895" s="3">
        <v>0</v>
      </c>
      <c r="Q1895" s="3">
        <v>0</v>
      </c>
      <c r="R1895" s="3">
        <v>0</v>
      </c>
      <c r="S1895" s="1">
        <v>0</v>
      </c>
      <c r="T1895" s="1">
        <v>0</v>
      </c>
      <c r="U1895" s="1">
        <v>0</v>
      </c>
    </row>
    <row r="1896" spans="1:21" x14ac:dyDescent="0.25">
      <c r="A1896" t="s">
        <v>806</v>
      </c>
      <c r="B1896">
        <v>14</v>
      </c>
      <c r="C1896">
        <v>501</v>
      </c>
      <c r="D1896" t="s">
        <v>813</v>
      </c>
      <c r="E1896" t="s">
        <v>814</v>
      </c>
      <c r="F1896" t="s">
        <v>42</v>
      </c>
      <c r="G1896" t="s">
        <v>815</v>
      </c>
      <c r="H1896">
        <v>699</v>
      </c>
      <c r="I1896" t="s">
        <v>62</v>
      </c>
      <c r="J1896" t="s">
        <v>812</v>
      </c>
      <c r="K1896" t="s">
        <v>46</v>
      </c>
      <c r="L1896">
        <v>50</v>
      </c>
      <c r="M1896" t="s">
        <v>50</v>
      </c>
      <c r="N1896" s="3">
        <v>0</v>
      </c>
      <c r="O1896" s="3">
        <v>0</v>
      </c>
      <c r="P1896" s="3">
        <v>0</v>
      </c>
      <c r="Q1896" s="3">
        <v>0</v>
      </c>
      <c r="R1896" s="3">
        <v>0</v>
      </c>
      <c r="S1896" s="1">
        <v>0</v>
      </c>
      <c r="T1896" s="1">
        <v>36671</v>
      </c>
      <c r="U1896" s="1">
        <v>74945</v>
      </c>
    </row>
    <row r="1897" spans="1:21" x14ac:dyDescent="0.25">
      <c r="A1897" t="s">
        <v>806</v>
      </c>
      <c r="B1897">
        <v>14</v>
      </c>
      <c r="C1897">
        <v>407</v>
      </c>
      <c r="D1897" t="s">
        <v>822</v>
      </c>
      <c r="E1897" t="s">
        <v>823</v>
      </c>
      <c r="F1897" t="s">
        <v>42</v>
      </c>
      <c r="G1897" t="s">
        <v>824</v>
      </c>
      <c r="H1897">
        <v>626</v>
      </c>
      <c r="I1897" t="s">
        <v>890</v>
      </c>
      <c r="J1897" t="s">
        <v>905</v>
      </c>
      <c r="K1897" t="s">
        <v>46</v>
      </c>
      <c r="L1897">
        <v>10</v>
      </c>
      <c r="M1897" t="s">
        <v>47</v>
      </c>
      <c r="N1897" s="3">
        <v>0</v>
      </c>
      <c r="O1897" s="3">
        <v>0</v>
      </c>
      <c r="P1897" s="3">
        <v>0</v>
      </c>
      <c r="Q1897" s="3">
        <v>0</v>
      </c>
      <c r="R1897" s="3">
        <v>0</v>
      </c>
      <c r="S1897" s="1">
        <v>1000000</v>
      </c>
      <c r="T1897" s="1">
        <v>2616654.69</v>
      </c>
      <c r="U1897" s="1">
        <v>1441767.36</v>
      </c>
    </row>
    <row r="1898" spans="1:21" x14ac:dyDescent="0.25">
      <c r="A1898" t="s">
        <v>806</v>
      </c>
      <c r="B1898">
        <v>14</v>
      </c>
      <c r="C1898">
        <v>407</v>
      </c>
      <c r="D1898" t="s">
        <v>822</v>
      </c>
      <c r="E1898" t="s">
        <v>823</v>
      </c>
      <c r="F1898" t="s">
        <v>42</v>
      </c>
      <c r="G1898" t="s">
        <v>824</v>
      </c>
      <c r="H1898">
        <v>626</v>
      </c>
      <c r="I1898" t="s">
        <v>890</v>
      </c>
      <c r="J1898" t="s">
        <v>905</v>
      </c>
      <c r="K1898" t="s">
        <v>46</v>
      </c>
      <c r="L1898">
        <v>20</v>
      </c>
      <c r="M1898" t="s">
        <v>48</v>
      </c>
      <c r="N1898" s="3">
        <v>0</v>
      </c>
      <c r="O1898" s="3">
        <v>0</v>
      </c>
      <c r="P1898" s="3">
        <v>0</v>
      </c>
      <c r="Q1898" s="3">
        <v>0</v>
      </c>
      <c r="R1898" s="3">
        <v>0</v>
      </c>
      <c r="S1898" s="1">
        <v>133345.31</v>
      </c>
      <c r="T1898" s="1">
        <v>1174887.33</v>
      </c>
      <c r="U1898" s="1">
        <v>1441767.36</v>
      </c>
    </row>
    <row r="1899" spans="1:21" x14ac:dyDescent="0.25">
      <c r="A1899" t="s">
        <v>806</v>
      </c>
      <c r="B1899">
        <v>14</v>
      </c>
      <c r="C1899">
        <v>407</v>
      </c>
      <c r="D1899" t="s">
        <v>822</v>
      </c>
      <c r="E1899" t="s">
        <v>823</v>
      </c>
      <c r="F1899" t="s">
        <v>42</v>
      </c>
      <c r="G1899" t="s">
        <v>824</v>
      </c>
      <c r="H1899">
        <v>626</v>
      </c>
      <c r="I1899" t="s">
        <v>890</v>
      </c>
      <c r="J1899" t="s">
        <v>905</v>
      </c>
      <c r="K1899" t="s">
        <v>46</v>
      </c>
      <c r="L1899">
        <v>30</v>
      </c>
      <c r="M1899" t="s">
        <v>49</v>
      </c>
      <c r="N1899" s="3">
        <v>0</v>
      </c>
      <c r="O1899" s="3">
        <v>0</v>
      </c>
      <c r="P1899" s="3">
        <v>0</v>
      </c>
      <c r="Q1899" s="3">
        <v>0</v>
      </c>
      <c r="R1899" s="3">
        <v>0</v>
      </c>
      <c r="S1899" s="1">
        <v>866654.69</v>
      </c>
      <c r="T1899" s="1">
        <v>1441767.36</v>
      </c>
      <c r="U1899" s="1">
        <v>0</v>
      </c>
    </row>
    <row r="1900" spans="1:21" x14ac:dyDescent="0.25">
      <c r="A1900" t="s">
        <v>806</v>
      </c>
      <c r="B1900">
        <v>14</v>
      </c>
      <c r="C1900">
        <v>407</v>
      </c>
      <c r="D1900" t="s">
        <v>822</v>
      </c>
      <c r="E1900" t="s">
        <v>823</v>
      </c>
      <c r="F1900" t="s">
        <v>42</v>
      </c>
      <c r="G1900" t="s">
        <v>824</v>
      </c>
      <c r="H1900">
        <v>626</v>
      </c>
      <c r="I1900" t="s">
        <v>890</v>
      </c>
      <c r="J1900" t="s">
        <v>905</v>
      </c>
      <c r="K1900" t="s">
        <v>46</v>
      </c>
      <c r="L1900">
        <v>40</v>
      </c>
      <c r="M1900" t="s">
        <v>12</v>
      </c>
      <c r="N1900" s="3">
        <v>0</v>
      </c>
      <c r="O1900" s="3">
        <v>0</v>
      </c>
      <c r="P1900" s="3">
        <v>0</v>
      </c>
      <c r="Q1900" s="3">
        <v>0</v>
      </c>
      <c r="R1900" s="3">
        <v>0</v>
      </c>
      <c r="S1900" s="1">
        <v>866654.69</v>
      </c>
      <c r="T1900" s="1">
        <v>1441767.36</v>
      </c>
      <c r="U1900" s="1">
        <v>0</v>
      </c>
    </row>
    <row r="1901" spans="1:21" x14ac:dyDescent="0.25">
      <c r="A1901" t="s">
        <v>806</v>
      </c>
      <c r="B1901">
        <v>14</v>
      </c>
      <c r="C1901">
        <v>407</v>
      </c>
      <c r="D1901" t="s">
        <v>822</v>
      </c>
      <c r="E1901" t="s">
        <v>823</v>
      </c>
      <c r="F1901" t="s">
        <v>42</v>
      </c>
      <c r="G1901" t="s">
        <v>824</v>
      </c>
      <c r="H1901">
        <v>626</v>
      </c>
      <c r="I1901" t="s">
        <v>890</v>
      </c>
      <c r="J1901" t="s">
        <v>905</v>
      </c>
      <c r="K1901" t="s">
        <v>46</v>
      </c>
      <c r="L1901">
        <v>50</v>
      </c>
      <c r="M1901" t="s">
        <v>50</v>
      </c>
      <c r="N1901" s="3">
        <v>0</v>
      </c>
      <c r="O1901" s="3">
        <v>0</v>
      </c>
      <c r="P1901" s="3">
        <v>0</v>
      </c>
      <c r="Q1901" s="3">
        <v>0</v>
      </c>
      <c r="R1901" s="3">
        <v>0</v>
      </c>
      <c r="S1901" s="1">
        <v>0</v>
      </c>
      <c r="T1901" s="1">
        <v>0</v>
      </c>
      <c r="U1901" s="1">
        <v>0</v>
      </c>
    </row>
    <row r="1902" spans="1:21" x14ac:dyDescent="0.25">
      <c r="A1902" t="s">
        <v>806</v>
      </c>
      <c r="B1902">
        <v>14</v>
      </c>
      <c r="C1902">
        <v>407</v>
      </c>
      <c r="D1902" t="s">
        <v>822</v>
      </c>
      <c r="E1902" t="s">
        <v>823</v>
      </c>
      <c r="F1902" t="s">
        <v>42</v>
      </c>
      <c r="G1902" t="s">
        <v>824</v>
      </c>
      <c r="H1902">
        <v>628</v>
      </c>
      <c r="I1902" t="s">
        <v>825</v>
      </c>
      <c r="J1902" t="s">
        <v>826</v>
      </c>
      <c r="K1902" t="s">
        <v>46</v>
      </c>
      <c r="L1902">
        <v>10</v>
      </c>
      <c r="M1902" t="s">
        <v>47</v>
      </c>
      <c r="N1902" s="3">
        <v>0</v>
      </c>
      <c r="O1902" s="3">
        <v>0</v>
      </c>
      <c r="P1902" s="3">
        <v>0</v>
      </c>
      <c r="Q1902" s="3">
        <v>0</v>
      </c>
      <c r="R1902" s="3">
        <v>0</v>
      </c>
      <c r="S1902" s="1">
        <v>0</v>
      </c>
      <c r="T1902" s="1">
        <v>8500000</v>
      </c>
      <c r="U1902" s="1"/>
    </row>
    <row r="1903" spans="1:21" x14ac:dyDescent="0.25">
      <c r="A1903" t="s">
        <v>806</v>
      </c>
      <c r="B1903">
        <v>14</v>
      </c>
      <c r="C1903">
        <v>407</v>
      </c>
      <c r="D1903" t="s">
        <v>822</v>
      </c>
      <c r="E1903" t="s">
        <v>823</v>
      </c>
      <c r="F1903" t="s">
        <v>42</v>
      </c>
      <c r="G1903" t="s">
        <v>824</v>
      </c>
      <c r="H1903">
        <v>628</v>
      </c>
      <c r="I1903" t="s">
        <v>825</v>
      </c>
      <c r="J1903" t="s">
        <v>826</v>
      </c>
      <c r="K1903" t="s">
        <v>46</v>
      </c>
      <c r="L1903">
        <v>20</v>
      </c>
      <c r="M1903" t="s">
        <v>48</v>
      </c>
      <c r="N1903" s="3">
        <v>0</v>
      </c>
      <c r="O1903" s="3">
        <v>0</v>
      </c>
      <c r="P1903" s="3">
        <v>0</v>
      </c>
      <c r="Q1903" s="3">
        <v>0</v>
      </c>
      <c r="R1903" s="3">
        <v>0</v>
      </c>
      <c r="S1903" s="1">
        <v>0</v>
      </c>
      <c r="T1903" s="1">
        <v>8500000</v>
      </c>
      <c r="U1903" s="1"/>
    </row>
    <row r="1904" spans="1:21" x14ac:dyDescent="0.25">
      <c r="A1904" t="s">
        <v>806</v>
      </c>
      <c r="B1904">
        <v>14</v>
      </c>
      <c r="C1904">
        <v>407</v>
      </c>
      <c r="D1904" t="s">
        <v>822</v>
      </c>
      <c r="E1904" t="s">
        <v>823</v>
      </c>
      <c r="F1904" t="s">
        <v>42</v>
      </c>
      <c r="G1904" t="s">
        <v>824</v>
      </c>
      <c r="H1904">
        <v>628</v>
      </c>
      <c r="I1904" t="s">
        <v>825</v>
      </c>
      <c r="J1904" t="s">
        <v>826</v>
      </c>
      <c r="K1904" t="s">
        <v>46</v>
      </c>
      <c r="L1904">
        <v>30</v>
      </c>
      <c r="M1904" t="s">
        <v>49</v>
      </c>
      <c r="N1904" s="3">
        <v>0</v>
      </c>
      <c r="O1904" s="3">
        <v>0</v>
      </c>
      <c r="P1904" s="3">
        <v>0</v>
      </c>
      <c r="Q1904" s="3">
        <v>0</v>
      </c>
      <c r="R1904" s="3">
        <v>0</v>
      </c>
      <c r="S1904" s="1">
        <v>0</v>
      </c>
      <c r="T1904" s="1">
        <v>0</v>
      </c>
      <c r="U1904" s="1"/>
    </row>
    <row r="1905" spans="1:21" x14ac:dyDescent="0.25">
      <c r="A1905" t="s">
        <v>806</v>
      </c>
      <c r="B1905">
        <v>14</v>
      </c>
      <c r="C1905">
        <v>407</v>
      </c>
      <c r="D1905" t="s">
        <v>822</v>
      </c>
      <c r="E1905" t="s">
        <v>823</v>
      </c>
      <c r="F1905" t="s">
        <v>42</v>
      </c>
      <c r="G1905" t="s">
        <v>824</v>
      </c>
      <c r="H1905">
        <v>628</v>
      </c>
      <c r="I1905" t="s">
        <v>825</v>
      </c>
      <c r="J1905" t="s">
        <v>826</v>
      </c>
      <c r="K1905" t="s">
        <v>46</v>
      </c>
      <c r="L1905">
        <v>40</v>
      </c>
      <c r="M1905" t="s">
        <v>12</v>
      </c>
      <c r="N1905" s="3">
        <v>0</v>
      </c>
      <c r="O1905" s="3">
        <v>0</v>
      </c>
      <c r="P1905" s="3">
        <v>0</v>
      </c>
      <c r="Q1905" s="3">
        <v>0</v>
      </c>
      <c r="R1905" s="3">
        <v>0</v>
      </c>
      <c r="S1905" s="1">
        <v>0</v>
      </c>
      <c r="T1905" s="1">
        <v>0</v>
      </c>
      <c r="U1905" s="1"/>
    </row>
    <row r="1906" spans="1:21" x14ac:dyDescent="0.25">
      <c r="A1906" t="s">
        <v>806</v>
      </c>
      <c r="B1906">
        <v>14</v>
      </c>
      <c r="C1906">
        <v>407</v>
      </c>
      <c r="D1906" t="s">
        <v>822</v>
      </c>
      <c r="E1906" t="s">
        <v>823</v>
      </c>
      <c r="F1906" t="s">
        <v>42</v>
      </c>
      <c r="G1906" t="s">
        <v>824</v>
      </c>
      <c r="H1906">
        <v>628</v>
      </c>
      <c r="I1906" t="s">
        <v>825</v>
      </c>
      <c r="J1906" t="s">
        <v>826</v>
      </c>
      <c r="K1906" t="s">
        <v>46</v>
      </c>
      <c r="L1906">
        <v>50</v>
      </c>
      <c r="M1906" t="s">
        <v>50</v>
      </c>
      <c r="N1906" s="3">
        <v>0</v>
      </c>
      <c r="O1906" s="3">
        <v>0</v>
      </c>
      <c r="P1906" s="3">
        <v>0</v>
      </c>
      <c r="Q1906" s="3">
        <v>0</v>
      </c>
      <c r="R1906" s="3">
        <v>0</v>
      </c>
      <c r="S1906" s="1">
        <v>0</v>
      </c>
      <c r="T1906" s="1">
        <v>0</v>
      </c>
      <c r="U1906" s="1"/>
    </row>
    <row r="1907" spans="1:21" x14ac:dyDescent="0.25">
      <c r="A1907" t="s">
        <v>827</v>
      </c>
      <c r="B1907">
        <v>15</v>
      </c>
      <c r="C1907">
        <v>454</v>
      </c>
      <c r="D1907" t="s">
        <v>828</v>
      </c>
      <c r="E1907" t="s">
        <v>829</v>
      </c>
      <c r="F1907" t="s">
        <v>42</v>
      </c>
      <c r="G1907" t="s">
        <v>830</v>
      </c>
      <c r="H1907">
        <v>534</v>
      </c>
      <c r="I1907" t="s">
        <v>82</v>
      </c>
      <c r="J1907" t="s">
        <v>83</v>
      </c>
      <c r="K1907" t="s">
        <v>46</v>
      </c>
      <c r="L1907">
        <v>10</v>
      </c>
      <c r="M1907" t="s">
        <v>47</v>
      </c>
      <c r="N1907" s="3">
        <v>2282754</v>
      </c>
      <c r="O1907" s="3">
        <v>1002603</v>
      </c>
      <c r="P1907" s="3">
        <v>921556</v>
      </c>
      <c r="Q1907" s="3">
        <v>956756</v>
      </c>
      <c r="R1907" s="3">
        <v>6273303.79</v>
      </c>
      <c r="S1907" s="1">
        <v>6558243.2800000003</v>
      </c>
      <c r="T1907" s="1">
        <v>4267134.9800000004</v>
      </c>
      <c r="U1907" s="1">
        <v>4256610.9800000004</v>
      </c>
    </row>
    <row r="1908" spans="1:21" x14ac:dyDescent="0.25">
      <c r="A1908" t="s">
        <v>827</v>
      </c>
      <c r="B1908">
        <v>15</v>
      </c>
      <c r="C1908">
        <v>454</v>
      </c>
      <c r="D1908" t="s">
        <v>828</v>
      </c>
      <c r="E1908" t="s">
        <v>829</v>
      </c>
      <c r="F1908" t="s">
        <v>42</v>
      </c>
      <c r="G1908" t="s">
        <v>830</v>
      </c>
      <c r="H1908">
        <v>534</v>
      </c>
      <c r="I1908" t="s">
        <v>82</v>
      </c>
      <c r="J1908" t="s">
        <v>83</v>
      </c>
      <c r="K1908" t="s">
        <v>46</v>
      </c>
      <c r="L1908">
        <v>20</v>
      </c>
      <c r="M1908" t="s">
        <v>48</v>
      </c>
      <c r="N1908" s="3">
        <v>1880151</v>
      </c>
      <c r="O1908" s="3">
        <v>681047</v>
      </c>
      <c r="P1908" s="3">
        <v>564800</v>
      </c>
      <c r="Q1908" s="3">
        <v>634103.21</v>
      </c>
      <c r="R1908" s="3">
        <v>665711.51</v>
      </c>
      <c r="S1908" s="1">
        <v>6241759.2999999998</v>
      </c>
      <c r="T1908" s="1">
        <v>961175</v>
      </c>
      <c r="U1908" s="1">
        <v>2359764</v>
      </c>
    </row>
    <row r="1909" spans="1:21" x14ac:dyDescent="0.25">
      <c r="A1909" t="s">
        <v>827</v>
      </c>
      <c r="B1909">
        <v>15</v>
      </c>
      <c r="C1909">
        <v>454</v>
      </c>
      <c r="D1909" t="s">
        <v>828</v>
      </c>
      <c r="E1909" t="s">
        <v>829</v>
      </c>
      <c r="F1909" t="s">
        <v>42</v>
      </c>
      <c r="G1909" t="s">
        <v>830</v>
      </c>
      <c r="H1909">
        <v>534</v>
      </c>
      <c r="I1909" t="s">
        <v>82</v>
      </c>
      <c r="J1909" t="s">
        <v>83</v>
      </c>
      <c r="K1909" t="s">
        <v>46</v>
      </c>
      <c r="L1909">
        <v>30</v>
      </c>
      <c r="M1909" t="s">
        <v>49</v>
      </c>
      <c r="N1909" s="3">
        <v>402603</v>
      </c>
      <c r="O1909" s="3">
        <v>321556</v>
      </c>
      <c r="P1909" s="3">
        <v>356756</v>
      </c>
      <c r="Q1909" s="3">
        <v>322652.78999999998</v>
      </c>
      <c r="R1909" s="3">
        <v>5607592.2800000003</v>
      </c>
      <c r="S1909" s="1">
        <v>316483.98</v>
      </c>
      <c r="T1909" s="1">
        <v>3305959.98</v>
      </c>
      <c r="U1909" s="1">
        <v>1896846.98</v>
      </c>
    </row>
    <row r="1910" spans="1:21" x14ac:dyDescent="0.25">
      <c r="A1910" t="s">
        <v>827</v>
      </c>
      <c r="B1910">
        <v>15</v>
      </c>
      <c r="C1910">
        <v>454</v>
      </c>
      <c r="D1910" t="s">
        <v>828</v>
      </c>
      <c r="E1910" t="s">
        <v>829</v>
      </c>
      <c r="F1910" t="s">
        <v>42</v>
      </c>
      <c r="G1910" t="s">
        <v>830</v>
      </c>
      <c r="H1910">
        <v>534</v>
      </c>
      <c r="I1910" t="s">
        <v>82</v>
      </c>
      <c r="J1910" t="s">
        <v>83</v>
      </c>
      <c r="K1910" t="s">
        <v>46</v>
      </c>
      <c r="L1910">
        <v>40</v>
      </c>
      <c r="M1910" t="s">
        <v>12</v>
      </c>
      <c r="N1910" s="3">
        <v>0</v>
      </c>
      <c r="O1910" s="3">
        <v>0</v>
      </c>
      <c r="P1910" s="3">
        <v>0</v>
      </c>
      <c r="Q1910" s="3">
        <v>0</v>
      </c>
      <c r="R1910" s="3">
        <v>0</v>
      </c>
      <c r="S1910" s="1">
        <v>0</v>
      </c>
      <c r="T1910" s="1">
        <v>0</v>
      </c>
      <c r="U1910" s="1">
        <v>0</v>
      </c>
    </row>
    <row r="1911" spans="1:21" x14ac:dyDescent="0.25">
      <c r="A1911" t="s">
        <v>827</v>
      </c>
      <c r="B1911">
        <v>15</v>
      </c>
      <c r="C1911">
        <v>454</v>
      </c>
      <c r="D1911" t="s">
        <v>828</v>
      </c>
      <c r="E1911" t="s">
        <v>829</v>
      </c>
      <c r="F1911" t="s">
        <v>42</v>
      </c>
      <c r="G1911" t="s">
        <v>830</v>
      </c>
      <c r="H1911">
        <v>534</v>
      </c>
      <c r="I1911" t="s">
        <v>82</v>
      </c>
      <c r="J1911" t="s">
        <v>83</v>
      </c>
      <c r="K1911" t="s">
        <v>46</v>
      </c>
      <c r="L1911">
        <v>50</v>
      </c>
      <c r="M1911" t="s">
        <v>50</v>
      </c>
      <c r="N1911" s="3">
        <v>402603</v>
      </c>
      <c r="O1911" s="3">
        <v>321556</v>
      </c>
      <c r="P1911" s="3">
        <v>356756</v>
      </c>
      <c r="Q1911" s="3">
        <v>322652.78999999998</v>
      </c>
      <c r="R1911" s="3">
        <v>5607592.2800000003</v>
      </c>
      <c r="S1911" s="1">
        <v>316483.98</v>
      </c>
      <c r="T1911" s="1">
        <v>3305959.98</v>
      </c>
      <c r="U1911" s="1">
        <v>1896846.98</v>
      </c>
    </row>
    <row r="1912" spans="1:21" x14ac:dyDescent="0.25">
      <c r="A1912" t="s">
        <v>827</v>
      </c>
      <c r="B1912">
        <v>15</v>
      </c>
      <c r="C1912">
        <v>454</v>
      </c>
      <c r="D1912" t="s">
        <v>828</v>
      </c>
      <c r="E1912" t="s">
        <v>829</v>
      </c>
      <c r="F1912" t="s">
        <v>42</v>
      </c>
      <c r="G1912" t="s">
        <v>830</v>
      </c>
      <c r="H1912">
        <v>722</v>
      </c>
      <c r="I1912" t="s">
        <v>216</v>
      </c>
      <c r="J1912" t="s">
        <v>217</v>
      </c>
      <c r="K1912" t="s">
        <v>46</v>
      </c>
      <c r="L1912">
        <v>10</v>
      </c>
      <c r="M1912" t="s">
        <v>47</v>
      </c>
      <c r="N1912" s="3">
        <v>839438</v>
      </c>
      <c r="O1912" s="3">
        <v>1020175.62</v>
      </c>
      <c r="P1912" s="3">
        <v>1090181</v>
      </c>
      <c r="Q1912" s="3">
        <v>1314331.6299999999</v>
      </c>
      <c r="R1912" s="3">
        <v>1059109.3600000001</v>
      </c>
      <c r="S1912" s="1">
        <v>1077195.1399999999</v>
      </c>
      <c r="T1912" s="1">
        <v>1194462.1599999999</v>
      </c>
      <c r="U1912" s="1">
        <v>1382330.22</v>
      </c>
    </row>
    <row r="1913" spans="1:21" x14ac:dyDescent="0.25">
      <c r="A1913" t="s">
        <v>827</v>
      </c>
      <c r="B1913">
        <v>15</v>
      </c>
      <c r="C1913">
        <v>454</v>
      </c>
      <c r="D1913" t="s">
        <v>828</v>
      </c>
      <c r="E1913" t="s">
        <v>829</v>
      </c>
      <c r="F1913" t="s">
        <v>42</v>
      </c>
      <c r="G1913" t="s">
        <v>830</v>
      </c>
      <c r="H1913">
        <v>722</v>
      </c>
      <c r="I1913" t="s">
        <v>216</v>
      </c>
      <c r="J1913" t="s">
        <v>217</v>
      </c>
      <c r="K1913" t="s">
        <v>46</v>
      </c>
      <c r="L1913">
        <v>20</v>
      </c>
      <c r="M1913" t="s">
        <v>48</v>
      </c>
      <c r="N1913" s="3">
        <v>681887.38</v>
      </c>
      <c r="O1913" s="3">
        <v>694658.87</v>
      </c>
      <c r="P1913" s="3">
        <v>756110.29</v>
      </c>
      <c r="Q1913" s="3">
        <v>833831.57</v>
      </c>
      <c r="R1913" s="3">
        <v>966224.22</v>
      </c>
      <c r="S1913" s="1">
        <v>981360.98</v>
      </c>
      <c r="T1913" s="1">
        <v>1008888.11</v>
      </c>
      <c r="U1913" s="1">
        <v>1098891.1100000001</v>
      </c>
    </row>
    <row r="1914" spans="1:21" x14ac:dyDescent="0.25">
      <c r="A1914" t="s">
        <v>827</v>
      </c>
      <c r="B1914">
        <v>15</v>
      </c>
      <c r="C1914">
        <v>454</v>
      </c>
      <c r="D1914" t="s">
        <v>828</v>
      </c>
      <c r="E1914" t="s">
        <v>829</v>
      </c>
      <c r="F1914" t="s">
        <v>42</v>
      </c>
      <c r="G1914" t="s">
        <v>830</v>
      </c>
      <c r="H1914">
        <v>722</v>
      </c>
      <c r="I1914" t="s">
        <v>216</v>
      </c>
      <c r="J1914" t="s">
        <v>217</v>
      </c>
      <c r="K1914" t="s">
        <v>46</v>
      </c>
      <c r="L1914">
        <v>30</v>
      </c>
      <c r="M1914" t="s">
        <v>49</v>
      </c>
      <c r="N1914" s="3">
        <v>157550.62</v>
      </c>
      <c r="O1914" s="3">
        <v>325516.75</v>
      </c>
      <c r="P1914" s="3">
        <v>334070.71000000002</v>
      </c>
      <c r="Q1914" s="3">
        <v>480500.06</v>
      </c>
      <c r="R1914" s="3">
        <v>92885.14</v>
      </c>
      <c r="S1914" s="1">
        <v>95834.16</v>
      </c>
      <c r="T1914" s="1">
        <v>185574.05</v>
      </c>
      <c r="U1914" s="1">
        <v>283439.11</v>
      </c>
    </row>
    <row r="1915" spans="1:21" x14ac:dyDescent="0.25">
      <c r="A1915" t="s">
        <v>827</v>
      </c>
      <c r="B1915">
        <v>15</v>
      </c>
      <c r="C1915">
        <v>454</v>
      </c>
      <c r="D1915" t="s">
        <v>828</v>
      </c>
      <c r="E1915" t="s">
        <v>829</v>
      </c>
      <c r="F1915" t="s">
        <v>42</v>
      </c>
      <c r="G1915" t="s">
        <v>830</v>
      </c>
      <c r="H1915">
        <v>722</v>
      </c>
      <c r="I1915" t="s">
        <v>216</v>
      </c>
      <c r="J1915" t="s">
        <v>217</v>
      </c>
      <c r="K1915" t="s">
        <v>46</v>
      </c>
      <c r="L1915">
        <v>40</v>
      </c>
      <c r="M1915" t="s">
        <v>12</v>
      </c>
      <c r="N1915" s="3">
        <v>0</v>
      </c>
      <c r="O1915" s="3">
        <v>0</v>
      </c>
      <c r="P1915" s="3">
        <v>0</v>
      </c>
      <c r="Q1915" s="3">
        <v>0</v>
      </c>
      <c r="R1915" s="3">
        <v>0</v>
      </c>
      <c r="S1915" s="1">
        <v>0</v>
      </c>
      <c r="T1915" s="1">
        <v>0</v>
      </c>
      <c r="U1915" s="1">
        <v>0</v>
      </c>
    </row>
    <row r="1916" spans="1:21" x14ac:dyDescent="0.25">
      <c r="A1916" t="s">
        <v>827</v>
      </c>
      <c r="B1916">
        <v>15</v>
      </c>
      <c r="C1916">
        <v>454</v>
      </c>
      <c r="D1916" t="s">
        <v>828</v>
      </c>
      <c r="E1916" t="s">
        <v>829</v>
      </c>
      <c r="F1916" t="s">
        <v>42</v>
      </c>
      <c r="G1916" t="s">
        <v>830</v>
      </c>
      <c r="H1916">
        <v>722</v>
      </c>
      <c r="I1916" t="s">
        <v>216</v>
      </c>
      <c r="J1916" t="s">
        <v>217</v>
      </c>
      <c r="K1916" t="s">
        <v>46</v>
      </c>
      <c r="L1916">
        <v>50</v>
      </c>
      <c r="M1916" t="s">
        <v>50</v>
      </c>
      <c r="N1916" s="3">
        <v>157550.62</v>
      </c>
      <c r="O1916" s="3">
        <v>325516.75</v>
      </c>
      <c r="P1916" s="3">
        <v>334070.71000000002</v>
      </c>
      <c r="Q1916" s="3">
        <v>480500.06</v>
      </c>
      <c r="R1916" s="3">
        <v>92885.14</v>
      </c>
      <c r="S1916" s="1">
        <v>95834.16</v>
      </c>
      <c r="T1916" s="1">
        <v>185574.05</v>
      </c>
      <c r="U1916" s="1">
        <v>283439.11</v>
      </c>
    </row>
    <row r="1917" spans="1:21" x14ac:dyDescent="0.25">
      <c r="A1917" t="s">
        <v>827</v>
      </c>
      <c r="B1917">
        <v>15</v>
      </c>
      <c r="C1917">
        <v>912</v>
      </c>
      <c r="D1917" t="s">
        <v>831</v>
      </c>
      <c r="E1917" t="s">
        <v>832</v>
      </c>
      <c r="F1917" t="s">
        <v>42</v>
      </c>
      <c r="G1917" t="s">
        <v>833</v>
      </c>
      <c r="H1917">
        <v>108</v>
      </c>
      <c r="I1917" t="s">
        <v>403</v>
      </c>
      <c r="J1917" t="s">
        <v>15</v>
      </c>
      <c r="K1917" t="s">
        <v>46</v>
      </c>
      <c r="L1917">
        <v>10</v>
      </c>
      <c r="M1917" t="s">
        <v>47</v>
      </c>
      <c r="N1917" s="3">
        <v>0</v>
      </c>
      <c r="O1917" s="3">
        <v>0</v>
      </c>
      <c r="P1917" s="3">
        <v>0</v>
      </c>
      <c r="Q1917" s="3">
        <v>0</v>
      </c>
      <c r="R1917" s="3">
        <v>0</v>
      </c>
      <c r="S1917" s="1">
        <v>0</v>
      </c>
      <c r="T1917" s="1">
        <v>0</v>
      </c>
      <c r="U1917" s="1"/>
    </row>
    <row r="1918" spans="1:21" x14ac:dyDescent="0.25">
      <c r="A1918" t="s">
        <v>827</v>
      </c>
      <c r="B1918">
        <v>15</v>
      </c>
      <c r="C1918">
        <v>912</v>
      </c>
      <c r="D1918" t="s">
        <v>831</v>
      </c>
      <c r="E1918" t="s">
        <v>832</v>
      </c>
      <c r="F1918" t="s">
        <v>42</v>
      </c>
      <c r="G1918" t="s">
        <v>833</v>
      </c>
      <c r="H1918">
        <v>108</v>
      </c>
      <c r="I1918" t="s">
        <v>403</v>
      </c>
      <c r="J1918" t="s">
        <v>15</v>
      </c>
      <c r="K1918" t="s">
        <v>46</v>
      </c>
      <c r="L1918">
        <v>20</v>
      </c>
      <c r="M1918" t="s">
        <v>48</v>
      </c>
      <c r="N1918" s="3">
        <v>0</v>
      </c>
      <c r="O1918" s="3">
        <v>0</v>
      </c>
      <c r="P1918" s="3">
        <v>0</v>
      </c>
      <c r="Q1918" s="3">
        <v>0</v>
      </c>
      <c r="R1918" s="3">
        <v>0</v>
      </c>
      <c r="S1918" s="1">
        <v>0</v>
      </c>
      <c r="T1918" s="1">
        <v>0</v>
      </c>
      <c r="U1918" s="1"/>
    </row>
    <row r="1919" spans="1:21" x14ac:dyDescent="0.25">
      <c r="A1919" t="s">
        <v>827</v>
      </c>
      <c r="B1919">
        <v>15</v>
      </c>
      <c r="C1919">
        <v>912</v>
      </c>
      <c r="D1919" t="s">
        <v>831</v>
      </c>
      <c r="E1919" t="s">
        <v>832</v>
      </c>
      <c r="F1919" t="s">
        <v>42</v>
      </c>
      <c r="G1919" t="s">
        <v>833</v>
      </c>
      <c r="H1919">
        <v>108</v>
      </c>
      <c r="I1919" t="s">
        <v>403</v>
      </c>
      <c r="J1919" t="s">
        <v>15</v>
      </c>
      <c r="K1919" t="s">
        <v>46</v>
      </c>
      <c r="L1919">
        <v>30</v>
      </c>
      <c r="M1919" t="s">
        <v>49</v>
      </c>
      <c r="N1919" s="3">
        <v>0</v>
      </c>
      <c r="O1919" s="3">
        <v>0</v>
      </c>
      <c r="P1919" s="3">
        <v>0</v>
      </c>
      <c r="Q1919" s="3">
        <v>0</v>
      </c>
      <c r="R1919" s="3">
        <v>0</v>
      </c>
      <c r="S1919" s="1">
        <v>0</v>
      </c>
      <c r="T1919" s="1">
        <v>0</v>
      </c>
      <c r="U1919" s="1"/>
    </row>
    <row r="1920" spans="1:21" x14ac:dyDescent="0.25">
      <c r="A1920" t="s">
        <v>827</v>
      </c>
      <c r="B1920">
        <v>15</v>
      </c>
      <c r="C1920">
        <v>912</v>
      </c>
      <c r="D1920" t="s">
        <v>831</v>
      </c>
      <c r="E1920" t="s">
        <v>832</v>
      </c>
      <c r="F1920" t="s">
        <v>42</v>
      </c>
      <c r="G1920" t="s">
        <v>833</v>
      </c>
      <c r="H1920">
        <v>108</v>
      </c>
      <c r="I1920" t="s">
        <v>403</v>
      </c>
      <c r="J1920" t="s">
        <v>15</v>
      </c>
      <c r="K1920" t="s">
        <v>46</v>
      </c>
      <c r="L1920">
        <v>40</v>
      </c>
      <c r="M1920" t="s">
        <v>12</v>
      </c>
      <c r="N1920" s="3">
        <v>0</v>
      </c>
      <c r="O1920" s="3">
        <v>0</v>
      </c>
      <c r="P1920" s="3">
        <v>0</v>
      </c>
      <c r="Q1920" s="3">
        <v>0</v>
      </c>
      <c r="R1920" s="3">
        <v>0</v>
      </c>
      <c r="S1920" s="1">
        <v>0</v>
      </c>
      <c r="T1920" s="1">
        <v>0</v>
      </c>
      <c r="U1920" s="1"/>
    </row>
    <row r="1921" spans="1:21" x14ac:dyDescent="0.25">
      <c r="A1921" t="s">
        <v>827</v>
      </c>
      <c r="B1921">
        <v>15</v>
      </c>
      <c r="C1921">
        <v>912</v>
      </c>
      <c r="D1921" t="s">
        <v>831</v>
      </c>
      <c r="E1921" t="s">
        <v>832</v>
      </c>
      <c r="F1921" t="s">
        <v>42</v>
      </c>
      <c r="G1921" t="s">
        <v>833</v>
      </c>
      <c r="H1921">
        <v>108</v>
      </c>
      <c r="I1921" t="s">
        <v>403</v>
      </c>
      <c r="J1921" t="s">
        <v>15</v>
      </c>
      <c r="K1921" t="s">
        <v>46</v>
      </c>
      <c r="L1921">
        <v>50</v>
      </c>
      <c r="M1921" t="s">
        <v>50</v>
      </c>
      <c r="N1921" s="3">
        <v>0</v>
      </c>
      <c r="O1921" s="3">
        <v>0</v>
      </c>
      <c r="P1921" s="3">
        <v>0</v>
      </c>
      <c r="Q1921" s="3">
        <v>0</v>
      </c>
      <c r="R1921" s="3">
        <v>0</v>
      </c>
      <c r="S1921" s="1">
        <v>0</v>
      </c>
      <c r="T1921" s="1">
        <v>0</v>
      </c>
      <c r="U1921" s="1"/>
    </row>
    <row r="1922" spans="1:21" x14ac:dyDescent="0.25">
      <c r="A1922" t="s">
        <v>827</v>
      </c>
      <c r="B1922">
        <v>15</v>
      </c>
      <c r="C1922">
        <v>912</v>
      </c>
      <c r="D1922" t="s">
        <v>831</v>
      </c>
      <c r="E1922" t="s">
        <v>832</v>
      </c>
      <c r="F1922" t="s">
        <v>42</v>
      </c>
      <c r="G1922" t="s">
        <v>833</v>
      </c>
      <c r="H1922">
        <v>430</v>
      </c>
      <c r="I1922" t="s">
        <v>449</v>
      </c>
      <c r="J1922" t="s">
        <v>450</v>
      </c>
      <c r="K1922" t="s">
        <v>46</v>
      </c>
      <c r="L1922">
        <v>10</v>
      </c>
      <c r="M1922" t="s">
        <v>47</v>
      </c>
      <c r="N1922" s="3">
        <v>50000</v>
      </c>
      <c r="O1922" s="3">
        <v>50000</v>
      </c>
      <c r="P1922" s="3">
        <v>1050000</v>
      </c>
      <c r="Q1922" s="3">
        <v>50000</v>
      </c>
      <c r="R1922" s="3">
        <v>50000</v>
      </c>
      <c r="S1922" s="1">
        <v>50000</v>
      </c>
      <c r="T1922" s="1">
        <v>17810000</v>
      </c>
      <c r="U1922" s="1">
        <v>9573793.8399999999</v>
      </c>
    </row>
    <row r="1923" spans="1:21" x14ac:dyDescent="0.25">
      <c r="A1923" t="s">
        <v>827</v>
      </c>
      <c r="B1923">
        <v>15</v>
      </c>
      <c r="C1923">
        <v>912</v>
      </c>
      <c r="D1923" t="s">
        <v>831</v>
      </c>
      <c r="E1923" t="s">
        <v>832</v>
      </c>
      <c r="F1923" t="s">
        <v>42</v>
      </c>
      <c r="G1923" t="s">
        <v>833</v>
      </c>
      <c r="H1923">
        <v>430</v>
      </c>
      <c r="I1923" t="s">
        <v>449</v>
      </c>
      <c r="J1923" t="s">
        <v>450</v>
      </c>
      <c r="K1923" t="s">
        <v>46</v>
      </c>
      <c r="L1923">
        <v>20</v>
      </c>
      <c r="M1923" t="s">
        <v>48</v>
      </c>
      <c r="N1923" s="3">
        <v>0</v>
      </c>
      <c r="O1923" s="3">
        <v>0</v>
      </c>
      <c r="P1923" s="3">
        <v>1050000</v>
      </c>
      <c r="Q1923" s="3">
        <v>50000</v>
      </c>
      <c r="R1923" s="3">
        <v>50000</v>
      </c>
      <c r="S1923" s="1">
        <v>50000</v>
      </c>
      <c r="T1923" s="1">
        <v>12605647.57</v>
      </c>
      <c r="U1923" s="1">
        <v>7097352.4299999997</v>
      </c>
    </row>
    <row r="1924" spans="1:21" x14ac:dyDescent="0.25">
      <c r="A1924" t="s">
        <v>827</v>
      </c>
      <c r="B1924">
        <v>15</v>
      </c>
      <c r="C1924">
        <v>912</v>
      </c>
      <c r="D1924" t="s">
        <v>831</v>
      </c>
      <c r="E1924" t="s">
        <v>832</v>
      </c>
      <c r="F1924" t="s">
        <v>42</v>
      </c>
      <c r="G1924" t="s">
        <v>833</v>
      </c>
      <c r="H1924">
        <v>430</v>
      </c>
      <c r="I1924" t="s">
        <v>449</v>
      </c>
      <c r="J1924" t="s">
        <v>450</v>
      </c>
      <c r="K1924" t="s">
        <v>46</v>
      </c>
      <c r="L1924">
        <v>30</v>
      </c>
      <c r="M1924" t="s">
        <v>49</v>
      </c>
      <c r="N1924" s="3">
        <v>50000</v>
      </c>
      <c r="O1924" s="3">
        <v>50000</v>
      </c>
      <c r="P1924" s="3">
        <v>0</v>
      </c>
      <c r="Q1924" s="3">
        <v>0</v>
      </c>
      <c r="R1924" s="3">
        <v>0</v>
      </c>
      <c r="S1924" s="1">
        <v>0</v>
      </c>
      <c r="T1924" s="1">
        <v>5204352.43</v>
      </c>
      <c r="U1924" s="1">
        <v>2476441.41</v>
      </c>
    </row>
    <row r="1925" spans="1:21" x14ac:dyDescent="0.25">
      <c r="A1925" t="s">
        <v>827</v>
      </c>
      <c r="B1925">
        <v>15</v>
      </c>
      <c r="C1925">
        <v>912</v>
      </c>
      <c r="D1925" t="s">
        <v>831</v>
      </c>
      <c r="E1925" t="s">
        <v>832</v>
      </c>
      <c r="F1925" t="s">
        <v>42</v>
      </c>
      <c r="G1925" t="s">
        <v>833</v>
      </c>
      <c r="H1925">
        <v>430</v>
      </c>
      <c r="I1925" t="s">
        <v>449</v>
      </c>
      <c r="J1925" t="s">
        <v>450</v>
      </c>
      <c r="K1925" t="s">
        <v>46</v>
      </c>
      <c r="L1925">
        <v>40</v>
      </c>
      <c r="M1925" t="s">
        <v>12</v>
      </c>
      <c r="N1925" s="3">
        <v>0</v>
      </c>
      <c r="O1925" s="3">
        <v>0</v>
      </c>
      <c r="P1925" s="3">
        <v>0</v>
      </c>
      <c r="Q1925" s="3">
        <v>0</v>
      </c>
      <c r="R1925" s="3">
        <v>0</v>
      </c>
      <c r="S1925" s="1">
        <v>0</v>
      </c>
      <c r="T1925" s="1">
        <v>5204352.43</v>
      </c>
      <c r="U1925" s="1">
        <v>2476441.41</v>
      </c>
    </row>
    <row r="1926" spans="1:21" x14ac:dyDescent="0.25">
      <c r="A1926" t="s">
        <v>827</v>
      </c>
      <c r="B1926">
        <v>15</v>
      </c>
      <c r="C1926">
        <v>912</v>
      </c>
      <c r="D1926" t="s">
        <v>831</v>
      </c>
      <c r="E1926" t="s">
        <v>832</v>
      </c>
      <c r="F1926" t="s">
        <v>42</v>
      </c>
      <c r="G1926" t="s">
        <v>833</v>
      </c>
      <c r="H1926">
        <v>430</v>
      </c>
      <c r="I1926" t="s">
        <v>449</v>
      </c>
      <c r="J1926" t="s">
        <v>450</v>
      </c>
      <c r="K1926" t="s">
        <v>46</v>
      </c>
      <c r="L1926">
        <v>50</v>
      </c>
      <c r="M1926" t="s">
        <v>50</v>
      </c>
      <c r="N1926" s="3">
        <v>50000</v>
      </c>
      <c r="O1926" s="3">
        <v>50000</v>
      </c>
      <c r="P1926" s="3">
        <v>0</v>
      </c>
      <c r="Q1926" s="3">
        <v>0</v>
      </c>
      <c r="R1926" s="3">
        <v>0</v>
      </c>
      <c r="S1926" s="1">
        <v>0</v>
      </c>
      <c r="T1926" s="1">
        <v>0</v>
      </c>
      <c r="U1926" s="1">
        <v>0</v>
      </c>
    </row>
    <row r="1927" spans="1:21" x14ac:dyDescent="0.25">
      <c r="A1927" t="s">
        <v>827</v>
      </c>
      <c r="B1927">
        <v>15</v>
      </c>
      <c r="C1927">
        <v>912</v>
      </c>
      <c r="D1927" t="s">
        <v>831</v>
      </c>
      <c r="E1927" t="s">
        <v>832</v>
      </c>
      <c r="F1927" t="s">
        <v>42</v>
      </c>
      <c r="G1927" t="s">
        <v>833</v>
      </c>
      <c r="H1927">
        <v>467</v>
      </c>
      <c r="I1927" t="s">
        <v>834</v>
      </c>
      <c r="J1927" t="s">
        <v>835</v>
      </c>
      <c r="K1927" t="s">
        <v>46</v>
      </c>
      <c r="L1927">
        <v>10</v>
      </c>
      <c r="M1927" t="s">
        <v>47</v>
      </c>
      <c r="N1927" s="3">
        <v>15976090</v>
      </c>
      <c r="O1927" s="3">
        <v>17994909.09</v>
      </c>
      <c r="P1927" s="3">
        <v>16366142</v>
      </c>
      <c r="Q1927" s="3">
        <v>19192301.629999999</v>
      </c>
      <c r="R1927" s="3">
        <v>31355889</v>
      </c>
      <c r="S1927" s="1">
        <v>35647218.780000001</v>
      </c>
      <c r="T1927" s="1">
        <v>32611891.73</v>
      </c>
      <c r="U1927" s="1">
        <v>33021646.899999999</v>
      </c>
    </row>
    <row r="1928" spans="1:21" x14ac:dyDescent="0.25">
      <c r="A1928" t="s">
        <v>827</v>
      </c>
      <c r="B1928">
        <v>15</v>
      </c>
      <c r="C1928">
        <v>912</v>
      </c>
      <c r="D1928" t="s">
        <v>831</v>
      </c>
      <c r="E1928" t="s">
        <v>832</v>
      </c>
      <c r="F1928" t="s">
        <v>42</v>
      </c>
      <c r="G1928" t="s">
        <v>833</v>
      </c>
      <c r="H1928">
        <v>467</v>
      </c>
      <c r="I1928" t="s">
        <v>834</v>
      </c>
      <c r="J1928" t="s">
        <v>835</v>
      </c>
      <c r="K1928" t="s">
        <v>46</v>
      </c>
      <c r="L1928">
        <v>20</v>
      </c>
      <c r="M1928" t="s">
        <v>48</v>
      </c>
      <c r="N1928" s="3">
        <v>14228001.619999999</v>
      </c>
      <c r="O1928" s="3">
        <v>16348156.449999999</v>
      </c>
      <c r="P1928" s="3">
        <v>14969326.869999999</v>
      </c>
      <c r="Q1928" s="3">
        <v>17955983.940000001</v>
      </c>
      <c r="R1928" s="3">
        <v>25598084.239999998</v>
      </c>
      <c r="S1928" s="1">
        <v>33241195.18</v>
      </c>
      <c r="T1928" s="1">
        <v>29868526.460000001</v>
      </c>
      <c r="U1928" s="1">
        <v>32465099.59</v>
      </c>
    </row>
    <row r="1929" spans="1:21" x14ac:dyDescent="0.25">
      <c r="A1929" t="s">
        <v>827</v>
      </c>
      <c r="B1929">
        <v>15</v>
      </c>
      <c r="C1929">
        <v>912</v>
      </c>
      <c r="D1929" t="s">
        <v>831</v>
      </c>
      <c r="E1929" t="s">
        <v>832</v>
      </c>
      <c r="F1929" t="s">
        <v>42</v>
      </c>
      <c r="G1929" t="s">
        <v>833</v>
      </c>
      <c r="H1929">
        <v>467</v>
      </c>
      <c r="I1929" t="s">
        <v>834</v>
      </c>
      <c r="J1929" t="s">
        <v>835</v>
      </c>
      <c r="K1929" t="s">
        <v>46</v>
      </c>
      <c r="L1929">
        <v>30</v>
      </c>
      <c r="M1929" t="s">
        <v>49</v>
      </c>
      <c r="N1929" s="3">
        <v>1748088.38</v>
      </c>
      <c r="O1929" s="3">
        <v>1646752.64</v>
      </c>
      <c r="P1929" s="3">
        <v>1396815.13</v>
      </c>
      <c r="Q1929" s="3">
        <v>1236317.69</v>
      </c>
      <c r="R1929" s="3">
        <v>5757804.7599999998</v>
      </c>
      <c r="S1929" s="1">
        <v>2406023.6</v>
      </c>
      <c r="T1929" s="1">
        <v>2743365.27</v>
      </c>
      <c r="U1929" s="1">
        <v>556547.31000000006</v>
      </c>
    </row>
    <row r="1930" spans="1:21" x14ac:dyDescent="0.25">
      <c r="A1930" t="s">
        <v>827</v>
      </c>
      <c r="B1930">
        <v>15</v>
      </c>
      <c r="C1930">
        <v>912</v>
      </c>
      <c r="D1930" t="s">
        <v>831</v>
      </c>
      <c r="E1930" t="s">
        <v>832</v>
      </c>
      <c r="F1930" t="s">
        <v>42</v>
      </c>
      <c r="G1930" t="s">
        <v>833</v>
      </c>
      <c r="H1930">
        <v>467</v>
      </c>
      <c r="I1930" t="s">
        <v>834</v>
      </c>
      <c r="J1930" t="s">
        <v>835</v>
      </c>
      <c r="K1930" t="s">
        <v>46</v>
      </c>
      <c r="L1930">
        <v>40</v>
      </c>
      <c r="M1930" t="s">
        <v>12</v>
      </c>
      <c r="N1930" s="3">
        <v>1183594.79</v>
      </c>
      <c r="O1930" s="3">
        <v>0</v>
      </c>
      <c r="P1930" s="3">
        <v>890362.63</v>
      </c>
      <c r="Q1930" s="3">
        <v>0</v>
      </c>
      <c r="R1930" s="3">
        <v>3770194.76</v>
      </c>
      <c r="S1930" s="1">
        <v>0</v>
      </c>
      <c r="T1930" s="1">
        <v>0</v>
      </c>
      <c r="U1930" s="1">
        <v>0</v>
      </c>
    </row>
    <row r="1931" spans="1:21" x14ac:dyDescent="0.25">
      <c r="A1931" t="s">
        <v>827</v>
      </c>
      <c r="B1931">
        <v>15</v>
      </c>
      <c r="C1931">
        <v>912</v>
      </c>
      <c r="D1931" t="s">
        <v>831</v>
      </c>
      <c r="E1931" t="s">
        <v>832</v>
      </c>
      <c r="F1931" t="s">
        <v>42</v>
      </c>
      <c r="G1931" t="s">
        <v>833</v>
      </c>
      <c r="H1931">
        <v>467</v>
      </c>
      <c r="I1931" t="s">
        <v>834</v>
      </c>
      <c r="J1931" t="s">
        <v>835</v>
      </c>
      <c r="K1931" t="s">
        <v>46</v>
      </c>
      <c r="L1931">
        <v>50</v>
      </c>
      <c r="M1931" t="s">
        <v>50</v>
      </c>
      <c r="N1931" s="3">
        <v>564493.59</v>
      </c>
      <c r="O1931" s="3">
        <v>1646752.64</v>
      </c>
      <c r="P1931" s="3">
        <v>506452.5</v>
      </c>
      <c r="Q1931" s="3">
        <v>1236317.69</v>
      </c>
      <c r="R1931" s="3">
        <v>1987610</v>
      </c>
      <c r="S1931" s="1">
        <v>2406023.6</v>
      </c>
      <c r="T1931" s="1">
        <v>2743365.27</v>
      </c>
      <c r="U1931" s="1">
        <v>556547.31000000006</v>
      </c>
    </row>
    <row r="1932" spans="1:21" x14ac:dyDescent="0.25">
      <c r="A1932" t="s">
        <v>827</v>
      </c>
      <c r="B1932">
        <v>15</v>
      </c>
      <c r="C1932">
        <v>912</v>
      </c>
      <c r="D1932" t="s">
        <v>831</v>
      </c>
      <c r="E1932" t="s">
        <v>832</v>
      </c>
      <c r="F1932" t="s">
        <v>42</v>
      </c>
      <c r="G1932" t="s">
        <v>833</v>
      </c>
      <c r="H1932">
        <v>499</v>
      </c>
      <c r="I1932" t="s">
        <v>62</v>
      </c>
      <c r="J1932" t="s">
        <v>577</v>
      </c>
      <c r="K1932" t="s">
        <v>46</v>
      </c>
      <c r="L1932">
        <v>10</v>
      </c>
      <c r="M1932" t="s">
        <v>47</v>
      </c>
      <c r="N1932" s="3">
        <v>2438540</v>
      </c>
      <c r="O1932" s="3">
        <v>2638513</v>
      </c>
      <c r="P1932" s="3">
        <v>2272164</v>
      </c>
      <c r="Q1932" s="3">
        <v>2502878</v>
      </c>
      <c r="R1932" s="3">
        <v>3910885</v>
      </c>
      <c r="S1932" s="1">
        <v>4184372.99</v>
      </c>
      <c r="T1932" s="1">
        <v>5186233</v>
      </c>
      <c r="U1932" s="1">
        <v>4909846</v>
      </c>
    </row>
    <row r="1933" spans="1:21" x14ac:dyDescent="0.25">
      <c r="A1933" t="s">
        <v>827</v>
      </c>
      <c r="B1933">
        <v>15</v>
      </c>
      <c r="C1933">
        <v>912</v>
      </c>
      <c r="D1933" t="s">
        <v>831</v>
      </c>
      <c r="E1933" t="s">
        <v>832</v>
      </c>
      <c r="F1933" t="s">
        <v>42</v>
      </c>
      <c r="G1933" t="s">
        <v>833</v>
      </c>
      <c r="H1933">
        <v>499</v>
      </c>
      <c r="I1933" t="s">
        <v>62</v>
      </c>
      <c r="J1933" t="s">
        <v>577</v>
      </c>
      <c r="K1933" t="s">
        <v>46</v>
      </c>
      <c r="L1933">
        <v>20</v>
      </c>
      <c r="M1933" t="s">
        <v>48</v>
      </c>
      <c r="N1933" s="3">
        <v>2435688.83</v>
      </c>
      <c r="O1933" s="3">
        <v>2638250.31</v>
      </c>
      <c r="P1933" s="3">
        <v>2272162.84</v>
      </c>
      <c r="Q1933" s="3">
        <v>2502877.9700000002</v>
      </c>
      <c r="R1933" s="3">
        <v>3407885</v>
      </c>
      <c r="S1933" s="1">
        <v>4184326.99</v>
      </c>
      <c r="T1933" s="1">
        <v>4710461.13</v>
      </c>
      <c r="U1933" s="1">
        <v>4909846</v>
      </c>
    </row>
    <row r="1934" spans="1:21" x14ac:dyDescent="0.25">
      <c r="A1934" t="s">
        <v>827</v>
      </c>
      <c r="B1934">
        <v>15</v>
      </c>
      <c r="C1934">
        <v>912</v>
      </c>
      <c r="D1934" t="s">
        <v>831</v>
      </c>
      <c r="E1934" t="s">
        <v>832</v>
      </c>
      <c r="F1934" t="s">
        <v>42</v>
      </c>
      <c r="G1934" t="s">
        <v>833</v>
      </c>
      <c r="H1934">
        <v>499</v>
      </c>
      <c r="I1934" t="s">
        <v>62</v>
      </c>
      <c r="J1934" t="s">
        <v>577</v>
      </c>
      <c r="K1934" t="s">
        <v>46</v>
      </c>
      <c r="L1934">
        <v>30</v>
      </c>
      <c r="M1934" t="s">
        <v>49</v>
      </c>
      <c r="N1934" s="3">
        <v>2851.17</v>
      </c>
      <c r="O1934" s="3">
        <v>262.69</v>
      </c>
      <c r="P1934" s="3">
        <v>1.1599999999999999</v>
      </c>
      <c r="Q1934" s="3">
        <v>0.03</v>
      </c>
      <c r="R1934" s="3">
        <v>503000</v>
      </c>
      <c r="S1934" s="1">
        <v>46</v>
      </c>
      <c r="T1934" s="1">
        <v>475771.87</v>
      </c>
      <c r="U1934" s="1">
        <v>0</v>
      </c>
    </row>
    <row r="1935" spans="1:21" x14ac:dyDescent="0.25">
      <c r="A1935" t="s">
        <v>827</v>
      </c>
      <c r="B1935">
        <v>15</v>
      </c>
      <c r="C1935">
        <v>912</v>
      </c>
      <c r="D1935" t="s">
        <v>831</v>
      </c>
      <c r="E1935" t="s">
        <v>832</v>
      </c>
      <c r="F1935" t="s">
        <v>42</v>
      </c>
      <c r="G1935" t="s">
        <v>833</v>
      </c>
      <c r="H1935">
        <v>499</v>
      </c>
      <c r="I1935" t="s">
        <v>62</v>
      </c>
      <c r="J1935" t="s">
        <v>577</v>
      </c>
      <c r="K1935" t="s">
        <v>46</v>
      </c>
      <c r="L1935">
        <v>40</v>
      </c>
      <c r="M1935" t="s">
        <v>12</v>
      </c>
      <c r="N1935" s="3">
        <v>0</v>
      </c>
      <c r="O1935" s="3">
        <v>0</v>
      </c>
      <c r="P1935" s="3">
        <v>0</v>
      </c>
      <c r="Q1935" s="3">
        <v>0</v>
      </c>
      <c r="R1935" s="3">
        <v>0</v>
      </c>
      <c r="S1935" s="1">
        <v>0</v>
      </c>
      <c r="T1935" s="1">
        <v>0</v>
      </c>
      <c r="U1935" s="1">
        <v>0</v>
      </c>
    </row>
    <row r="1936" spans="1:21" x14ac:dyDescent="0.25">
      <c r="A1936" t="s">
        <v>827</v>
      </c>
      <c r="B1936">
        <v>15</v>
      </c>
      <c r="C1936">
        <v>912</v>
      </c>
      <c r="D1936" t="s">
        <v>831</v>
      </c>
      <c r="E1936" t="s">
        <v>832</v>
      </c>
      <c r="F1936" t="s">
        <v>42</v>
      </c>
      <c r="G1936" t="s">
        <v>833</v>
      </c>
      <c r="H1936">
        <v>499</v>
      </c>
      <c r="I1936" t="s">
        <v>62</v>
      </c>
      <c r="J1936" t="s">
        <v>577</v>
      </c>
      <c r="K1936" t="s">
        <v>46</v>
      </c>
      <c r="L1936">
        <v>50</v>
      </c>
      <c r="M1936" t="s">
        <v>50</v>
      </c>
      <c r="N1936" s="3">
        <v>2851.17</v>
      </c>
      <c r="O1936" s="3">
        <v>262.69</v>
      </c>
      <c r="P1936" s="3">
        <v>1.1599999999999999</v>
      </c>
      <c r="Q1936" s="3">
        <v>0.03</v>
      </c>
      <c r="R1936" s="3">
        <v>503000</v>
      </c>
      <c r="S1936" s="1">
        <v>46</v>
      </c>
      <c r="T1936" s="1">
        <v>475771.87</v>
      </c>
      <c r="U1936" s="1">
        <v>0</v>
      </c>
    </row>
    <row r="1937" spans="1:21" x14ac:dyDescent="0.25">
      <c r="A1937" t="s">
        <v>827</v>
      </c>
      <c r="B1937">
        <v>15</v>
      </c>
      <c r="C1937">
        <v>912</v>
      </c>
      <c r="D1937" t="s">
        <v>831</v>
      </c>
      <c r="E1937" t="s">
        <v>832</v>
      </c>
      <c r="F1937" t="s">
        <v>42</v>
      </c>
      <c r="G1937" t="s">
        <v>833</v>
      </c>
      <c r="H1937">
        <v>502</v>
      </c>
      <c r="I1937" t="s">
        <v>214</v>
      </c>
      <c r="J1937" t="s">
        <v>215</v>
      </c>
      <c r="K1937" t="s">
        <v>46</v>
      </c>
      <c r="L1937">
        <v>10</v>
      </c>
      <c r="M1937" t="s">
        <v>47</v>
      </c>
      <c r="N1937" s="3">
        <v>3011066</v>
      </c>
      <c r="O1937" s="3">
        <v>3780345</v>
      </c>
      <c r="P1937" s="3">
        <v>3727095</v>
      </c>
      <c r="Q1937" s="3">
        <v>8815165</v>
      </c>
      <c r="R1937" s="3">
        <v>4489668</v>
      </c>
      <c r="S1937" s="1">
        <v>5554933.9900000002</v>
      </c>
      <c r="T1937" s="1">
        <v>5674118</v>
      </c>
      <c r="U1937" s="1">
        <v>5817192</v>
      </c>
    </row>
    <row r="1938" spans="1:21" x14ac:dyDescent="0.25">
      <c r="A1938" t="s">
        <v>827</v>
      </c>
      <c r="B1938">
        <v>15</v>
      </c>
      <c r="C1938">
        <v>912</v>
      </c>
      <c r="D1938" t="s">
        <v>831</v>
      </c>
      <c r="E1938" t="s">
        <v>832</v>
      </c>
      <c r="F1938" t="s">
        <v>42</v>
      </c>
      <c r="G1938" t="s">
        <v>833</v>
      </c>
      <c r="H1938">
        <v>502</v>
      </c>
      <c r="I1938" t="s">
        <v>214</v>
      </c>
      <c r="J1938" t="s">
        <v>215</v>
      </c>
      <c r="K1938" t="s">
        <v>46</v>
      </c>
      <c r="L1938">
        <v>20</v>
      </c>
      <c r="M1938" t="s">
        <v>48</v>
      </c>
      <c r="N1938" s="3">
        <v>2652414.0699999998</v>
      </c>
      <c r="O1938" s="3">
        <v>3414082.53</v>
      </c>
      <c r="P1938" s="3">
        <v>3588458.55</v>
      </c>
      <c r="Q1938" s="3">
        <v>8803803.6799999997</v>
      </c>
      <c r="R1938" s="3">
        <v>4489668</v>
      </c>
      <c r="S1938" s="1">
        <v>5526803.5099999998</v>
      </c>
      <c r="T1938" s="1">
        <v>5186173.83</v>
      </c>
      <c r="U1938" s="1">
        <v>5817191</v>
      </c>
    </row>
    <row r="1939" spans="1:21" x14ac:dyDescent="0.25">
      <c r="A1939" t="s">
        <v>827</v>
      </c>
      <c r="B1939">
        <v>15</v>
      </c>
      <c r="C1939">
        <v>912</v>
      </c>
      <c r="D1939" t="s">
        <v>831</v>
      </c>
      <c r="E1939" t="s">
        <v>832</v>
      </c>
      <c r="F1939" t="s">
        <v>42</v>
      </c>
      <c r="G1939" t="s">
        <v>833</v>
      </c>
      <c r="H1939">
        <v>502</v>
      </c>
      <c r="I1939" t="s">
        <v>214</v>
      </c>
      <c r="J1939" t="s">
        <v>215</v>
      </c>
      <c r="K1939" t="s">
        <v>46</v>
      </c>
      <c r="L1939">
        <v>30</v>
      </c>
      <c r="M1939" t="s">
        <v>49</v>
      </c>
      <c r="N1939" s="3">
        <v>358651.93</v>
      </c>
      <c r="O1939" s="3">
        <v>366262.47</v>
      </c>
      <c r="P1939" s="3">
        <v>138636.45000000001</v>
      </c>
      <c r="Q1939" s="3">
        <v>11361.32</v>
      </c>
      <c r="R1939" s="3">
        <v>0</v>
      </c>
      <c r="S1939" s="1">
        <v>28130.48</v>
      </c>
      <c r="T1939" s="1">
        <v>487944.17</v>
      </c>
      <c r="U1939" s="1">
        <v>1</v>
      </c>
    </row>
    <row r="1940" spans="1:21" x14ac:dyDescent="0.25">
      <c r="A1940" t="s">
        <v>827</v>
      </c>
      <c r="B1940">
        <v>15</v>
      </c>
      <c r="C1940">
        <v>912</v>
      </c>
      <c r="D1940" t="s">
        <v>831</v>
      </c>
      <c r="E1940" t="s">
        <v>832</v>
      </c>
      <c r="F1940" t="s">
        <v>42</v>
      </c>
      <c r="G1940" t="s">
        <v>833</v>
      </c>
      <c r="H1940">
        <v>502</v>
      </c>
      <c r="I1940" t="s">
        <v>214</v>
      </c>
      <c r="J1940" t="s">
        <v>215</v>
      </c>
      <c r="K1940" t="s">
        <v>46</v>
      </c>
      <c r="L1940">
        <v>40</v>
      </c>
      <c r="M1940" t="s">
        <v>12</v>
      </c>
      <c r="N1940" s="3">
        <v>0</v>
      </c>
      <c r="O1940" s="3">
        <v>0</v>
      </c>
      <c r="P1940" s="3">
        <v>0</v>
      </c>
      <c r="Q1940" s="3">
        <v>0</v>
      </c>
      <c r="R1940" s="3">
        <v>0</v>
      </c>
      <c r="S1940" s="1">
        <v>0</v>
      </c>
      <c r="T1940" s="1">
        <v>0</v>
      </c>
      <c r="U1940" s="1">
        <v>0</v>
      </c>
    </row>
    <row r="1941" spans="1:21" x14ac:dyDescent="0.25">
      <c r="A1941" t="s">
        <v>827</v>
      </c>
      <c r="B1941">
        <v>15</v>
      </c>
      <c r="C1941">
        <v>912</v>
      </c>
      <c r="D1941" t="s">
        <v>831</v>
      </c>
      <c r="E1941" t="s">
        <v>832</v>
      </c>
      <c r="F1941" t="s">
        <v>42</v>
      </c>
      <c r="G1941" t="s">
        <v>833</v>
      </c>
      <c r="H1941">
        <v>502</v>
      </c>
      <c r="I1941" t="s">
        <v>214</v>
      </c>
      <c r="J1941" t="s">
        <v>215</v>
      </c>
      <c r="K1941" t="s">
        <v>46</v>
      </c>
      <c r="L1941">
        <v>50</v>
      </c>
      <c r="M1941" t="s">
        <v>50</v>
      </c>
      <c r="N1941" s="3">
        <v>358651.93</v>
      </c>
      <c r="O1941" s="3">
        <v>366262.47</v>
      </c>
      <c r="P1941" s="3">
        <v>138636.45000000001</v>
      </c>
      <c r="Q1941" s="3">
        <v>11361.32</v>
      </c>
      <c r="R1941" s="3">
        <v>0</v>
      </c>
      <c r="S1941" s="1">
        <v>28130.48</v>
      </c>
      <c r="T1941" s="1">
        <v>487944.17</v>
      </c>
      <c r="U1941" s="1">
        <v>1</v>
      </c>
    </row>
    <row r="1942" spans="1:21" x14ac:dyDescent="0.25">
      <c r="A1942" t="s">
        <v>827</v>
      </c>
      <c r="B1942">
        <v>15</v>
      </c>
      <c r="C1942">
        <v>913</v>
      </c>
      <c r="D1942" t="s">
        <v>836</v>
      </c>
      <c r="E1942" t="s">
        <v>837</v>
      </c>
      <c r="F1942" t="s">
        <v>42</v>
      </c>
      <c r="G1942" t="s">
        <v>838</v>
      </c>
      <c r="H1942">
        <v>499</v>
      </c>
      <c r="I1942" t="s">
        <v>62</v>
      </c>
      <c r="J1942" t="s">
        <v>577</v>
      </c>
      <c r="K1942" t="s">
        <v>46</v>
      </c>
      <c r="L1942">
        <v>10</v>
      </c>
      <c r="M1942" t="s">
        <v>47</v>
      </c>
      <c r="N1942" s="3">
        <v>116293</v>
      </c>
      <c r="O1942" s="3">
        <v>120892</v>
      </c>
      <c r="P1942" s="3">
        <v>350777</v>
      </c>
      <c r="Q1942" s="3">
        <v>375865</v>
      </c>
      <c r="R1942" s="3">
        <v>423097</v>
      </c>
      <c r="S1942" s="1">
        <v>430599</v>
      </c>
      <c r="T1942" s="1">
        <v>492483.97</v>
      </c>
      <c r="U1942" s="1">
        <v>488884</v>
      </c>
    </row>
    <row r="1943" spans="1:21" x14ac:dyDescent="0.25">
      <c r="A1943" t="s">
        <v>827</v>
      </c>
      <c r="B1943">
        <v>15</v>
      </c>
      <c r="C1943">
        <v>913</v>
      </c>
      <c r="D1943" t="s">
        <v>836</v>
      </c>
      <c r="E1943" t="s">
        <v>837</v>
      </c>
      <c r="F1943" t="s">
        <v>42</v>
      </c>
      <c r="G1943" t="s">
        <v>838</v>
      </c>
      <c r="H1943">
        <v>499</v>
      </c>
      <c r="I1943" t="s">
        <v>62</v>
      </c>
      <c r="J1943" t="s">
        <v>577</v>
      </c>
      <c r="K1943" t="s">
        <v>46</v>
      </c>
      <c r="L1943">
        <v>20</v>
      </c>
      <c r="M1943" t="s">
        <v>48</v>
      </c>
      <c r="N1943" s="3">
        <v>116293</v>
      </c>
      <c r="O1943" s="3">
        <v>119264.47</v>
      </c>
      <c r="P1943" s="3">
        <v>321073.84999999998</v>
      </c>
      <c r="Q1943" s="3">
        <v>373553.5</v>
      </c>
      <c r="R1943" s="3">
        <v>303990.21999999997</v>
      </c>
      <c r="S1943" s="1">
        <v>374379.03</v>
      </c>
      <c r="T1943" s="1">
        <v>489652.54</v>
      </c>
      <c r="U1943" s="1">
        <v>444915.98</v>
      </c>
    </row>
    <row r="1944" spans="1:21" x14ac:dyDescent="0.25">
      <c r="A1944" t="s">
        <v>827</v>
      </c>
      <c r="B1944">
        <v>15</v>
      </c>
      <c r="C1944">
        <v>913</v>
      </c>
      <c r="D1944" t="s">
        <v>836</v>
      </c>
      <c r="E1944" t="s">
        <v>837</v>
      </c>
      <c r="F1944" t="s">
        <v>42</v>
      </c>
      <c r="G1944" t="s">
        <v>838</v>
      </c>
      <c r="H1944">
        <v>499</v>
      </c>
      <c r="I1944" t="s">
        <v>62</v>
      </c>
      <c r="J1944" t="s">
        <v>577</v>
      </c>
      <c r="K1944" t="s">
        <v>46</v>
      </c>
      <c r="L1944">
        <v>30</v>
      </c>
      <c r="M1944" t="s">
        <v>49</v>
      </c>
      <c r="N1944" s="3">
        <v>0</v>
      </c>
      <c r="O1944" s="3">
        <v>1627.53</v>
      </c>
      <c r="P1944" s="3">
        <v>29703.15</v>
      </c>
      <c r="Q1944" s="3">
        <v>2311.5</v>
      </c>
      <c r="R1944" s="3">
        <v>119106.78</v>
      </c>
      <c r="S1944" s="1">
        <v>56219.97</v>
      </c>
      <c r="T1944" s="1">
        <v>2831.43</v>
      </c>
      <c r="U1944" s="1">
        <v>43968.02</v>
      </c>
    </row>
    <row r="1945" spans="1:21" x14ac:dyDescent="0.25">
      <c r="A1945" t="s">
        <v>827</v>
      </c>
      <c r="B1945">
        <v>15</v>
      </c>
      <c r="C1945">
        <v>913</v>
      </c>
      <c r="D1945" t="s">
        <v>836</v>
      </c>
      <c r="E1945" t="s">
        <v>837</v>
      </c>
      <c r="F1945" t="s">
        <v>42</v>
      </c>
      <c r="G1945" t="s">
        <v>838</v>
      </c>
      <c r="H1945">
        <v>499</v>
      </c>
      <c r="I1945" t="s">
        <v>62</v>
      </c>
      <c r="J1945" t="s">
        <v>577</v>
      </c>
      <c r="K1945" t="s">
        <v>46</v>
      </c>
      <c r="L1945">
        <v>40</v>
      </c>
      <c r="M1945" t="s">
        <v>12</v>
      </c>
      <c r="N1945" s="3">
        <v>0</v>
      </c>
      <c r="O1945" s="3">
        <v>0</v>
      </c>
      <c r="P1945" s="3">
        <v>0</v>
      </c>
      <c r="Q1945" s="3">
        <v>0</v>
      </c>
      <c r="R1945" s="3">
        <v>0</v>
      </c>
      <c r="S1945" s="1">
        <v>0</v>
      </c>
      <c r="T1945" s="1">
        <v>0</v>
      </c>
      <c r="U1945" s="1">
        <v>0</v>
      </c>
    </row>
    <row r="1946" spans="1:21" x14ac:dyDescent="0.25">
      <c r="A1946" t="s">
        <v>827</v>
      </c>
      <c r="B1946">
        <v>15</v>
      </c>
      <c r="C1946">
        <v>913</v>
      </c>
      <c r="D1946" t="s">
        <v>836</v>
      </c>
      <c r="E1946" t="s">
        <v>837</v>
      </c>
      <c r="F1946" t="s">
        <v>42</v>
      </c>
      <c r="G1946" t="s">
        <v>838</v>
      </c>
      <c r="H1946">
        <v>499</v>
      </c>
      <c r="I1946" t="s">
        <v>62</v>
      </c>
      <c r="J1946" t="s">
        <v>577</v>
      </c>
      <c r="K1946" t="s">
        <v>46</v>
      </c>
      <c r="L1946">
        <v>50</v>
      </c>
      <c r="M1946" t="s">
        <v>50</v>
      </c>
      <c r="N1946" s="3">
        <v>0</v>
      </c>
      <c r="O1946" s="3">
        <v>1627.53</v>
      </c>
      <c r="P1946" s="3">
        <v>29703.15</v>
      </c>
      <c r="Q1946" s="3">
        <v>2311.5</v>
      </c>
      <c r="R1946" s="3">
        <v>119106.78</v>
      </c>
      <c r="S1946" s="1">
        <v>56219.97</v>
      </c>
      <c r="T1946" s="1">
        <v>2831.43</v>
      </c>
      <c r="U1946" s="1">
        <v>43968.02</v>
      </c>
    </row>
    <row r="1947" spans="1:21" x14ac:dyDescent="0.25">
      <c r="A1947" t="s">
        <v>827</v>
      </c>
      <c r="B1947">
        <v>15</v>
      </c>
      <c r="C1947">
        <v>123</v>
      </c>
      <c r="D1947" t="s">
        <v>839</v>
      </c>
      <c r="E1947" t="s">
        <v>840</v>
      </c>
      <c r="F1947" t="s">
        <v>42</v>
      </c>
      <c r="G1947" t="s">
        <v>841</v>
      </c>
      <c r="H1947">
        <v>108</v>
      </c>
      <c r="I1947" t="s">
        <v>403</v>
      </c>
      <c r="J1947" t="s">
        <v>15</v>
      </c>
      <c r="K1947" t="s">
        <v>46</v>
      </c>
      <c r="L1947">
        <v>10</v>
      </c>
      <c r="M1947" t="s">
        <v>47</v>
      </c>
      <c r="N1947" s="3">
        <v>3053032</v>
      </c>
      <c r="O1947" s="3">
        <v>3638555.79</v>
      </c>
      <c r="P1947" s="3">
        <v>3028382</v>
      </c>
      <c r="Q1947" s="3">
        <v>3635495.49</v>
      </c>
      <c r="R1947" s="3">
        <v>4440046.5599999996</v>
      </c>
      <c r="S1947" s="1">
        <v>6407012.2699999996</v>
      </c>
      <c r="T1947" s="1">
        <v>4174755.27</v>
      </c>
      <c r="U1947" s="1">
        <v>4480292.1500000004</v>
      </c>
    </row>
    <row r="1948" spans="1:21" x14ac:dyDescent="0.25">
      <c r="A1948" t="s">
        <v>827</v>
      </c>
      <c r="B1948">
        <v>15</v>
      </c>
      <c r="C1948">
        <v>123</v>
      </c>
      <c r="D1948" t="s">
        <v>839</v>
      </c>
      <c r="E1948" t="s">
        <v>840</v>
      </c>
      <c r="F1948" t="s">
        <v>42</v>
      </c>
      <c r="G1948" t="s">
        <v>841</v>
      </c>
      <c r="H1948">
        <v>108</v>
      </c>
      <c r="I1948" t="s">
        <v>403</v>
      </c>
      <c r="J1948" t="s">
        <v>15</v>
      </c>
      <c r="K1948" t="s">
        <v>46</v>
      </c>
      <c r="L1948">
        <v>20</v>
      </c>
      <c r="M1948" t="s">
        <v>48</v>
      </c>
      <c r="N1948" s="3">
        <v>2442858.21</v>
      </c>
      <c r="O1948" s="3">
        <v>2833343.46</v>
      </c>
      <c r="P1948" s="3">
        <v>2421268.5099999998</v>
      </c>
      <c r="Q1948" s="3">
        <v>2743830.93</v>
      </c>
      <c r="R1948" s="3">
        <v>1581416.29</v>
      </c>
      <c r="S1948" s="1">
        <v>2629945.7799999998</v>
      </c>
      <c r="T1948" s="1">
        <v>1913465.16</v>
      </c>
      <c r="U1948" s="1">
        <v>3576011.15</v>
      </c>
    </row>
    <row r="1949" spans="1:21" x14ac:dyDescent="0.25">
      <c r="A1949" t="s">
        <v>827</v>
      </c>
      <c r="B1949">
        <v>15</v>
      </c>
      <c r="C1949">
        <v>123</v>
      </c>
      <c r="D1949" t="s">
        <v>839</v>
      </c>
      <c r="E1949" t="s">
        <v>840</v>
      </c>
      <c r="F1949" t="s">
        <v>42</v>
      </c>
      <c r="G1949" t="s">
        <v>841</v>
      </c>
      <c r="H1949">
        <v>108</v>
      </c>
      <c r="I1949" t="s">
        <v>403</v>
      </c>
      <c r="J1949" t="s">
        <v>15</v>
      </c>
      <c r="K1949" t="s">
        <v>46</v>
      </c>
      <c r="L1949">
        <v>30</v>
      </c>
      <c r="M1949" t="s">
        <v>49</v>
      </c>
      <c r="N1949" s="3">
        <v>610173.79</v>
      </c>
      <c r="O1949" s="3">
        <v>805212.33</v>
      </c>
      <c r="P1949" s="3">
        <v>607113.49</v>
      </c>
      <c r="Q1949" s="3">
        <v>891664.56</v>
      </c>
      <c r="R1949" s="3">
        <v>2858630.27</v>
      </c>
      <c r="S1949" s="1">
        <v>3777066.49</v>
      </c>
      <c r="T1949" s="1">
        <v>2261290.11</v>
      </c>
      <c r="U1949" s="1">
        <v>904281</v>
      </c>
    </row>
    <row r="1950" spans="1:21" x14ac:dyDescent="0.25">
      <c r="A1950" t="s">
        <v>827</v>
      </c>
      <c r="B1950">
        <v>15</v>
      </c>
      <c r="C1950">
        <v>123</v>
      </c>
      <c r="D1950" t="s">
        <v>839</v>
      </c>
      <c r="E1950" t="s">
        <v>840</v>
      </c>
      <c r="F1950" t="s">
        <v>42</v>
      </c>
      <c r="G1950" t="s">
        <v>841</v>
      </c>
      <c r="H1950">
        <v>108</v>
      </c>
      <c r="I1950" t="s">
        <v>403</v>
      </c>
      <c r="J1950" t="s">
        <v>15</v>
      </c>
      <c r="K1950" t="s">
        <v>46</v>
      </c>
      <c r="L1950">
        <v>40</v>
      </c>
      <c r="M1950" t="s">
        <v>12</v>
      </c>
      <c r="N1950" s="3">
        <v>0</v>
      </c>
      <c r="O1950" s="3">
        <v>0</v>
      </c>
      <c r="P1950" s="3">
        <v>0</v>
      </c>
      <c r="Q1950" s="3">
        <v>0</v>
      </c>
      <c r="R1950" s="3">
        <v>0</v>
      </c>
      <c r="S1950" s="1">
        <v>0</v>
      </c>
      <c r="T1950" s="1">
        <v>0</v>
      </c>
      <c r="U1950" s="1">
        <v>0</v>
      </c>
    </row>
    <row r="1951" spans="1:21" x14ac:dyDescent="0.25">
      <c r="A1951" t="s">
        <v>827</v>
      </c>
      <c r="B1951">
        <v>15</v>
      </c>
      <c r="C1951">
        <v>123</v>
      </c>
      <c r="D1951" t="s">
        <v>839</v>
      </c>
      <c r="E1951" t="s">
        <v>840</v>
      </c>
      <c r="F1951" t="s">
        <v>42</v>
      </c>
      <c r="G1951" t="s">
        <v>841</v>
      </c>
      <c r="H1951">
        <v>108</v>
      </c>
      <c r="I1951" t="s">
        <v>403</v>
      </c>
      <c r="J1951" t="s">
        <v>15</v>
      </c>
      <c r="K1951" t="s">
        <v>46</v>
      </c>
      <c r="L1951">
        <v>50</v>
      </c>
      <c r="M1951" t="s">
        <v>50</v>
      </c>
      <c r="N1951" s="3">
        <v>610173.79</v>
      </c>
      <c r="O1951" s="3">
        <v>805212.33</v>
      </c>
      <c r="P1951" s="3">
        <v>607113.49</v>
      </c>
      <c r="Q1951" s="3">
        <v>891664.56</v>
      </c>
      <c r="R1951" s="3">
        <v>2858630.27</v>
      </c>
      <c r="S1951" s="1">
        <v>3777066.49</v>
      </c>
      <c r="T1951" s="1">
        <v>2261290.11</v>
      </c>
      <c r="U1951" s="1">
        <v>904281</v>
      </c>
    </row>
    <row r="1952" spans="1:21" x14ac:dyDescent="0.25">
      <c r="A1952" t="s">
        <v>827</v>
      </c>
      <c r="B1952">
        <v>15</v>
      </c>
      <c r="C1952">
        <v>123</v>
      </c>
      <c r="D1952" t="s">
        <v>839</v>
      </c>
      <c r="E1952" t="s">
        <v>840</v>
      </c>
      <c r="F1952" t="s">
        <v>42</v>
      </c>
      <c r="G1952" t="s">
        <v>841</v>
      </c>
      <c r="H1952">
        <v>187</v>
      </c>
      <c r="I1952" t="s">
        <v>842</v>
      </c>
      <c r="J1952" t="s">
        <v>843</v>
      </c>
      <c r="K1952" t="s">
        <v>46</v>
      </c>
      <c r="L1952">
        <v>10</v>
      </c>
      <c r="M1952" t="s">
        <v>47</v>
      </c>
      <c r="N1952" s="3">
        <v>1592103</v>
      </c>
      <c r="O1952" s="3">
        <v>1592103</v>
      </c>
      <c r="P1952" s="3">
        <v>1592103</v>
      </c>
      <c r="Q1952" s="3">
        <v>1592103</v>
      </c>
      <c r="R1952" s="3">
        <v>1667103</v>
      </c>
      <c r="S1952" s="1">
        <v>1667103</v>
      </c>
      <c r="T1952" s="1">
        <v>1999669.24</v>
      </c>
      <c r="U1952" s="1">
        <v>2003487.75</v>
      </c>
    </row>
    <row r="1953" spans="1:21" x14ac:dyDescent="0.25">
      <c r="A1953" t="s">
        <v>827</v>
      </c>
      <c r="B1953">
        <v>15</v>
      </c>
      <c r="C1953">
        <v>123</v>
      </c>
      <c r="D1953" t="s">
        <v>839</v>
      </c>
      <c r="E1953" t="s">
        <v>840</v>
      </c>
      <c r="F1953" t="s">
        <v>42</v>
      </c>
      <c r="G1953" t="s">
        <v>841</v>
      </c>
      <c r="H1953">
        <v>187</v>
      </c>
      <c r="I1953" t="s">
        <v>842</v>
      </c>
      <c r="J1953" t="s">
        <v>843</v>
      </c>
      <c r="K1953" t="s">
        <v>46</v>
      </c>
      <c r="L1953">
        <v>20</v>
      </c>
      <c r="M1953" t="s">
        <v>48</v>
      </c>
      <c r="N1953" s="3">
        <v>1592103</v>
      </c>
      <c r="O1953" s="3">
        <v>1530521.81</v>
      </c>
      <c r="P1953" s="3">
        <v>1592103</v>
      </c>
      <c r="Q1953" s="3">
        <v>1592103</v>
      </c>
      <c r="R1953" s="3">
        <v>1667103</v>
      </c>
      <c r="S1953" s="1">
        <v>1578200.14</v>
      </c>
      <c r="T1953" s="1">
        <v>1868251.49</v>
      </c>
      <c r="U1953" s="1">
        <v>1548352.75</v>
      </c>
    </row>
    <row r="1954" spans="1:21" x14ac:dyDescent="0.25">
      <c r="A1954" t="s">
        <v>827</v>
      </c>
      <c r="B1954">
        <v>15</v>
      </c>
      <c r="C1954">
        <v>123</v>
      </c>
      <c r="D1954" t="s">
        <v>839</v>
      </c>
      <c r="E1954" t="s">
        <v>840</v>
      </c>
      <c r="F1954" t="s">
        <v>42</v>
      </c>
      <c r="G1954" t="s">
        <v>841</v>
      </c>
      <c r="H1954">
        <v>187</v>
      </c>
      <c r="I1954" t="s">
        <v>842</v>
      </c>
      <c r="J1954" t="s">
        <v>843</v>
      </c>
      <c r="K1954" t="s">
        <v>46</v>
      </c>
      <c r="L1954">
        <v>30</v>
      </c>
      <c r="M1954" t="s">
        <v>49</v>
      </c>
      <c r="N1954" s="3">
        <v>0</v>
      </c>
      <c r="O1954" s="3">
        <v>61581.19</v>
      </c>
      <c r="P1954" s="3">
        <v>0</v>
      </c>
      <c r="Q1954" s="3">
        <v>0</v>
      </c>
      <c r="R1954" s="3">
        <v>0</v>
      </c>
      <c r="S1954" s="1">
        <v>88902.86</v>
      </c>
      <c r="T1954" s="1">
        <v>131417.75</v>
      </c>
      <c r="U1954" s="1">
        <v>455135</v>
      </c>
    </row>
    <row r="1955" spans="1:21" x14ac:dyDescent="0.25">
      <c r="A1955" t="s">
        <v>827</v>
      </c>
      <c r="B1955">
        <v>15</v>
      </c>
      <c r="C1955">
        <v>123</v>
      </c>
      <c r="D1955" t="s">
        <v>839</v>
      </c>
      <c r="E1955" t="s">
        <v>840</v>
      </c>
      <c r="F1955" t="s">
        <v>42</v>
      </c>
      <c r="G1955" t="s">
        <v>841</v>
      </c>
      <c r="H1955">
        <v>187</v>
      </c>
      <c r="I1955" t="s">
        <v>842</v>
      </c>
      <c r="J1955" t="s">
        <v>843</v>
      </c>
      <c r="K1955" t="s">
        <v>46</v>
      </c>
      <c r="L1955">
        <v>40</v>
      </c>
      <c r="M1955" t="s">
        <v>12</v>
      </c>
      <c r="N1955" s="3">
        <v>0</v>
      </c>
      <c r="O1955" s="3">
        <v>0</v>
      </c>
      <c r="P1955" s="3">
        <v>0</v>
      </c>
      <c r="Q1955" s="3">
        <v>0</v>
      </c>
      <c r="R1955" s="3">
        <v>0</v>
      </c>
      <c r="S1955" s="1">
        <v>0</v>
      </c>
      <c r="T1955" s="1">
        <v>0</v>
      </c>
      <c r="U1955" s="1">
        <v>0</v>
      </c>
    </row>
    <row r="1956" spans="1:21" x14ac:dyDescent="0.25">
      <c r="A1956" t="s">
        <v>827</v>
      </c>
      <c r="B1956">
        <v>15</v>
      </c>
      <c r="C1956">
        <v>123</v>
      </c>
      <c r="D1956" t="s">
        <v>839</v>
      </c>
      <c r="E1956" t="s">
        <v>840</v>
      </c>
      <c r="F1956" t="s">
        <v>42</v>
      </c>
      <c r="G1956" t="s">
        <v>841</v>
      </c>
      <c r="H1956">
        <v>187</v>
      </c>
      <c r="I1956" t="s">
        <v>842</v>
      </c>
      <c r="J1956" t="s">
        <v>843</v>
      </c>
      <c r="K1956" t="s">
        <v>46</v>
      </c>
      <c r="L1956">
        <v>50</v>
      </c>
      <c r="M1956" t="s">
        <v>50</v>
      </c>
      <c r="N1956" s="3">
        <v>0</v>
      </c>
      <c r="O1956" s="3">
        <v>61581.19</v>
      </c>
      <c r="P1956" s="3">
        <v>0</v>
      </c>
      <c r="Q1956" s="3">
        <v>0</v>
      </c>
      <c r="R1956" s="3">
        <v>0</v>
      </c>
      <c r="S1956" s="1">
        <v>88902.86</v>
      </c>
      <c r="T1956" s="1">
        <v>131417.75</v>
      </c>
      <c r="U1956" s="1">
        <v>455135</v>
      </c>
    </row>
    <row r="1957" spans="1:21" x14ac:dyDescent="0.25">
      <c r="A1957" t="s">
        <v>827</v>
      </c>
      <c r="B1957">
        <v>15</v>
      </c>
      <c r="C1957">
        <v>123</v>
      </c>
      <c r="D1957" t="s">
        <v>839</v>
      </c>
      <c r="E1957" t="s">
        <v>840</v>
      </c>
      <c r="F1957" t="s">
        <v>42</v>
      </c>
      <c r="G1957" t="s">
        <v>841</v>
      </c>
      <c r="H1957">
        <v>721</v>
      </c>
      <c r="I1957" t="s">
        <v>844</v>
      </c>
      <c r="J1957" t="s">
        <v>845</v>
      </c>
      <c r="K1957" t="s">
        <v>46</v>
      </c>
      <c r="L1957">
        <v>10</v>
      </c>
      <c r="M1957" t="s">
        <v>47</v>
      </c>
      <c r="N1957" s="3">
        <v>2814589</v>
      </c>
      <c r="O1957" s="3">
        <v>2814589</v>
      </c>
      <c r="P1957" s="3">
        <v>2814589</v>
      </c>
      <c r="Q1957" s="3">
        <v>2814589</v>
      </c>
      <c r="R1957" s="3">
        <v>3249330</v>
      </c>
      <c r="S1957" s="1">
        <v>3249330</v>
      </c>
      <c r="T1957" s="1">
        <v>4861712.3099999996</v>
      </c>
      <c r="U1957" s="1">
        <v>5135676.6399999997</v>
      </c>
    </row>
    <row r="1958" spans="1:21" x14ac:dyDescent="0.25">
      <c r="A1958" t="s">
        <v>827</v>
      </c>
      <c r="B1958">
        <v>15</v>
      </c>
      <c r="C1958">
        <v>123</v>
      </c>
      <c r="D1958" t="s">
        <v>839</v>
      </c>
      <c r="E1958" t="s">
        <v>840</v>
      </c>
      <c r="F1958" t="s">
        <v>42</v>
      </c>
      <c r="G1958" t="s">
        <v>841</v>
      </c>
      <c r="H1958">
        <v>721</v>
      </c>
      <c r="I1958" t="s">
        <v>844</v>
      </c>
      <c r="J1958" t="s">
        <v>845</v>
      </c>
      <c r="K1958" t="s">
        <v>46</v>
      </c>
      <c r="L1958">
        <v>20</v>
      </c>
      <c r="M1958" t="s">
        <v>48</v>
      </c>
      <c r="N1958" s="3">
        <v>2814589</v>
      </c>
      <c r="O1958" s="3">
        <v>2814589</v>
      </c>
      <c r="P1958" s="3">
        <v>2814589</v>
      </c>
      <c r="Q1958" s="3">
        <v>2814589</v>
      </c>
      <c r="R1958" s="3">
        <v>3249330</v>
      </c>
      <c r="S1958" s="1">
        <v>3049664.63</v>
      </c>
      <c r="T1958" s="1">
        <v>3235800.5</v>
      </c>
      <c r="U1958" s="1">
        <v>4543164.2300000004</v>
      </c>
    </row>
    <row r="1959" spans="1:21" x14ac:dyDescent="0.25">
      <c r="A1959" t="s">
        <v>827</v>
      </c>
      <c r="B1959">
        <v>15</v>
      </c>
      <c r="C1959">
        <v>123</v>
      </c>
      <c r="D1959" t="s">
        <v>839</v>
      </c>
      <c r="E1959" t="s">
        <v>840</v>
      </c>
      <c r="F1959" t="s">
        <v>42</v>
      </c>
      <c r="G1959" t="s">
        <v>841</v>
      </c>
      <c r="H1959">
        <v>721</v>
      </c>
      <c r="I1959" t="s">
        <v>844</v>
      </c>
      <c r="J1959" t="s">
        <v>845</v>
      </c>
      <c r="K1959" t="s">
        <v>46</v>
      </c>
      <c r="L1959">
        <v>30</v>
      </c>
      <c r="M1959" t="s">
        <v>49</v>
      </c>
      <c r="N1959" s="3">
        <v>0</v>
      </c>
      <c r="O1959" s="3">
        <v>0</v>
      </c>
      <c r="P1959" s="3">
        <v>0</v>
      </c>
      <c r="Q1959" s="3">
        <v>0</v>
      </c>
      <c r="R1959" s="3">
        <v>0</v>
      </c>
      <c r="S1959" s="1">
        <v>199665.37</v>
      </c>
      <c r="T1959" s="1">
        <v>1625911.81</v>
      </c>
      <c r="U1959" s="1">
        <v>592512.41</v>
      </c>
    </row>
    <row r="1960" spans="1:21" x14ac:dyDescent="0.25">
      <c r="A1960" t="s">
        <v>827</v>
      </c>
      <c r="B1960">
        <v>15</v>
      </c>
      <c r="C1960">
        <v>123</v>
      </c>
      <c r="D1960" t="s">
        <v>839</v>
      </c>
      <c r="E1960" t="s">
        <v>840</v>
      </c>
      <c r="F1960" t="s">
        <v>42</v>
      </c>
      <c r="G1960" t="s">
        <v>841</v>
      </c>
      <c r="H1960">
        <v>721</v>
      </c>
      <c r="I1960" t="s">
        <v>844</v>
      </c>
      <c r="J1960" t="s">
        <v>845</v>
      </c>
      <c r="K1960" t="s">
        <v>46</v>
      </c>
      <c r="L1960">
        <v>40</v>
      </c>
      <c r="M1960" t="s">
        <v>12</v>
      </c>
      <c r="N1960" s="3">
        <v>0</v>
      </c>
      <c r="O1960" s="3">
        <v>0</v>
      </c>
      <c r="P1960" s="3">
        <v>0</v>
      </c>
      <c r="Q1960" s="3">
        <v>0</v>
      </c>
      <c r="R1960" s="3">
        <v>0</v>
      </c>
      <c r="S1960" s="1">
        <v>0</v>
      </c>
      <c r="T1960" s="1">
        <v>0</v>
      </c>
      <c r="U1960" s="1">
        <v>0</v>
      </c>
    </row>
    <row r="1961" spans="1:21" x14ac:dyDescent="0.25">
      <c r="A1961" t="s">
        <v>827</v>
      </c>
      <c r="B1961">
        <v>15</v>
      </c>
      <c r="C1961">
        <v>123</v>
      </c>
      <c r="D1961" t="s">
        <v>839</v>
      </c>
      <c r="E1961" t="s">
        <v>840</v>
      </c>
      <c r="F1961" t="s">
        <v>42</v>
      </c>
      <c r="G1961" t="s">
        <v>841</v>
      </c>
      <c r="H1961">
        <v>721</v>
      </c>
      <c r="I1961" t="s">
        <v>844</v>
      </c>
      <c r="J1961" t="s">
        <v>845</v>
      </c>
      <c r="K1961" t="s">
        <v>46</v>
      </c>
      <c r="L1961">
        <v>50</v>
      </c>
      <c r="M1961" t="s">
        <v>50</v>
      </c>
      <c r="N1961" s="3">
        <v>0</v>
      </c>
      <c r="O1961" s="3">
        <v>0</v>
      </c>
      <c r="P1961" s="3">
        <v>0</v>
      </c>
      <c r="Q1961" s="3">
        <v>0</v>
      </c>
      <c r="R1961" s="3">
        <v>0</v>
      </c>
      <c r="S1961" s="1">
        <v>199665.37</v>
      </c>
      <c r="T1961" s="1">
        <v>1625911.81</v>
      </c>
      <c r="U1961" s="1">
        <v>592512.41</v>
      </c>
    </row>
    <row r="1962" spans="1:21" x14ac:dyDescent="0.25">
      <c r="A1962" t="s">
        <v>827</v>
      </c>
      <c r="B1962">
        <v>15</v>
      </c>
      <c r="C1962">
        <v>123</v>
      </c>
      <c r="D1962" t="s">
        <v>839</v>
      </c>
      <c r="E1962" t="s">
        <v>840</v>
      </c>
      <c r="F1962" t="s">
        <v>42</v>
      </c>
      <c r="G1962" t="s">
        <v>841</v>
      </c>
      <c r="H1962">
        <v>799</v>
      </c>
      <c r="I1962" t="s">
        <v>62</v>
      </c>
      <c r="J1962" t="s">
        <v>218</v>
      </c>
      <c r="K1962" t="s">
        <v>46</v>
      </c>
      <c r="L1962">
        <v>10</v>
      </c>
      <c r="M1962" t="s">
        <v>47</v>
      </c>
      <c r="N1962" s="3">
        <v>3771916</v>
      </c>
      <c r="O1962" s="3">
        <v>4058381</v>
      </c>
      <c r="P1962" s="3">
        <v>4080242</v>
      </c>
      <c r="Q1962" s="3">
        <v>4507938</v>
      </c>
      <c r="R1962" s="3">
        <v>6325350</v>
      </c>
      <c r="S1962" s="1">
        <v>6382836</v>
      </c>
      <c r="T1962" s="1">
        <v>8469257.8699999992</v>
      </c>
      <c r="U1962" s="1">
        <v>9008178.6600000001</v>
      </c>
    </row>
    <row r="1963" spans="1:21" x14ac:dyDescent="0.25">
      <c r="A1963" t="s">
        <v>827</v>
      </c>
      <c r="B1963">
        <v>15</v>
      </c>
      <c r="C1963">
        <v>123</v>
      </c>
      <c r="D1963" t="s">
        <v>839</v>
      </c>
      <c r="E1963" t="s">
        <v>840</v>
      </c>
      <c r="F1963" t="s">
        <v>42</v>
      </c>
      <c r="G1963" t="s">
        <v>841</v>
      </c>
      <c r="H1963">
        <v>799</v>
      </c>
      <c r="I1963" t="s">
        <v>62</v>
      </c>
      <c r="J1963" t="s">
        <v>218</v>
      </c>
      <c r="K1963" t="s">
        <v>46</v>
      </c>
      <c r="L1963">
        <v>20</v>
      </c>
      <c r="M1963" t="s">
        <v>48</v>
      </c>
      <c r="N1963" s="3">
        <v>3771916</v>
      </c>
      <c r="O1963" s="3">
        <v>4058381</v>
      </c>
      <c r="P1963" s="3">
        <v>4080242</v>
      </c>
      <c r="Q1963" s="3">
        <v>4507938</v>
      </c>
      <c r="R1963" s="3">
        <v>6325350</v>
      </c>
      <c r="S1963" s="1">
        <v>6282636.6200000001</v>
      </c>
      <c r="T1963" s="1">
        <v>7828470.0199999996</v>
      </c>
      <c r="U1963" s="1">
        <v>8445743.5700000003</v>
      </c>
    </row>
    <row r="1964" spans="1:21" x14ac:dyDescent="0.25">
      <c r="A1964" t="s">
        <v>827</v>
      </c>
      <c r="B1964">
        <v>15</v>
      </c>
      <c r="C1964">
        <v>123</v>
      </c>
      <c r="D1964" t="s">
        <v>839</v>
      </c>
      <c r="E1964" t="s">
        <v>840</v>
      </c>
      <c r="F1964" t="s">
        <v>42</v>
      </c>
      <c r="G1964" t="s">
        <v>841</v>
      </c>
      <c r="H1964">
        <v>799</v>
      </c>
      <c r="I1964" t="s">
        <v>62</v>
      </c>
      <c r="J1964" t="s">
        <v>218</v>
      </c>
      <c r="K1964" t="s">
        <v>46</v>
      </c>
      <c r="L1964">
        <v>30</v>
      </c>
      <c r="M1964" t="s">
        <v>49</v>
      </c>
      <c r="N1964" s="3">
        <v>0</v>
      </c>
      <c r="O1964" s="3">
        <v>0</v>
      </c>
      <c r="P1964" s="3">
        <v>0</v>
      </c>
      <c r="Q1964" s="3">
        <v>0</v>
      </c>
      <c r="R1964" s="3">
        <v>0</v>
      </c>
      <c r="S1964" s="1">
        <v>100199.38</v>
      </c>
      <c r="T1964" s="1">
        <v>640787.85</v>
      </c>
      <c r="U1964" s="1">
        <v>562435.09</v>
      </c>
    </row>
    <row r="1965" spans="1:21" x14ac:dyDescent="0.25">
      <c r="A1965" t="s">
        <v>827</v>
      </c>
      <c r="B1965">
        <v>15</v>
      </c>
      <c r="C1965">
        <v>123</v>
      </c>
      <c r="D1965" t="s">
        <v>839</v>
      </c>
      <c r="E1965" t="s">
        <v>840</v>
      </c>
      <c r="F1965" t="s">
        <v>42</v>
      </c>
      <c r="G1965" t="s">
        <v>841</v>
      </c>
      <c r="H1965">
        <v>799</v>
      </c>
      <c r="I1965" t="s">
        <v>62</v>
      </c>
      <c r="J1965" t="s">
        <v>218</v>
      </c>
      <c r="K1965" t="s">
        <v>46</v>
      </c>
      <c r="L1965">
        <v>40</v>
      </c>
      <c r="M1965" t="s">
        <v>12</v>
      </c>
      <c r="N1965" s="3">
        <v>0</v>
      </c>
      <c r="O1965" s="3">
        <v>0</v>
      </c>
      <c r="P1965" s="3">
        <v>0</v>
      </c>
      <c r="Q1965" s="3">
        <v>0</v>
      </c>
      <c r="R1965" s="3">
        <v>0</v>
      </c>
      <c r="S1965" s="1">
        <v>0</v>
      </c>
      <c r="T1965" s="1">
        <v>0</v>
      </c>
      <c r="U1965" s="1">
        <v>0</v>
      </c>
    </row>
    <row r="1966" spans="1:21" x14ac:dyDescent="0.25">
      <c r="A1966" t="s">
        <v>827</v>
      </c>
      <c r="B1966">
        <v>15</v>
      </c>
      <c r="C1966">
        <v>123</v>
      </c>
      <c r="D1966" t="s">
        <v>839</v>
      </c>
      <c r="E1966" t="s">
        <v>840</v>
      </c>
      <c r="F1966" t="s">
        <v>42</v>
      </c>
      <c r="G1966" t="s">
        <v>841</v>
      </c>
      <c r="H1966">
        <v>799</v>
      </c>
      <c r="I1966" t="s">
        <v>62</v>
      </c>
      <c r="J1966" t="s">
        <v>218</v>
      </c>
      <c r="K1966" t="s">
        <v>46</v>
      </c>
      <c r="L1966">
        <v>50</v>
      </c>
      <c r="M1966" t="s">
        <v>50</v>
      </c>
      <c r="N1966" s="3">
        <v>0</v>
      </c>
      <c r="O1966" s="3">
        <v>0</v>
      </c>
      <c r="P1966" s="3">
        <v>0</v>
      </c>
      <c r="Q1966" s="3">
        <v>0</v>
      </c>
      <c r="R1966" s="3">
        <v>0</v>
      </c>
      <c r="S1966" s="1">
        <v>100199.38</v>
      </c>
      <c r="T1966" s="1">
        <v>640787.85</v>
      </c>
      <c r="U1966" s="1">
        <v>562435.09</v>
      </c>
    </row>
    <row r="1967" spans="1:21" x14ac:dyDescent="0.25">
      <c r="A1967" t="s">
        <v>846</v>
      </c>
      <c r="B1967">
        <v>16</v>
      </c>
      <c r="C1967">
        <v>992</v>
      </c>
      <c r="D1967" t="s">
        <v>847</v>
      </c>
      <c r="E1967" t="s">
        <v>848</v>
      </c>
      <c r="F1967" t="s">
        <v>42</v>
      </c>
      <c r="G1967" t="s">
        <v>849</v>
      </c>
      <c r="H1967">
        <v>226</v>
      </c>
      <c r="I1967" t="s">
        <v>850</v>
      </c>
      <c r="J1967" t="s">
        <v>851</v>
      </c>
      <c r="K1967" t="s">
        <v>46</v>
      </c>
      <c r="L1967">
        <v>10</v>
      </c>
      <c r="M1967" t="s">
        <v>47</v>
      </c>
      <c r="N1967" s="3">
        <v>11487953</v>
      </c>
      <c r="O1967" s="3">
        <v>9871277</v>
      </c>
      <c r="P1967" s="3">
        <v>44861302.189999998</v>
      </c>
      <c r="Q1967" s="3">
        <v>42059063</v>
      </c>
      <c r="R1967" s="3">
        <v>0</v>
      </c>
      <c r="S1967" s="1">
        <v>73083460.189999998</v>
      </c>
      <c r="T1967" s="1">
        <v>57054777.380000003</v>
      </c>
      <c r="U1967" s="1">
        <v>57139166.960000001</v>
      </c>
    </row>
    <row r="1968" spans="1:21" x14ac:dyDescent="0.25">
      <c r="A1968" t="s">
        <v>846</v>
      </c>
      <c r="B1968">
        <v>16</v>
      </c>
      <c r="C1968">
        <v>990</v>
      </c>
      <c r="D1968" t="s">
        <v>847</v>
      </c>
      <c r="E1968" t="s">
        <v>885</v>
      </c>
      <c r="F1968" t="s">
        <v>42</v>
      </c>
      <c r="G1968" t="s">
        <v>916</v>
      </c>
      <c r="H1968">
        <v>226</v>
      </c>
      <c r="I1968" t="s">
        <v>850</v>
      </c>
      <c r="J1968" t="s">
        <v>851</v>
      </c>
      <c r="K1968" t="s">
        <v>46</v>
      </c>
      <c r="L1968">
        <v>10</v>
      </c>
      <c r="M1968" t="s">
        <v>47</v>
      </c>
      <c r="N1968" s="3">
        <v>0</v>
      </c>
      <c r="O1968" s="3">
        <v>0</v>
      </c>
      <c r="P1968" s="3">
        <v>0</v>
      </c>
      <c r="Q1968" s="3">
        <v>0</v>
      </c>
      <c r="R1968" s="3">
        <v>0</v>
      </c>
      <c r="S1968" s="1">
        <v>0</v>
      </c>
      <c r="T1968" s="1">
        <v>839143774</v>
      </c>
      <c r="U1968" s="1">
        <v>25313938</v>
      </c>
    </row>
    <row r="1969" spans="1:21" x14ac:dyDescent="0.25">
      <c r="A1969" t="s">
        <v>846</v>
      </c>
      <c r="B1969">
        <v>16</v>
      </c>
      <c r="C1969">
        <v>992</v>
      </c>
      <c r="D1969" t="s">
        <v>847</v>
      </c>
      <c r="E1969" t="s">
        <v>848</v>
      </c>
      <c r="F1969" t="s">
        <v>42</v>
      </c>
      <c r="G1969" t="s">
        <v>849</v>
      </c>
      <c r="H1969">
        <v>226</v>
      </c>
      <c r="I1969" t="s">
        <v>850</v>
      </c>
      <c r="J1969" t="s">
        <v>851</v>
      </c>
      <c r="K1969" t="s">
        <v>46</v>
      </c>
      <c r="L1969">
        <v>20</v>
      </c>
      <c r="M1969" t="s">
        <v>48</v>
      </c>
      <c r="N1969" s="3">
        <v>0</v>
      </c>
      <c r="O1969" s="3">
        <v>0</v>
      </c>
      <c r="P1969" s="3">
        <v>0</v>
      </c>
      <c r="Q1969" s="3">
        <v>0</v>
      </c>
      <c r="R1969" s="3">
        <v>0</v>
      </c>
      <c r="S1969" s="1">
        <v>0</v>
      </c>
      <c r="T1969" s="1">
        <v>0</v>
      </c>
      <c r="U1969" s="1">
        <v>0</v>
      </c>
    </row>
    <row r="1970" spans="1:21" x14ac:dyDescent="0.25">
      <c r="A1970" t="s">
        <v>846</v>
      </c>
      <c r="B1970">
        <v>16</v>
      </c>
      <c r="C1970">
        <v>990</v>
      </c>
      <c r="D1970" t="s">
        <v>847</v>
      </c>
      <c r="E1970" t="s">
        <v>885</v>
      </c>
      <c r="F1970" t="s">
        <v>42</v>
      </c>
      <c r="G1970" t="s">
        <v>916</v>
      </c>
      <c r="H1970">
        <v>226</v>
      </c>
      <c r="I1970" t="s">
        <v>850</v>
      </c>
      <c r="J1970" t="s">
        <v>851</v>
      </c>
      <c r="K1970" t="s">
        <v>46</v>
      </c>
      <c r="L1970">
        <v>20</v>
      </c>
      <c r="M1970" t="s">
        <v>48</v>
      </c>
      <c r="N1970" s="3">
        <v>0</v>
      </c>
      <c r="O1970" s="3">
        <v>0</v>
      </c>
      <c r="P1970" s="3">
        <v>0</v>
      </c>
      <c r="Q1970" s="3">
        <v>0</v>
      </c>
      <c r="R1970" s="3">
        <v>0</v>
      </c>
      <c r="S1970" s="1">
        <v>0</v>
      </c>
      <c r="T1970" s="1">
        <v>0</v>
      </c>
      <c r="U1970" s="1">
        <v>0</v>
      </c>
    </row>
    <row r="1971" spans="1:21" x14ac:dyDescent="0.25">
      <c r="A1971" t="s">
        <v>846</v>
      </c>
      <c r="B1971">
        <v>16</v>
      </c>
      <c r="C1971">
        <v>992</v>
      </c>
      <c r="D1971" t="s">
        <v>847</v>
      </c>
      <c r="E1971" t="s">
        <v>848</v>
      </c>
      <c r="F1971" t="s">
        <v>42</v>
      </c>
      <c r="G1971" t="s">
        <v>849</v>
      </c>
      <c r="H1971">
        <v>226</v>
      </c>
      <c r="I1971" t="s">
        <v>850</v>
      </c>
      <c r="J1971" t="s">
        <v>851</v>
      </c>
      <c r="K1971" t="s">
        <v>46</v>
      </c>
      <c r="L1971">
        <v>30</v>
      </c>
      <c r="M1971" t="s">
        <v>49</v>
      </c>
      <c r="N1971" s="3">
        <v>11487953</v>
      </c>
      <c r="O1971" s="3">
        <v>9871277</v>
      </c>
      <c r="P1971" s="3">
        <v>44861302.189999998</v>
      </c>
      <c r="Q1971" s="3">
        <v>42059063</v>
      </c>
      <c r="R1971" s="3">
        <v>0</v>
      </c>
      <c r="S1971" s="1">
        <v>73083460.189999998</v>
      </c>
      <c r="T1971" s="1">
        <v>57054777.380000003</v>
      </c>
      <c r="U1971" s="1">
        <v>57139166.960000001</v>
      </c>
    </row>
    <row r="1972" spans="1:21" x14ac:dyDescent="0.25">
      <c r="A1972" t="s">
        <v>846</v>
      </c>
      <c r="B1972">
        <v>16</v>
      </c>
      <c r="C1972">
        <v>990</v>
      </c>
      <c r="D1972" t="s">
        <v>847</v>
      </c>
      <c r="E1972" t="s">
        <v>885</v>
      </c>
      <c r="F1972" t="s">
        <v>42</v>
      </c>
      <c r="G1972" t="s">
        <v>916</v>
      </c>
      <c r="H1972">
        <v>226</v>
      </c>
      <c r="I1972" t="s">
        <v>850</v>
      </c>
      <c r="J1972" t="s">
        <v>851</v>
      </c>
      <c r="K1972" t="s">
        <v>46</v>
      </c>
      <c r="L1972">
        <v>30</v>
      </c>
      <c r="M1972" t="s">
        <v>49</v>
      </c>
      <c r="N1972" s="3">
        <v>0</v>
      </c>
      <c r="O1972" s="3">
        <v>0</v>
      </c>
      <c r="P1972" s="3">
        <v>0</v>
      </c>
      <c r="Q1972" s="3">
        <v>0</v>
      </c>
      <c r="R1972" s="3">
        <v>0</v>
      </c>
      <c r="S1972" s="1">
        <v>0</v>
      </c>
      <c r="T1972" s="1">
        <v>839143774</v>
      </c>
      <c r="U1972" s="1">
        <v>25313938</v>
      </c>
    </row>
    <row r="1973" spans="1:21" x14ac:dyDescent="0.25">
      <c r="A1973" t="s">
        <v>846</v>
      </c>
      <c r="B1973">
        <v>16</v>
      </c>
      <c r="C1973">
        <v>990</v>
      </c>
      <c r="D1973" t="s">
        <v>847</v>
      </c>
      <c r="E1973" t="s">
        <v>885</v>
      </c>
      <c r="F1973" t="s">
        <v>42</v>
      </c>
      <c r="G1973" t="s">
        <v>916</v>
      </c>
      <c r="H1973">
        <v>226</v>
      </c>
      <c r="I1973" t="s">
        <v>850</v>
      </c>
      <c r="J1973" t="s">
        <v>851</v>
      </c>
      <c r="K1973" t="s">
        <v>46</v>
      </c>
      <c r="L1973">
        <v>40</v>
      </c>
      <c r="M1973" t="s">
        <v>12</v>
      </c>
      <c r="N1973" s="3">
        <v>0</v>
      </c>
      <c r="O1973" s="3">
        <v>0</v>
      </c>
      <c r="P1973" s="3">
        <v>0</v>
      </c>
      <c r="Q1973" s="3">
        <v>0</v>
      </c>
      <c r="R1973" s="3">
        <v>0</v>
      </c>
      <c r="S1973" s="1">
        <v>0</v>
      </c>
      <c r="T1973" s="1">
        <v>0</v>
      </c>
      <c r="U1973" s="1">
        <v>0</v>
      </c>
    </row>
    <row r="1974" spans="1:21" x14ac:dyDescent="0.25">
      <c r="A1974" t="s">
        <v>846</v>
      </c>
      <c r="B1974">
        <v>16</v>
      </c>
      <c r="C1974">
        <v>992</v>
      </c>
      <c r="D1974" t="s">
        <v>847</v>
      </c>
      <c r="E1974" t="s">
        <v>848</v>
      </c>
      <c r="F1974" t="s">
        <v>42</v>
      </c>
      <c r="G1974" t="s">
        <v>849</v>
      </c>
      <c r="H1974">
        <v>226</v>
      </c>
      <c r="I1974" t="s">
        <v>850</v>
      </c>
      <c r="J1974" t="s">
        <v>851</v>
      </c>
      <c r="K1974" t="s">
        <v>46</v>
      </c>
      <c r="L1974">
        <v>40</v>
      </c>
      <c r="M1974" t="s">
        <v>12</v>
      </c>
      <c r="N1974" s="3">
        <v>0</v>
      </c>
      <c r="O1974" s="3">
        <v>0</v>
      </c>
      <c r="P1974" s="3">
        <v>0</v>
      </c>
      <c r="Q1974" s="3">
        <v>0</v>
      </c>
      <c r="R1974" s="3">
        <v>0</v>
      </c>
      <c r="S1974" s="1">
        <v>0</v>
      </c>
      <c r="T1974" s="1">
        <v>0</v>
      </c>
      <c r="U1974" s="1">
        <v>0</v>
      </c>
    </row>
    <row r="1975" spans="1:21" x14ac:dyDescent="0.25">
      <c r="A1975" t="s">
        <v>846</v>
      </c>
      <c r="B1975">
        <v>16</v>
      </c>
      <c r="C1975">
        <v>990</v>
      </c>
      <c r="D1975" t="s">
        <v>847</v>
      </c>
      <c r="E1975" t="s">
        <v>885</v>
      </c>
      <c r="F1975" t="s">
        <v>42</v>
      </c>
      <c r="G1975" t="s">
        <v>916</v>
      </c>
      <c r="H1975">
        <v>226</v>
      </c>
      <c r="I1975" t="s">
        <v>850</v>
      </c>
      <c r="J1975" t="s">
        <v>851</v>
      </c>
      <c r="K1975" t="s">
        <v>46</v>
      </c>
      <c r="L1975">
        <v>50</v>
      </c>
      <c r="M1975" t="s">
        <v>50</v>
      </c>
      <c r="N1975" s="3">
        <v>0</v>
      </c>
      <c r="O1975" s="3">
        <v>0</v>
      </c>
      <c r="P1975" s="3">
        <v>0</v>
      </c>
      <c r="Q1975" s="3">
        <v>0</v>
      </c>
      <c r="R1975" s="3">
        <v>0</v>
      </c>
      <c r="S1975" s="1">
        <v>0</v>
      </c>
      <c r="T1975" s="1">
        <v>839143774</v>
      </c>
      <c r="U1975" s="1">
        <v>25313938</v>
      </c>
    </row>
    <row r="1976" spans="1:21" x14ac:dyDescent="0.25">
      <c r="A1976" t="s">
        <v>846</v>
      </c>
      <c r="B1976">
        <v>16</v>
      </c>
      <c r="C1976">
        <v>992</v>
      </c>
      <c r="D1976" t="s">
        <v>847</v>
      </c>
      <c r="E1976" t="s">
        <v>848</v>
      </c>
      <c r="F1976" t="s">
        <v>42</v>
      </c>
      <c r="G1976" t="s">
        <v>849</v>
      </c>
      <c r="H1976">
        <v>226</v>
      </c>
      <c r="I1976" t="s">
        <v>850</v>
      </c>
      <c r="J1976" t="s">
        <v>851</v>
      </c>
      <c r="K1976" t="s">
        <v>46</v>
      </c>
      <c r="L1976">
        <v>50</v>
      </c>
      <c r="M1976" t="s">
        <v>50</v>
      </c>
      <c r="N1976" s="3">
        <v>11487953</v>
      </c>
      <c r="O1976" s="3">
        <v>9871277</v>
      </c>
      <c r="P1976" s="3">
        <v>44861302.189999998</v>
      </c>
      <c r="Q1976" s="3">
        <v>42059063</v>
      </c>
      <c r="R1976" s="3">
        <v>0</v>
      </c>
      <c r="S1976" s="1">
        <v>73083460.189999998</v>
      </c>
      <c r="T1976" s="1">
        <v>57054777.380000003</v>
      </c>
      <c r="U1976" s="1">
        <v>57139166.960000001</v>
      </c>
    </row>
    <row r="1977" spans="1:21" x14ac:dyDescent="0.25">
      <c r="A1977" t="s">
        <v>846</v>
      </c>
      <c r="B1977">
        <v>16</v>
      </c>
      <c r="C1977">
        <v>995</v>
      </c>
      <c r="D1977" t="s">
        <v>852</v>
      </c>
      <c r="E1977" t="s">
        <v>846</v>
      </c>
      <c r="F1977" t="s">
        <v>42</v>
      </c>
      <c r="G1977" t="s">
        <v>853</v>
      </c>
      <c r="H1977">
        <v>110</v>
      </c>
      <c r="I1977" t="s">
        <v>404</v>
      </c>
      <c r="J1977" t="s">
        <v>16</v>
      </c>
      <c r="K1977" t="s">
        <v>46</v>
      </c>
      <c r="L1977">
        <v>10</v>
      </c>
      <c r="M1977" t="s">
        <v>47</v>
      </c>
      <c r="N1977" s="3">
        <v>8000000</v>
      </c>
      <c r="O1977" s="3">
        <v>11750000</v>
      </c>
      <c r="P1977" s="3">
        <v>0</v>
      </c>
      <c r="Q1977" s="3">
        <v>498</v>
      </c>
      <c r="R1977" s="3">
        <v>0</v>
      </c>
      <c r="S1977" s="1">
        <v>0</v>
      </c>
      <c r="T1977" s="1">
        <v>0</v>
      </c>
      <c r="U1977" s="1"/>
    </row>
    <row r="1978" spans="1:21" x14ac:dyDescent="0.25">
      <c r="A1978" t="s">
        <v>846</v>
      </c>
      <c r="B1978">
        <v>16</v>
      </c>
      <c r="C1978">
        <v>995</v>
      </c>
      <c r="D1978" t="s">
        <v>852</v>
      </c>
      <c r="E1978" t="s">
        <v>846</v>
      </c>
      <c r="F1978" t="s">
        <v>42</v>
      </c>
      <c r="G1978" t="s">
        <v>853</v>
      </c>
      <c r="H1978">
        <v>110</v>
      </c>
      <c r="I1978" t="s">
        <v>404</v>
      </c>
      <c r="J1978" t="s">
        <v>16</v>
      </c>
      <c r="K1978" t="s">
        <v>46</v>
      </c>
      <c r="L1978">
        <v>20</v>
      </c>
      <c r="M1978" t="s">
        <v>48</v>
      </c>
      <c r="N1978" s="3">
        <v>0</v>
      </c>
      <c r="O1978" s="3">
        <v>0</v>
      </c>
      <c r="P1978" s="3">
        <v>0</v>
      </c>
      <c r="Q1978" s="3">
        <v>0</v>
      </c>
      <c r="R1978" s="3">
        <v>0</v>
      </c>
      <c r="S1978" s="1">
        <v>0</v>
      </c>
      <c r="T1978" s="1">
        <v>0</v>
      </c>
      <c r="U1978" s="1"/>
    </row>
    <row r="1979" spans="1:21" x14ac:dyDescent="0.25">
      <c r="A1979" t="s">
        <v>846</v>
      </c>
      <c r="B1979">
        <v>16</v>
      </c>
      <c r="C1979">
        <v>995</v>
      </c>
      <c r="D1979" t="s">
        <v>852</v>
      </c>
      <c r="E1979" t="s">
        <v>846</v>
      </c>
      <c r="F1979" t="s">
        <v>42</v>
      </c>
      <c r="G1979" t="s">
        <v>853</v>
      </c>
      <c r="H1979">
        <v>110</v>
      </c>
      <c r="I1979" t="s">
        <v>404</v>
      </c>
      <c r="J1979" t="s">
        <v>16</v>
      </c>
      <c r="K1979" t="s">
        <v>46</v>
      </c>
      <c r="L1979">
        <v>30</v>
      </c>
      <c r="M1979" t="s">
        <v>49</v>
      </c>
      <c r="N1979" s="3">
        <v>8000000</v>
      </c>
      <c r="O1979" s="3">
        <v>11750000</v>
      </c>
      <c r="P1979" s="3">
        <v>0</v>
      </c>
      <c r="Q1979" s="3">
        <v>498</v>
      </c>
      <c r="R1979" s="3">
        <v>0</v>
      </c>
      <c r="S1979" s="1">
        <v>0</v>
      </c>
      <c r="T1979" s="1">
        <v>0</v>
      </c>
      <c r="U1979" s="1"/>
    </row>
    <row r="1980" spans="1:21" x14ac:dyDescent="0.25">
      <c r="A1980" t="s">
        <v>846</v>
      </c>
      <c r="B1980">
        <v>16</v>
      </c>
      <c r="C1980">
        <v>995</v>
      </c>
      <c r="D1980" t="s">
        <v>852</v>
      </c>
      <c r="E1980" t="s">
        <v>846</v>
      </c>
      <c r="F1980" t="s">
        <v>42</v>
      </c>
      <c r="G1980" t="s">
        <v>853</v>
      </c>
      <c r="H1980">
        <v>110</v>
      </c>
      <c r="I1980" t="s">
        <v>404</v>
      </c>
      <c r="J1980" t="s">
        <v>16</v>
      </c>
      <c r="K1980" t="s">
        <v>46</v>
      </c>
      <c r="L1980">
        <v>40</v>
      </c>
      <c r="M1980" t="s">
        <v>12</v>
      </c>
      <c r="N1980" s="3">
        <v>0</v>
      </c>
      <c r="O1980" s="3">
        <v>0</v>
      </c>
      <c r="P1980" s="3">
        <v>0</v>
      </c>
      <c r="Q1980" s="3">
        <v>0</v>
      </c>
      <c r="R1980" s="3">
        <v>0</v>
      </c>
      <c r="S1980" s="1">
        <v>0</v>
      </c>
      <c r="T1980" s="1">
        <v>0</v>
      </c>
      <c r="U1980" s="1"/>
    </row>
    <row r="1981" spans="1:21" x14ac:dyDescent="0.25">
      <c r="A1981" t="s">
        <v>846</v>
      </c>
      <c r="B1981">
        <v>16</v>
      </c>
      <c r="C1981">
        <v>995</v>
      </c>
      <c r="D1981" t="s">
        <v>852</v>
      </c>
      <c r="E1981" t="s">
        <v>846</v>
      </c>
      <c r="F1981" t="s">
        <v>42</v>
      </c>
      <c r="G1981" t="s">
        <v>853</v>
      </c>
      <c r="H1981">
        <v>110</v>
      </c>
      <c r="I1981" t="s">
        <v>404</v>
      </c>
      <c r="J1981" t="s">
        <v>16</v>
      </c>
      <c r="K1981" t="s">
        <v>46</v>
      </c>
      <c r="L1981">
        <v>50</v>
      </c>
      <c r="M1981" t="s">
        <v>50</v>
      </c>
      <c r="N1981" s="3">
        <v>8000000</v>
      </c>
      <c r="O1981" s="3">
        <v>11750000</v>
      </c>
      <c r="P1981" s="3">
        <v>0</v>
      </c>
      <c r="Q1981" s="3">
        <v>498</v>
      </c>
      <c r="R1981" s="3">
        <v>0</v>
      </c>
      <c r="S1981" s="1">
        <v>0</v>
      </c>
      <c r="T1981" s="1">
        <v>0</v>
      </c>
      <c r="U1981" s="1"/>
    </row>
    <row r="1982" spans="1:21" x14ac:dyDescent="0.25">
      <c r="A1982" t="s">
        <v>846</v>
      </c>
      <c r="B1982">
        <v>16</v>
      </c>
      <c r="C1982">
        <v>995</v>
      </c>
      <c r="D1982" t="s">
        <v>852</v>
      </c>
      <c r="E1982" t="s">
        <v>846</v>
      </c>
      <c r="F1982" t="s">
        <v>42</v>
      </c>
      <c r="G1982" t="s">
        <v>853</v>
      </c>
      <c r="H1982">
        <v>111</v>
      </c>
      <c r="I1982" t="s">
        <v>405</v>
      </c>
      <c r="J1982" t="s">
        <v>406</v>
      </c>
      <c r="K1982" t="s">
        <v>46</v>
      </c>
      <c r="L1982">
        <v>10</v>
      </c>
      <c r="M1982" t="s">
        <v>47</v>
      </c>
      <c r="N1982" s="3">
        <v>0</v>
      </c>
      <c r="O1982" s="3">
        <v>0</v>
      </c>
      <c r="P1982" s="3">
        <v>0</v>
      </c>
      <c r="Q1982" s="3">
        <v>0.68</v>
      </c>
      <c r="R1982" s="3">
        <v>4772723.91</v>
      </c>
      <c r="S1982" s="1">
        <v>0.89</v>
      </c>
      <c r="T1982" s="1">
        <v>0.97</v>
      </c>
      <c r="U1982" s="1">
        <v>0.04</v>
      </c>
    </row>
    <row r="1983" spans="1:21" x14ac:dyDescent="0.25">
      <c r="A1983" t="s">
        <v>846</v>
      </c>
      <c r="B1983">
        <v>16</v>
      </c>
      <c r="C1983">
        <v>995</v>
      </c>
      <c r="D1983" t="s">
        <v>852</v>
      </c>
      <c r="E1983" t="s">
        <v>846</v>
      </c>
      <c r="F1983" t="s">
        <v>42</v>
      </c>
      <c r="G1983" t="s">
        <v>853</v>
      </c>
      <c r="H1983">
        <v>111</v>
      </c>
      <c r="I1983" t="s">
        <v>405</v>
      </c>
      <c r="J1983" t="s">
        <v>406</v>
      </c>
      <c r="K1983" t="s">
        <v>46</v>
      </c>
      <c r="L1983">
        <v>20</v>
      </c>
      <c r="M1983" t="s">
        <v>48</v>
      </c>
      <c r="N1983" s="3">
        <v>0</v>
      </c>
      <c r="O1983" s="3">
        <v>0</v>
      </c>
      <c r="P1983" s="3">
        <v>0</v>
      </c>
      <c r="Q1983" s="3">
        <v>0</v>
      </c>
      <c r="R1983" s="3">
        <v>0</v>
      </c>
      <c r="S1983" s="1">
        <v>0</v>
      </c>
      <c r="T1983" s="1">
        <v>0</v>
      </c>
      <c r="U1983" s="1">
        <v>0</v>
      </c>
    </row>
    <row r="1984" spans="1:21" x14ac:dyDescent="0.25">
      <c r="A1984" t="s">
        <v>846</v>
      </c>
      <c r="B1984">
        <v>16</v>
      </c>
      <c r="C1984">
        <v>995</v>
      </c>
      <c r="D1984" t="s">
        <v>852</v>
      </c>
      <c r="E1984" t="s">
        <v>846</v>
      </c>
      <c r="F1984" t="s">
        <v>42</v>
      </c>
      <c r="G1984" t="s">
        <v>853</v>
      </c>
      <c r="H1984">
        <v>111</v>
      </c>
      <c r="I1984" t="s">
        <v>405</v>
      </c>
      <c r="J1984" t="s">
        <v>406</v>
      </c>
      <c r="K1984" t="s">
        <v>46</v>
      </c>
      <c r="L1984">
        <v>30</v>
      </c>
      <c r="M1984" t="s">
        <v>49</v>
      </c>
      <c r="N1984" s="3">
        <v>0</v>
      </c>
      <c r="O1984" s="3">
        <v>0</v>
      </c>
      <c r="P1984" s="3">
        <v>0</v>
      </c>
      <c r="Q1984" s="3">
        <v>0.68</v>
      </c>
      <c r="R1984" s="3">
        <v>4772723.91</v>
      </c>
      <c r="S1984" s="1">
        <v>0.89</v>
      </c>
      <c r="T1984" s="1">
        <v>0.97</v>
      </c>
      <c r="U1984" s="1">
        <v>0.04</v>
      </c>
    </row>
    <row r="1985" spans="1:21" x14ac:dyDescent="0.25">
      <c r="A1985" t="s">
        <v>846</v>
      </c>
      <c r="B1985">
        <v>16</v>
      </c>
      <c r="C1985">
        <v>995</v>
      </c>
      <c r="D1985" t="s">
        <v>852</v>
      </c>
      <c r="E1985" t="s">
        <v>846</v>
      </c>
      <c r="F1985" t="s">
        <v>42</v>
      </c>
      <c r="G1985" t="s">
        <v>853</v>
      </c>
      <c r="H1985">
        <v>111</v>
      </c>
      <c r="I1985" t="s">
        <v>405</v>
      </c>
      <c r="J1985" t="s">
        <v>406</v>
      </c>
      <c r="K1985" t="s">
        <v>46</v>
      </c>
      <c r="L1985">
        <v>40</v>
      </c>
      <c r="M1985" t="s">
        <v>12</v>
      </c>
      <c r="N1985" s="3">
        <v>0</v>
      </c>
      <c r="O1985" s="3">
        <v>0</v>
      </c>
      <c r="P1985" s="3">
        <v>0</v>
      </c>
      <c r="Q1985" s="3">
        <v>0</v>
      </c>
      <c r="R1985" s="3">
        <v>0</v>
      </c>
      <c r="S1985" s="1">
        <v>0</v>
      </c>
      <c r="T1985" s="1">
        <v>0</v>
      </c>
      <c r="U1985" s="1">
        <v>0</v>
      </c>
    </row>
    <row r="1986" spans="1:21" x14ac:dyDescent="0.25">
      <c r="A1986" t="s">
        <v>846</v>
      </c>
      <c r="B1986">
        <v>16</v>
      </c>
      <c r="C1986">
        <v>995</v>
      </c>
      <c r="D1986" t="s">
        <v>852</v>
      </c>
      <c r="E1986" t="s">
        <v>846</v>
      </c>
      <c r="F1986" t="s">
        <v>42</v>
      </c>
      <c r="G1986" t="s">
        <v>853</v>
      </c>
      <c r="H1986">
        <v>111</v>
      </c>
      <c r="I1986" t="s">
        <v>405</v>
      </c>
      <c r="J1986" t="s">
        <v>406</v>
      </c>
      <c r="K1986" t="s">
        <v>46</v>
      </c>
      <c r="L1986">
        <v>50</v>
      </c>
      <c r="M1986" t="s">
        <v>50</v>
      </c>
      <c r="N1986" s="3">
        <v>0</v>
      </c>
      <c r="O1986" s="3">
        <v>0</v>
      </c>
      <c r="P1986" s="3">
        <v>0</v>
      </c>
      <c r="Q1986" s="3">
        <v>0.68</v>
      </c>
      <c r="R1986" s="3">
        <v>4772723.91</v>
      </c>
      <c r="S1986" s="1">
        <v>0.89</v>
      </c>
      <c r="T1986" s="1">
        <v>0.97</v>
      </c>
      <c r="U1986" s="1">
        <v>0.04</v>
      </c>
    </row>
    <row r="1987" spans="1:21" x14ac:dyDescent="0.25">
      <c r="A1987" t="s">
        <v>846</v>
      </c>
      <c r="B1987">
        <v>16</v>
      </c>
      <c r="C1987">
        <v>995</v>
      </c>
      <c r="D1987" t="s">
        <v>852</v>
      </c>
      <c r="E1987" t="s">
        <v>846</v>
      </c>
      <c r="F1987" t="s">
        <v>42</v>
      </c>
      <c r="G1987" t="s">
        <v>853</v>
      </c>
      <c r="H1987">
        <v>226</v>
      </c>
      <c r="I1987" t="s">
        <v>850</v>
      </c>
      <c r="J1987" t="s">
        <v>851</v>
      </c>
      <c r="K1987" t="s">
        <v>46</v>
      </c>
      <c r="L1987">
        <v>10</v>
      </c>
      <c r="M1987" t="s">
        <v>47</v>
      </c>
      <c r="N1987" s="3">
        <v>0</v>
      </c>
      <c r="O1987" s="3">
        <v>0</v>
      </c>
      <c r="P1987" s="3">
        <v>0</v>
      </c>
      <c r="Q1987" s="3">
        <v>0</v>
      </c>
      <c r="R1987" s="3">
        <v>0</v>
      </c>
      <c r="S1987" s="1">
        <v>0</v>
      </c>
      <c r="T1987" s="1">
        <v>0</v>
      </c>
      <c r="U1987" s="1"/>
    </row>
    <row r="1988" spans="1:21" x14ac:dyDescent="0.25">
      <c r="A1988" t="s">
        <v>846</v>
      </c>
      <c r="B1988">
        <v>16</v>
      </c>
      <c r="C1988">
        <v>995</v>
      </c>
      <c r="D1988" t="s">
        <v>852</v>
      </c>
      <c r="E1988" t="s">
        <v>846</v>
      </c>
      <c r="F1988" t="s">
        <v>42</v>
      </c>
      <c r="G1988" t="s">
        <v>853</v>
      </c>
      <c r="H1988">
        <v>226</v>
      </c>
      <c r="I1988" t="s">
        <v>850</v>
      </c>
      <c r="J1988" t="s">
        <v>851</v>
      </c>
      <c r="K1988" t="s">
        <v>46</v>
      </c>
      <c r="L1988">
        <v>20</v>
      </c>
      <c r="M1988" t="s">
        <v>48</v>
      </c>
      <c r="N1988" s="3">
        <v>0</v>
      </c>
      <c r="O1988" s="3">
        <v>0</v>
      </c>
      <c r="P1988" s="3">
        <v>0</v>
      </c>
      <c r="Q1988" s="3">
        <v>0</v>
      </c>
      <c r="R1988" s="3">
        <v>0</v>
      </c>
      <c r="S1988" s="1">
        <v>0</v>
      </c>
      <c r="T1988" s="1">
        <v>0</v>
      </c>
      <c r="U1988" s="1"/>
    </row>
    <row r="1989" spans="1:21" x14ac:dyDescent="0.25">
      <c r="A1989" t="s">
        <v>846</v>
      </c>
      <c r="B1989">
        <v>16</v>
      </c>
      <c r="C1989">
        <v>995</v>
      </c>
      <c r="D1989" t="s">
        <v>852</v>
      </c>
      <c r="E1989" t="s">
        <v>846</v>
      </c>
      <c r="F1989" t="s">
        <v>42</v>
      </c>
      <c r="G1989" t="s">
        <v>853</v>
      </c>
      <c r="H1989">
        <v>226</v>
      </c>
      <c r="I1989" t="s">
        <v>850</v>
      </c>
      <c r="J1989" t="s">
        <v>851</v>
      </c>
      <c r="K1989" t="s">
        <v>46</v>
      </c>
      <c r="L1989">
        <v>30</v>
      </c>
      <c r="M1989" t="s">
        <v>49</v>
      </c>
      <c r="N1989" s="3">
        <v>0</v>
      </c>
      <c r="O1989" s="3">
        <v>0</v>
      </c>
      <c r="P1989" s="3">
        <v>0</v>
      </c>
      <c r="Q1989" s="3">
        <v>0</v>
      </c>
      <c r="R1989" s="3">
        <v>0</v>
      </c>
      <c r="S1989" s="1">
        <v>0</v>
      </c>
      <c r="T1989" s="1">
        <v>0</v>
      </c>
      <c r="U1989" s="1"/>
    </row>
    <row r="1990" spans="1:21" x14ac:dyDescent="0.25">
      <c r="A1990" t="s">
        <v>846</v>
      </c>
      <c r="B1990">
        <v>16</v>
      </c>
      <c r="C1990">
        <v>995</v>
      </c>
      <c r="D1990" t="s">
        <v>852</v>
      </c>
      <c r="E1990" t="s">
        <v>846</v>
      </c>
      <c r="F1990" t="s">
        <v>42</v>
      </c>
      <c r="G1990" t="s">
        <v>853</v>
      </c>
      <c r="H1990">
        <v>226</v>
      </c>
      <c r="I1990" t="s">
        <v>850</v>
      </c>
      <c r="J1990" t="s">
        <v>851</v>
      </c>
      <c r="K1990" t="s">
        <v>46</v>
      </c>
      <c r="L1990">
        <v>40</v>
      </c>
      <c r="M1990" t="s">
        <v>12</v>
      </c>
      <c r="N1990" s="3">
        <v>0</v>
      </c>
      <c r="O1990" s="3">
        <v>0</v>
      </c>
      <c r="P1990" s="3">
        <v>0</v>
      </c>
      <c r="Q1990" s="3">
        <v>0</v>
      </c>
      <c r="R1990" s="3">
        <v>0</v>
      </c>
      <c r="S1990" s="1">
        <v>0</v>
      </c>
      <c r="T1990" s="1">
        <v>0</v>
      </c>
      <c r="U1990" s="1"/>
    </row>
    <row r="1991" spans="1:21" x14ac:dyDescent="0.25">
      <c r="A1991" t="s">
        <v>846</v>
      </c>
      <c r="B1991">
        <v>16</v>
      </c>
      <c r="C1991">
        <v>995</v>
      </c>
      <c r="D1991" t="s">
        <v>852</v>
      </c>
      <c r="E1991" t="s">
        <v>846</v>
      </c>
      <c r="F1991" t="s">
        <v>42</v>
      </c>
      <c r="G1991" t="s">
        <v>853</v>
      </c>
      <c r="H1991">
        <v>226</v>
      </c>
      <c r="I1991" t="s">
        <v>850</v>
      </c>
      <c r="J1991" t="s">
        <v>851</v>
      </c>
      <c r="K1991" t="s">
        <v>46</v>
      </c>
      <c r="L1991">
        <v>50</v>
      </c>
      <c r="M1991" t="s">
        <v>50</v>
      </c>
      <c r="N1991" s="3">
        <v>0</v>
      </c>
      <c r="O1991" s="3">
        <v>0</v>
      </c>
      <c r="P1991" s="3">
        <v>0</v>
      </c>
      <c r="Q1991" s="3">
        <v>0</v>
      </c>
      <c r="R1991" s="3">
        <v>0</v>
      </c>
      <c r="S1991" s="1">
        <v>0</v>
      </c>
      <c r="T1991" s="1">
        <v>0</v>
      </c>
      <c r="U1991" s="1"/>
    </row>
    <row r="1992" spans="1:21" x14ac:dyDescent="0.25">
      <c r="A1992" t="s">
        <v>846</v>
      </c>
      <c r="B1992">
        <v>16</v>
      </c>
      <c r="C1992">
        <v>995</v>
      </c>
      <c r="D1992" t="s">
        <v>852</v>
      </c>
      <c r="E1992" t="s">
        <v>846</v>
      </c>
      <c r="F1992" t="s">
        <v>42</v>
      </c>
      <c r="G1992" t="s">
        <v>853</v>
      </c>
      <c r="H1992">
        <v>236</v>
      </c>
      <c r="I1992" t="s">
        <v>854</v>
      </c>
      <c r="J1992" t="s">
        <v>855</v>
      </c>
      <c r="K1992" t="s">
        <v>46</v>
      </c>
      <c r="L1992">
        <v>10</v>
      </c>
      <c r="M1992" t="s">
        <v>47</v>
      </c>
      <c r="N1992" s="3">
        <v>0</v>
      </c>
      <c r="O1992" s="3">
        <v>0</v>
      </c>
      <c r="P1992" s="3">
        <v>0</v>
      </c>
      <c r="Q1992" s="3">
        <v>0</v>
      </c>
      <c r="R1992" s="3">
        <v>0</v>
      </c>
      <c r="S1992" s="1">
        <v>0</v>
      </c>
      <c r="T1992" s="1">
        <v>0</v>
      </c>
      <c r="U1992" s="1"/>
    </row>
    <row r="1993" spans="1:21" x14ac:dyDescent="0.25">
      <c r="A1993" t="s">
        <v>846</v>
      </c>
      <c r="B1993">
        <v>16</v>
      </c>
      <c r="C1993">
        <v>995</v>
      </c>
      <c r="D1993" t="s">
        <v>852</v>
      </c>
      <c r="E1993" t="s">
        <v>846</v>
      </c>
      <c r="F1993" t="s">
        <v>42</v>
      </c>
      <c r="G1993" t="s">
        <v>853</v>
      </c>
      <c r="H1993">
        <v>236</v>
      </c>
      <c r="I1993" t="s">
        <v>854</v>
      </c>
      <c r="J1993" t="s">
        <v>855</v>
      </c>
      <c r="K1993" t="s">
        <v>46</v>
      </c>
      <c r="L1993">
        <v>20</v>
      </c>
      <c r="M1993" t="s">
        <v>48</v>
      </c>
      <c r="N1993" s="3">
        <v>0</v>
      </c>
      <c r="O1993" s="3">
        <v>0</v>
      </c>
      <c r="P1993" s="3">
        <v>0</v>
      </c>
      <c r="Q1993" s="3">
        <v>0</v>
      </c>
      <c r="R1993" s="3">
        <v>0</v>
      </c>
      <c r="S1993" s="1">
        <v>0</v>
      </c>
      <c r="T1993" s="1">
        <v>0</v>
      </c>
      <c r="U1993" s="1"/>
    </row>
    <row r="1994" spans="1:21" x14ac:dyDescent="0.25">
      <c r="A1994" t="s">
        <v>846</v>
      </c>
      <c r="B1994">
        <v>16</v>
      </c>
      <c r="C1994">
        <v>995</v>
      </c>
      <c r="D1994" t="s">
        <v>852</v>
      </c>
      <c r="E1994" t="s">
        <v>846</v>
      </c>
      <c r="F1994" t="s">
        <v>42</v>
      </c>
      <c r="G1994" t="s">
        <v>853</v>
      </c>
      <c r="H1994">
        <v>236</v>
      </c>
      <c r="I1994" t="s">
        <v>854</v>
      </c>
      <c r="J1994" t="s">
        <v>855</v>
      </c>
      <c r="K1994" t="s">
        <v>46</v>
      </c>
      <c r="L1994">
        <v>30</v>
      </c>
      <c r="M1994" t="s">
        <v>49</v>
      </c>
      <c r="N1994" s="3">
        <v>0</v>
      </c>
      <c r="O1994" s="3">
        <v>0</v>
      </c>
      <c r="P1994" s="3">
        <v>0</v>
      </c>
      <c r="Q1994" s="3">
        <v>0</v>
      </c>
      <c r="R1994" s="3">
        <v>0</v>
      </c>
      <c r="S1994" s="1">
        <v>0</v>
      </c>
      <c r="T1994" s="1">
        <v>0</v>
      </c>
      <c r="U1994" s="1"/>
    </row>
    <row r="1995" spans="1:21" x14ac:dyDescent="0.25">
      <c r="A1995" t="s">
        <v>846</v>
      </c>
      <c r="B1995">
        <v>16</v>
      </c>
      <c r="C1995">
        <v>995</v>
      </c>
      <c r="D1995" t="s">
        <v>852</v>
      </c>
      <c r="E1995" t="s">
        <v>846</v>
      </c>
      <c r="F1995" t="s">
        <v>42</v>
      </c>
      <c r="G1995" t="s">
        <v>853</v>
      </c>
      <c r="H1995">
        <v>236</v>
      </c>
      <c r="I1995" t="s">
        <v>854</v>
      </c>
      <c r="J1995" t="s">
        <v>855</v>
      </c>
      <c r="K1995" t="s">
        <v>46</v>
      </c>
      <c r="L1995">
        <v>40</v>
      </c>
      <c r="M1995" t="s">
        <v>12</v>
      </c>
      <c r="N1995" s="3">
        <v>0</v>
      </c>
      <c r="O1995" s="3">
        <v>0</v>
      </c>
      <c r="P1995" s="3">
        <v>0</v>
      </c>
      <c r="Q1995" s="3">
        <v>0</v>
      </c>
      <c r="R1995" s="3">
        <v>0</v>
      </c>
      <c r="S1995" s="1">
        <v>0</v>
      </c>
      <c r="T1995" s="1">
        <v>0</v>
      </c>
      <c r="U1995" s="1"/>
    </row>
    <row r="1996" spans="1:21" x14ac:dyDescent="0.25">
      <c r="A1996" t="s">
        <v>846</v>
      </c>
      <c r="B1996">
        <v>16</v>
      </c>
      <c r="C1996">
        <v>995</v>
      </c>
      <c r="D1996" t="s">
        <v>852</v>
      </c>
      <c r="E1996" t="s">
        <v>846</v>
      </c>
      <c r="F1996" t="s">
        <v>42</v>
      </c>
      <c r="G1996" t="s">
        <v>853</v>
      </c>
      <c r="H1996">
        <v>236</v>
      </c>
      <c r="I1996" t="s">
        <v>854</v>
      </c>
      <c r="J1996" t="s">
        <v>855</v>
      </c>
      <c r="K1996" t="s">
        <v>46</v>
      </c>
      <c r="L1996">
        <v>50</v>
      </c>
      <c r="M1996" t="s">
        <v>50</v>
      </c>
      <c r="N1996" s="3">
        <v>0</v>
      </c>
      <c r="O1996" s="3">
        <v>0</v>
      </c>
      <c r="P1996" s="3">
        <v>0</v>
      </c>
      <c r="Q1996" s="3">
        <v>0</v>
      </c>
      <c r="R1996" s="3">
        <v>0</v>
      </c>
      <c r="S1996" s="1">
        <v>0</v>
      </c>
      <c r="T1996" s="1">
        <v>0</v>
      </c>
      <c r="U1996" s="1"/>
    </row>
    <row r="1997" spans="1:21" x14ac:dyDescent="0.25">
      <c r="A1997" t="s">
        <v>846</v>
      </c>
      <c r="B1997">
        <v>16</v>
      </c>
      <c r="C1997">
        <v>995</v>
      </c>
      <c r="D1997" t="s">
        <v>852</v>
      </c>
      <c r="E1997" t="s">
        <v>846</v>
      </c>
      <c r="F1997" t="s">
        <v>42</v>
      </c>
      <c r="G1997" t="s">
        <v>853</v>
      </c>
      <c r="H1997">
        <v>237</v>
      </c>
      <c r="I1997" t="s">
        <v>542</v>
      </c>
      <c r="J1997" t="s">
        <v>543</v>
      </c>
      <c r="K1997" t="s">
        <v>46</v>
      </c>
      <c r="L1997">
        <v>10</v>
      </c>
      <c r="M1997" t="s">
        <v>47</v>
      </c>
      <c r="N1997" s="3">
        <v>0</v>
      </c>
      <c r="O1997" s="3">
        <v>0</v>
      </c>
      <c r="P1997" s="3">
        <v>0</v>
      </c>
      <c r="Q1997" s="3">
        <v>0</v>
      </c>
      <c r="R1997" s="3">
        <v>0</v>
      </c>
      <c r="S1997" s="1">
        <v>0</v>
      </c>
      <c r="T1997" s="1">
        <v>0</v>
      </c>
      <c r="U1997" s="1"/>
    </row>
    <row r="1998" spans="1:21" x14ac:dyDescent="0.25">
      <c r="A1998" t="s">
        <v>846</v>
      </c>
      <c r="B1998">
        <v>16</v>
      </c>
      <c r="C1998">
        <v>995</v>
      </c>
      <c r="D1998" t="s">
        <v>852</v>
      </c>
      <c r="E1998" t="s">
        <v>846</v>
      </c>
      <c r="F1998" t="s">
        <v>42</v>
      </c>
      <c r="G1998" t="s">
        <v>853</v>
      </c>
      <c r="H1998">
        <v>237</v>
      </c>
      <c r="I1998" t="s">
        <v>542</v>
      </c>
      <c r="J1998" t="s">
        <v>543</v>
      </c>
      <c r="K1998" t="s">
        <v>46</v>
      </c>
      <c r="L1998">
        <v>20</v>
      </c>
      <c r="M1998" t="s">
        <v>48</v>
      </c>
      <c r="N1998" s="3">
        <v>0</v>
      </c>
      <c r="O1998" s="3">
        <v>0</v>
      </c>
      <c r="P1998" s="3">
        <v>0</v>
      </c>
      <c r="Q1998" s="3">
        <v>0</v>
      </c>
      <c r="R1998" s="3">
        <v>0</v>
      </c>
      <c r="S1998" s="1">
        <v>0</v>
      </c>
      <c r="T1998" s="1">
        <v>0</v>
      </c>
      <c r="U1998" s="1"/>
    </row>
    <row r="1999" spans="1:21" x14ac:dyDescent="0.25">
      <c r="A1999" t="s">
        <v>846</v>
      </c>
      <c r="B1999">
        <v>16</v>
      </c>
      <c r="C1999">
        <v>995</v>
      </c>
      <c r="D1999" t="s">
        <v>852</v>
      </c>
      <c r="E1999" t="s">
        <v>846</v>
      </c>
      <c r="F1999" t="s">
        <v>42</v>
      </c>
      <c r="G1999" t="s">
        <v>853</v>
      </c>
      <c r="H1999">
        <v>237</v>
      </c>
      <c r="I1999" t="s">
        <v>542</v>
      </c>
      <c r="J1999" t="s">
        <v>543</v>
      </c>
      <c r="K1999" t="s">
        <v>46</v>
      </c>
      <c r="L1999">
        <v>30</v>
      </c>
      <c r="M1999" t="s">
        <v>49</v>
      </c>
      <c r="N1999" s="3">
        <v>0</v>
      </c>
      <c r="O1999" s="3">
        <v>0</v>
      </c>
      <c r="P1999" s="3">
        <v>0</v>
      </c>
      <c r="Q1999" s="3">
        <v>0</v>
      </c>
      <c r="R1999" s="3">
        <v>0</v>
      </c>
      <c r="S1999" s="1">
        <v>0</v>
      </c>
      <c r="T1999" s="1">
        <v>0</v>
      </c>
      <c r="U1999" s="1"/>
    </row>
    <row r="2000" spans="1:21" x14ac:dyDescent="0.25">
      <c r="A2000" t="s">
        <v>846</v>
      </c>
      <c r="B2000">
        <v>16</v>
      </c>
      <c r="C2000">
        <v>995</v>
      </c>
      <c r="D2000" t="s">
        <v>852</v>
      </c>
      <c r="E2000" t="s">
        <v>846</v>
      </c>
      <c r="F2000" t="s">
        <v>42</v>
      </c>
      <c r="G2000" t="s">
        <v>853</v>
      </c>
      <c r="H2000">
        <v>237</v>
      </c>
      <c r="I2000" t="s">
        <v>542</v>
      </c>
      <c r="J2000" t="s">
        <v>543</v>
      </c>
      <c r="K2000" t="s">
        <v>46</v>
      </c>
      <c r="L2000">
        <v>40</v>
      </c>
      <c r="M2000" t="s">
        <v>12</v>
      </c>
      <c r="N2000" s="3">
        <v>0</v>
      </c>
      <c r="O2000" s="3">
        <v>0</v>
      </c>
      <c r="P2000" s="3">
        <v>0</v>
      </c>
      <c r="Q2000" s="3">
        <v>0</v>
      </c>
      <c r="R2000" s="3">
        <v>0</v>
      </c>
      <c r="S2000" s="1">
        <v>0</v>
      </c>
      <c r="T2000" s="1">
        <v>0</v>
      </c>
      <c r="U2000" s="1"/>
    </row>
    <row r="2001" spans="1:21" x14ac:dyDescent="0.25">
      <c r="A2001" t="s">
        <v>846</v>
      </c>
      <c r="B2001">
        <v>16</v>
      </c>
      <c r="C2001">
        <v>995</v>
      </c>
      <c r="D2001" t="s">
        <v>852</v>
      </c>
      <c r="E2001" t="s">
        <v>846</v>
      </c>
      <c r="F2001" t="s">
        <v>42</v>
      </c>
      <c r="G2001" t="s">
        <v>853</v>
      </c>
      <c r="H2001">
        <v>237</v>
      </c>
      <c r="I2001" t="s">
        <v>542</v>
      </c>
      <c r="J2001" t="s">
        <v>543</v>
      </c>
      <c r="K2001" t="s">
        <v>46</v>
      </c>
      <c r="L2001">
        <v>50</v>
      </c>
      <c r="M2001" t="s">
        <v>50</v>
      </c>
      <c r="N2001" s="3">
        <v>0</v>
      </c>
      <c r="O2001" s="3">
        <v>0</v>
      </c>
      <c r="P2001" s="3">
        <v>0</v>
      </c>
      <c r="Q2001" s="3">
        <v>0</v>
      </c>
      <c r="R2001" s="3">
        <v>0</v>
      </c>
      <c r="S2001" s="1">
        <v>0</v>
      </c>
      <c r="T2001" s="1">
        <v>0</v>
      </c>
      <c r="U2001" s="1"/>
    </row>
    <row r="2002" spans="1:21" x14ac:dyDescent="0.25">
      <c r="A2002" t="s">
        <v>846</v>
      </c>
      <c r="B2002">
        <v>16</v>
      </c>
      <c r="C2002">
        <v>995</v>
      </c>
      <c r="D2002" t="s">
        <v>852</v>
      </c>
      <c r="E2002" t="s">
        <v>846</v>
      </c>
      <c r="F2002" t="s">
        <v>42</v>
      </c>
      <c r="G2002" t="s">
        <v>853</v>
      </c>
      <c r="H2002">
        <v>238</v>
      </c>
      <c r="I2002" t="s">
        <v>856</v>
      </c>
      <c r="J2002" t="s">
        <v>857</v>
      </c>
      <c r="K2002" t="s">
        <v>46</v>
      </c>
      <c r="L2002">
        <v>10</v>
      </c>
      <c r="M2002" t="s">
        <v>47</v>
      </c>
      <c r="N2002" s="3">
        <v>0</v>
      </c>
      <c r="O2002" s="3">
        <v>0</v>
      </c>
      <c r="P2002" s="3">
        <v>4989613</v>
      </c>
      <c r="Q2002" s="3">
        <v>17101360</v>
      </c>
      <c r="R2002" s="3">
        <v>9977461</v>
      </c>
      <c r="S2002" s="1">
        <v>4863</v>
      </c>
      <c r="T2002" s="1">
        <v>0</v>
      </c>
      <c r="U2002" s="1"/>
    </row>
    <row r="2003" spans="1:21" x14ac:dyDescent="0.25">
      <c r="A2003" t="s">
        <v>846</v>
      </c>
      <c r="B2003">
        <v>16</v>
      </c>
      <c r="C2003">
        <v>995</v>
      </c>
      <c r="D2003" t="s">
        <v>852</v>
      </c>
      <c r="E2003" t="s">
        <v>846</v>
      </c>
      <c r="F2003" t="s">
        <v>42</v>
      </c>
      <c r="G2003" t="s">
        <v>853</v>
      </c>
      <c r="H2003">
        <v>238</v>
      </c>
      <c r="I2003" t="s">
        <v>856</v>
      </c>
      <c r="J2003" t="s">
        <v>857</v>
      </c>
      <c r="K2003" t="s">
        <v>46</v>
      </c>
      <c r="L2003">
        <v>20</v>
      </c>
      <c r="M2003" t="s">
        <v>48</v>
      </c>
      <c r="N2003" s="3">
        <v>0</v>
      </c>
      <c r="O2003" s="3">
        <v>0</v>
      </c>
      <c r="P2003" s="3">
        <v>0</v>
      </c>
      <c r="Q2003" s="3">
        <v>0</v>
      </c>
      <c r="R2003" s="3">
        <v>0</v>
      </c>
      <c r="S2003" s="1">
        <v>0</v>
      </c>
      <c r="T2003" s="1">
        <v>0</v>
      </c>
      <c r="U2003" s="1"/>
    </row>
    <row r="2004" spans="1:21" x14ac:dyDescent="0.25">
      <c r="A2004" t="s">
        <v>846</v>
      </c>
      <c r="B2004">
        <v>16</v>
      </c>
      <c r="C2004">
        <v>995</v>
      </c>
      <c r="D2004" t="s">
        <v>852</v>
      </c>
      <c r="E2004" t="s">
        <v>846</v>
      </c>
      <c r="F2004" t="s">
        <v>42</v>
      </c>
      <c r="G2004" t="s">
        <v>853</v>
      </c>
      <c r="H2004">
        <v>238</v>
      </c>
      <c r="I2004" t="s">
        <v>856</v>
      </c>
      <c r="J2004" t="s">
        <v>857</v>
      </c>
      <c r="K2004" t="s">
        <v>46</v>
      </c>
      <c r="L2004">
        <v>30</v>
      </c>
      <c r="M2004" t="s">
        <v>49</v>
      </c>
      <c r="N2004" s="3">
        <v>0</v>
      </c>
      <c r="O2004" s="3">
        <v>0</v>
      </c>
      <c r="P2004" s="3">
        <v>4989613</v>
      </c>
      <c r="Q2004" s="3">
        <v>17101360</v>
      </c>
      <c r="R2004" s="3">
        <v>9977461</v>
      </c>
      <c r="S2004" s="1">
        <v>4863</v>
      </c>
      <c r="T2004" s="1">
        <v>0</v>
      </c>
      <c r="U2004" s="1"/>
    </row>
    <row r="2005" spans="1:21" x14ac:dyDescent="0.25">
      <c r="A2005" t="s">
        <v>846</v>
      </c>
      <c r="B2005">
        <v>16</v>
      </c>
      <c r="C2005">
        <v>995</v>
      </c>
      <c r="D2005" t="s">
        <v>852</v>
      </c>
      <c r="E2005" t="s">
        <v>846</v>
      </c>
      <c r="F2005" t="s">
        <v>42</v>
      </c>
      <c r="G2005" t="s">
        <v>853</v>
      </c>
      <c r="H2005">
        <v>238</v>
      </c>
      <c r="I2005" t="s">
        <v>856</v>
      </c>
      <c r="J2005" t="s">
        <v>857</v>
      </c>
      <c r="K2005" t="s">
        <v>46</v>
      </c>
      <c r="L2005">
        <v>40</v>
      </c>
      <c r="M2005" t="s">
        <v>12</v>
      </c>
      <c r="N2005" s="3">
        <v>0</v>
      </c>
      <c r="O2005" s="3">
        <v>0</v>
      </c>
      <c r="P2005" s="3">
        <v>4755547</v>
      </c>
      <c r="Q2005" s="3">
        <v>4755547</v>
      </c>
      <c r="R2005" s="3">
        <v>0</v>
      </c>
      <c r="S2005" s="1">
        <v>0</v>
      </c>
      <c r="T2005" s="1">
        <v>0</v>
      </c>
      <c r="U2005" s="1"/>
    </row>
    <row r="2006" spans="1:21" x14ac:dyDescent="0.25">
      <c r="A2006" t="s">
        <v>846</v>
      </c>
      <c r="B2006">
        <v>16</v>
      </c>
      <c r="C2006">
        <v>995</v>
      </c>
      <c r="D2006" t="s">
        <v>852</v>
      </c>
      <c r="E2006" t="s">
        <v>846</v>
      </c>
      <c r="F2006" t="s">
        <v>42</v>
      </c>
      <c r="G2006" t="s">
        <v>853</v>
      </c>
      <c r="H2006">
        <v>238</v>
      </c>
      <c r="I2006" t="s">
        <v>856</v>
      </c>
      <c r="J2006" t="s">
        <v>857</v>
      </c>
      <c r="K2006" t="s">
        <v>46</v>
      </c>
      <c r="L2006">
        <v>50</v>
      </c>
      <c r="M2006" t="s">
        <v>50</v>
      </c>
      <c r="N2006" s="3">
        <v>0</v>
      </c>
      <c r="O2006" s="3">
        <v>0</v>
      </c>
      <c r="P2006" s="3">
        <v>234066</v>
      </c>
      <c r="Q2006" s="3">
        <v>12345813</v>
      </c>
      <c r="R2006" s="3">
        <v>9977461</v>
      </c>
      <c r="S2006" s="1">
        <v>4863</v>
      </c>
      <c r="T2006" s="1">
        <v>0</v>
      </c>
      <c r="U2006" s="1"/>
    </row>
    <row r="2007" spans="1:21" x14ac:dyDescent="0.25">
      <c r="A2007" t="s">
        <v>846</v>
      </c>
      <c r="B2007">
        <v>16</v>
      </c>
      <c r="C2007">
        <v>995</v>
      </c>
      <c r="D2007" t="s">
        <v>852</v>
      </c>
      <c r="E2007" t="s">
        <v>846</v>
      </c>
      <c r="F2007" t="s">
        <v>42</v>
      </c>
      <c r="G2007" t="s">
        <v>853</v>
      </c>
      <c r="H2007">
        <v>722</v>
      </c>
      <c r="I2007" t="s">
        <v>216</v>
      </c>
      <c r="J2007" t="s">
        <v>217</v>
      </c>
      <c r="K2007" t="s">
        <v>46</v>
      </c>
      <c r="L2007">
        <v>10</v>
      </c>
      <c r="M2007" t="s">
        <v>47</v>
      </c>
      <c r="N2007" s="3">
        <v>0</v>
      </c>
      <c r="O2007" s="3">
        <v>50000000</v>
      </c>
      <c r="P2007" s="3">
        <v>9583532</v>
      </c>
      <c r="Q2007" s="3">
        <v>0</v>
      </c>
      <c r="R2007" s="3">
        <v>0</v>
      </c>
      <c r="S2007" s="1">
        <v>0</v>
      </c>
      <c r="T2007" s="1">
        <v>0</v>
      </c>
      <c r="U2007" s="1"/>
    </row>
    <row r="2008" spans="1:21" x14ac:dyDescent="0.25">
      <c r="A2008" t="s">
        <v>846</v>
      </c>
      <c r="B2008">
        <v>16</v>
      </c>
      <c r="C2008">
        <v>995</v>
      </c>
      <c r="D2008" t="s">
        <v>852</v>
      </c>
      <c r="E2008" t="s">
        <v>846</v>
      </c>
      <c r="F2008" t="s">
        <v>42</v>
      </c>
      <c r="G2008" t="s">
        <v>853</v>
      </c>
      <c r="H2008">
        <v>722</v>
      </c>
      <c r="I2008" t="s">
        <v>216</v>
      </c>
      <c r="J2008" t="s">
        <v>217</v>
      </c>
      <c r="K2008" t="s">
        <v>46</v>
      </c>
      <c r="L2008">
        <v>20</v>
      </c>
      <c r="M2008" t="s">
        <v>48</v>
      </c>
      <c r="N2008" s="3">
        <v>0</v>
      </c>
      <c r="O2008" s="3">
        <v>0</v>
      </c>
      <c r="P2008" s="3">
        <v>0</v>
      </c>
      <c r="Q2008" s="3">
        <v>0</v>
      </c>
      <c r="R2008" s="3">
        <v>0</v>
      </c>
      <c r="S2008" s="1">
        <v>0</v>
      </c>
      <c r="T2008" s="1">
        <v>0</v>
      </c>
      <c r="U2008" s="1"/>
    </row>
    <row r="2009" spans="1:21" x14ac:dyDescent="0.25">
      <c r="A2009" t="s">
        <v>846</v>
      </c>
      <c r="B2009">
        <v>16</v>
      </c>
      <c r="C2009">
        <v>995</v>
      </c>
      <c r="D2009" t="s">
        <v>852</v>
      </c>
      <c r="E2009" t="s">
        <v>846</v>
      </c>
      <c r="F2009" t="s">
        <v>42</v>
      </c>
      <c r="G2009" t="s">
        <v>853</v>
      </c>
      <c r="H2009">
        <v>722</v>
      </c>
      <c r="I2009" t="s">
        <v>216</v>
      </c>
      <c r="J2009" t="s">
        <v>217</v>
      </c>
      <c r="K2009" t="s">
        <v>46</v>
      </c>
      <c r="L2009">
        <v>30</v>
      </c>
      <c r="M2009" t="s">
        <v>49</v>
      </c>
      <c r="N2009" s="3">
        <v>0</v>
      </c>
      <c r="O2009" s="3">
        <v>50000000</v>
      </c>
      <c r="P2009" s="3">
        <v>9583532</v>
      </c>
      <c r="Q2009" s="3">
        <v>0</v>
      </c>
      <c r="R2009" s="3">
        <v>0</v>
      </c>
      <c r="S2009" s="1">
        <v>0</v>
      </c>
      <c r="T2009" s="1">
        <v>0</v>
      </c>
      <c r="U2009" s="1"/>
    </row>
    <row r="2010" spans="1:21" x14ac:dyDescent="0.25">
      <c r="A2010" t="s">
        <v>846</v>
      </c>
      <c r="B2010">
        <v>16</v>
      </c>
      <c r="C2010">
        <v>995</v>
      </c>
      <c r="D2010" t="s">
        <v>852</v>
      </c>
      <c r="E2010" t="s">
        <v>846</v>
      </c>
      <c r="F2010" t="s">
        <v>42</v>
      </c>
      <c r="G2010" t="s">
        <v>853</v>
      </c>
      <c r="H2010">
        <v>722</v>
      </c>
      <c r="I2010" t="s">
        <v>216</v>
      </c>
      <c r="J2010" t="s">
        <v>217</v>
      </c>
      <c r="K2010" t="s">
        <v>46</v>
      </c>
      <c r="L2010">
        <v>40</v>
      </c>
      <c r="M2010" t="s">
        <v>12</v>
      </c>
      <c r="N2010" s="3">
        <v>0</v>
      </c>
      <c r="O2010" s="3">
        <v>50000000</v>
      </c>
      <c r="P2010" s="3">
        <v>0</v>
      </c>
      <c r="Q2010" s="3">
        <v>0</v>
      </c>
      <c r="R2010" s="3">
        <v>0</v>
      </c>
      <c r="S2010" s="1">
        <v>0</v>
      </c>
      <c r="T2010" s="1">
        <v>0</v>
      </c>
      <c r="U2010" s="1"/>
    </row>
    <row r="2011" spans="1:21" x14ac:dyDescent="0.25">
      <c r="A2011" t="s">
        <v>846</v>
      </c>
      <c r="B2011">
        <v>16</v>
      </c>
      <c r="C2011">
        <v>995</v>
      </c>
      <c r="D2011" t="s">
        <v>852</v>
      </c>
      <c r="E2011" t="s">
        <v>846</v>
      </c>
      <c r="F2011" t="s">
        <v>42</v>
      </c>
      <c r="G2011" t="s">
        <v>853</v>
      </c>
      <c r="H2011">
        <v>722</v>
      </c>
      <c r="I2011" t="s">
        <v>216</v>
      </c>
      <c r="J2011" t="s">
        <v>217</v>
      </c>
      <c r="K2011" t="s">
        <v>46</v>
      </c>
      <c r="L2011">
        <v>50</v>
      </c>
      <c r="M2011" t="s">
        <v>50</v>
      </c>
      <c r="N2011" s="3">
        <v>0</v>
      </c>
      <c r="O2011" s="3">
        <v>0</v>
      </c>
      <c r="P2011" s="3">
        <v>9583532</v>
      </c>
      <c r="Q2011" s="3">
        <v>0</v>
      </c>
      <c r="R2011" s="3">
        <v>0</v>
      </c>
      <c r="S2011" s="1">
        <v>0</v>
      </c>
      <c r="T2011" s="1">
        <v>0</v>
      </c>
      <c r="U2011" s="1"/>
    </row>
    <row r="2012" spans="1:21" x14ac:dyDescent="0.25">
      <c r="A2012" t="s">
        <v>846</v>
      </c>
      <c r="B2012">
        <v>16</v>
      </c>
      <c r="C2012">
        <v>995</v>
      </c>
      <c r="D2012" t="s">
        <v>852</v>
      </c>
      <c r="E2012" t="s">
        <v>846</v>
      </c>
      <c r="F2012" t="s">
        <v>42</v>
      </c>
      <c r="G2012" t="s">
        <v>853</v>
      </c>
      <c r="H2012">
        <v>757</v>
      </c>
      <c r="I2012" t="s">
        <v>858</v>
      </c>
      <c r="J2012" t="s">
        <v>859</v>
      </c>
      <c r="K2012" t="s">
        <v>46</v>
      </c>
      <c r="L2012">
        <v>10</v>
      </c>
      <c r="M2012" t="s">
        <v>47</v>
      </c>
      <c r="N2012" s="3">
        <v>3701963</v>
      </c>
      <c r="O2012" s="3">
        <v>3036825</v>
      </c>
      <c r="P2012" s="3">
        <v>6488263</v>
      </c>
      <c r="Q2012" s="3">
        <v>2436355.86</v>
      </c>
      <c r="R2012" s="3">
        <v>15407641.92</v>
      </c>
      <c r="S2012" s="1">
        <v>2857858</v>
      </c>
      <c r="T2012" s="1">
        <v>27897088</v>
      </c>
      <c r="U2012" s="1">
        <v>34231684.899999999</v>
      </c>
    </row>
    <row r="2013" spans="1:21" x14ac:dyDescent="0.25">
      <c r="A2013" t="s">
        <v>846</v>
      </c>
      <c r="B2013">
        <v>16</v>
      </c>
      <c r="C2013">
        <v>995</v>
      </c>
      <c r="D2013" t="s">
        <v>852</v>
      </c>
      <c r="E2013" t="s">
        <v>846</v>
      </c>
      <c r="F2013" t="s">
        <v>42</v>
      </c>
      <c r="G2013" t="s">
        <v>853</v>
      </c>
      <c r="H2013">
        <v>757</v>
      </c>
      <c r="I2013" t="s">
        <v>858</v>
      </c>
      <c r="J2013" t="s">
        <v>859</v>
      </c>
      <c r="K2013" t="s">
        <v>46</v>
      </c>
      <c r="L2013">
        <v>20</v>
      </c>
      <c r="M2013" t="s">
        <v>48</v>
      </c>
      <c r="N2013" s="3">
        <v>0</v>
      </c>
      <c r="O2013" s="3">
        <v>0</v>
      </c>
      <c r="P2013" s="3">
        <v>0</v>
      </c>
      <c r="Q2013" s="3">
        <v>0</v>
      </c>
      <c r="R2013" s="3">
        <v>0</v>
      </c>
      <c r="S2013" s="1">
        <v>0</v>
      </c>
      <c r="T2013" s="1">
        <v>0</v>
      </c>
      <c r="U2013" s="1">
        <v>0</v>
      </c>
    </row>
    <row r="2014" spans="1:21" x14ac:dyDescent="0.25">
      <c r="A2014" t="s">
        <v>846</v>
      </c>
      <c r="B2014">
        <v>16</v>
      </c>
      <c r="C2014">
        <v>995</v>
      </c>
      <c r="D2014" t="s">
        <v>852</v>
      </c>
      <c r="E2014" t="s">
        <v>846</v>
      </c>
      <c r="F2014" t="s">
        <v>42</v>
      </c>
      <c r="G2014" t="s">
        <v>853</v>
      </c>
      <c r="H2014">
        <v>757</v>
      </c>
      <c r="I2014" t="s">
        <v>858</v>
      </c>
      <c r="J2014" t="s">
        <v>859</v>
      </c>
      <c r="K2014" t="s">
        <v>46</v>
      </c>
      <c r="L2014">
        <v>30</v>
      </c>
      <c r="M2014" t="s">
        <v>49</v>
      </c>
      <c r="N2014" s="3">
        <v>3701963</v>
      </c>
      <c r="O2014" s="3">
        <v>3036825</v>
      </c>
      <c r="P2014" s="3">
        <v>6488263</v>
      </c>
      <c r="Q2014" s="3">
        <v>2436355.86</v>
      </c>
      <c r="R2014" s="3">
        <v>15407641.92</v>
      </c>
      <c r="S2014" s="1">
        <v>2857858</v>
      </c>
      <c r="T2014" s="1">
        <v>27897088</v>
      </c>
      <c r="U2014" s="1">
        <v>34231684.899999999</v>
      </c>
    </row>
    <row r="2015" spans="1:21" x14ac:dyDescent="0.25">
      <c r="A2015" t="s">
        <v>846</v>
      </c>
      <c r="B2015">
        <v>16</v>
      </c>
      <c r="C2015">
        <v>995</v>
      </c>
      <c r="D2015" t="s">
        <v>852</v>
      </c>
      <c r="E2015" t="s">
        <v>846</v>
      </c>
      <c r="F2015" t="s">
        <v>42</v>
      </c>
      <c r="G2015" t="s">
        <v>853</v>
      </c>
      <c r="H2015">
        <v>757</v>
      </c>
      <c r="I2015" t="s">
        <v>858</v>
      </c>
      <c r="J2015" t="s">
        <v>859</v>
      </c>
      <c r="K2015" t="s">
        <v>46</v>
      </c>
      <c r="L2015">
        <v>40</v>
      </c>
      <c r="M2015" t="s">
        <v>12</v>
      </c>
      <c r="N2015" s="3">
        <v>0</v>
      </c>
      <c r="O2015" s="3">
        <v>0</v>
      </c>
      <c r="P2015" s="3">
        <v>0</v>
      </c>
      <c r="Q2015" s="3">
        <v>0</v>
      </c>
      <c r="R2015" s="3">
        <v>0</v>
      </c>
      <c r="S2015" s="1">
        <v>0</v>
      </c>
      <c r="T2015" s="1">
        <v>21066978</v>
      </c>
      <c r="U2015" s="1">
        <v>32731221</v>
      </c>
    </row>
    <row r="2016" spans="1:21" x14ac:dyDescent="0.25">
      <c r="A2016" t="s">
        <v>846</v>
      </c>
      <c r="B2016">
        <v>16</v>
      </c>
      <c r="C2016">
        <v>995</v>
      </c>
      <c r="D2016" t="s">
        <v>852</v>
      </c>
      <c r="E2016" t="s">
        <v>846</v>
      </c>
      <c r="F2016" t="s">
        <v>42</v>
      </c>
      <c r="G2016" t="s">
        <v>853</v>
      </c>
      <c r="H2016">
        <v>757</v>
      </c>
      <c r="I2016" t="s">
        <v>858</v>
      </c>
      <c r="J2016" t="s">
        <v>859</v>
      </c>
      <c r="K2016" t="s">
        <v>46</v>
      </c>
      <c r="L2016">
        <v>50</v>
      </c>
      <c r="M2016" t="s">
        <v>50</v>
      </c>
      <c r="N2016" s="3">
        <v>3701963</v>
      </c>
      <c r="O2016" s="3">
        <v>3036825</v>
      </c>
      <c r="P2016" s="3">
        <v>6488263</v>
      </c>
      <c r="Q2016" s="3">
        <v>2436355.86</v>
      </c>
      <c r="R2016" s="3">
        <v>15407641.92</v>
      </c>
      <c r="S2016" s="1">
        <v>2857858</v>
      </c>
      <c r="T2016" s="1">
        <v>6830110</v>
      </c>
      <c r="U2016" s="1">
        <v>1500463.8999999985</v>
      </c>
    </row>
    <row r="2017" spans="1:21" x14ac:dyDescent="0.25">
      <c r="A2017" t="s">
        <v>846</v>
      </c>
      <c r="B2017">
        <v>16</v>
      </c>
      <c r="C2017">
        <v>995</v>
      </c>
      <c r="D2017" t="s">
        <v>852</v>
      </c>
      <c r="E2017" t="s">
        <v>846</v>
      </c>
      <c r="F2017" t="s">
        <v>42</v>
      </c>
      <c r="G2017" t="s">
        <v>853</v>
      </c>
      <c r="H2017">
        <v>758</v>
      </c>
      <c r="I2017" t="s">
        <v>860</v>
      </c>
      <c r="J2017" t="s">
        <v>861</v>
      </c>
      <c r="K2017" t="s">
        <v>46</v>
      </c>
      <c r="L2017">
        <v>10</v>
      </c>
      <c r="M2017" t="s">
        <v>47</v>
      </c>
      <c r="N2017" s="3">
        <v>15341882.109999999</v>
      </c>
      <c r="O2017" s="3">
        <v>30211083.890000001</v>
      </c>
      <c r="P2017" s="3">
        <v>23285072.620000001</v>
      </c>
      <c r="Q2017" s="3">
        <v>35693593.25</v>
      </c>
      <c r="R2017" s="3">
        <v>43090340.939999998</v>
      </c>
      <c r="S2017" s="1">
        <v>37094755.740000002</v>
      </c>
      <c r="T2017" s="1">
        <v>34852292.810000002</v>
      </c>
      <c r="U2017" s="1">
        <v>16763395.84</v>
      </c>
    </row>
    <row r="2018" spans="1:21" x14ac:dyDescent="0.25">
      <c r="A2018" t="s">
        <v>846</v>
      </c>
      <c r="B2018">
        <v>16</v>
      </c>
      <c r="C2018">
        <v>995</v>
      </c>
      <c r="D2018" t="s">
        <v>852</v>
      </c>
      <c r="E2018" t="s">
        <v>846</v>
      </c>
      <c r="F2018" t="s">
        <v>42</v>
      </c>
      <c r="G2018" t="s">
        <v>853</v>
      </c>
      <c r="H2018">
        <v>758</v>
      </c>
      <c r="I2018" t="s">
        <v>860</v>
      </c>
      <c r="J2018" t="s">
        <v>861</v>
      </c>
      <c r="K2018" t="s">
        <v>46</v>
      </c>
      <c r="L2018">
        <v>20</v>
      </c>
      <c r="M2018" t="s">
        <v>48</v>
      </c>
      <c r="N2018" s="3">
        <v>0</v>
      </c>
      <c r="O2018" s="3">
        <v>0</v>
      </c>
      <c r="P2018" s="3">
        <v>0</v>
      </c>
      <c r="Q2018" s="3">
        <v>0</v>
      </c>
      <c r="R2018" s="3">
        <v>0</v>
      </c>
      <c r="S2018" s="1">
        <v>0</v>
      </c>
      <c r="T2018" s="1">
        <v>0</v>
      </c>
      <c r="U2018" s="1">
        <v>0</v>
      </c>
    </row>
    <row r="2019" spans="1:21" x14ac:dyDescent="0.25">
      <c r="A2019" t="s">
        <v>846</v>
      </c>
      <c r="B2019">
        <v>16</v>
      </c>
      <c r="C2019">
        <v>995</v>
      </c>
      <c r="D2019" t="s">
        <v>852</v>
      </c>
      <c r="E2019" t="s">
        <v>846</v>
      </c>
      <c r="F2019" t="s">
        <v>42</v>
      </c>
      <c r="G2019" t="s">
        <v>853</v>
      </c>
      <c r="H2019">
        <v>758</v>
      </c>
      <c r="I2019" t="s">
        <v>860</v>
      </c>
      <c r="J2019" t="s">
        <v>861</v>
      </c>
      <c r="K2019" t="s">
        <v>46</v>
      </c>
      <c r="L2019">
        <v>30</v>
      </c>
      <c r="M2019" t="s">
        <v>49</v>
      </c>
      <c r="N2019" s="3">
        <v>15341882.109999999</v>
      </c>
      <c r="O2019" s="3">
        <v>30211083.890000001</v>
      </c>
      <c r="P2019" s="3">
        <v>23285072.620000001</v>
      </c>
      <c r="Q2019" s="3">
        <v>35693593.25</v>
      </c>
      <c r="R2019" s="3">
        <v>43090340.939999998</v>
      </c>
      <c r="S2019" s="1">
        <v>37094755.740000002</v>
      </c>
      <c r="T2019" s="1">
        <v>34852292.810000002</v>
      </c>
      <c r="U2019" s="1">
        <v>16763395.84</v>
      </c>
    </row>
    <row r="2020" spans="1:21" x14ac:dyDescent="0.25">
      <c r="A2020" t="s">
        <v>846</v>
      </c>
      <c r="B2020">
        <v>16</v>
      </c>
      <c r="C2020">
        <v>995</v>
      </c>
      <c r="D2020" t="s">
        <v>852</v>
      </c>
      <c r="E2020" t="s">
        <v>846</v>
      </c>
      <c r="F2020" t="s">
        <v>42</v>
      </c>
      <c r="G2020" t="s">
        <v>853</v>
      </c>
      <c r="H2020">
        <v>758</v>
      </c>
      <c r="I2020" t="s">
        <v>860</v>
      </c>
      <c r="J2020" t="s">
        <v>861</v>
      </c>
      <c r="K2020" t="s">
        <v>46</v>
      </c>
      <c r="L2020">
        <v>40</v>
      </c>
      <c r="M2020" t="s">
        <v>12</v>
      </c>
      <c r="N2020" s="3">
        <v>2712966</v>
      </c>
      <c r="O2020" s="3">
        <v>30211083.890000001</v>
      </c>
      <c r="P2020" s="3">
        <v>23285072.620000001</v>
      </c>
      <c r="Q2020" s="3">
        <v>35693593.25</v>
      </c>
      <c r="R2020" s="3">
        <v>43090340.939999998</v>
      </c>
      <c r="S2020" s="1">
        <v>37094755.740000002</v>
      </c>
      <c r="T2020" s="1">
        <v>34852292.810000002</v>
      </c>
      <c r="U2020" s="1">
        <v>16763395.84</v>
      </c>
    </row>
    <row r="2021" spans="1:21" x14ac:dyDescent="0.25">
      <c r="A2021" t="s">
        <v>846</v>
      </c>
      <c r="B2021">
        <v>16</v>
      </c>
      <c r="C2021">
        <v>995</v>
      </c>
      <c r="D2021" t="s">
        <v>852</v>
      </c>
      <c r="E2021" t="s">
        <v>846</v>
      </c>
      <c r="F2021" t="s">
        <v>42</v>
      </c>
      <c r="G2021" t="s">
        <v>853</v>
      </c>
      <c r="H2021">
        <v>758</v>
      </c>
      <c r="I2021" t="s">
        <v>860</v>
      </c>
      <c r="J2021" t="s">
        <v>861</v>
      </c>
      <c r="K2021" t="s">
        <v>46</v>
      </c>
      <c r="L2021">
        <v>50</v>
      </c>
      <c r="M2021" t="s">
        <v>50</v>
      </c>
      <c r="N2021" s="3">
        <v>12628916.109999999</v>
      </c>
      <c r="O2021" s="3">
        <v>0</v>
      </c>
      <c r="P2021" s="3">
        <v>0</v>
      </c>
      <c r="Q2021" s="3">
        <v>0</v>
      </c>
      <c r="R2021" s="3">
        <v>0</v>
      </c>
      <c r="S2021" s="1">
        <v>0</v>
      </c>
      <c r="T2021" s="1">
        <v>0</v>
      </c>
      <c r="U2021" s="1">
        <v>0</v>
      </c>
    </row>
    <row r="2022" spans="1:21" x14ac:dyDescent="0.25">
      <c r="A2022" t="s">
        <v>862</v>
      </c>
      <c r="B2022">
        <v>17</v>
      </c>
      <c r="C2022">
        <v>977</v>
      </c>
      <c r="D2022" t="s">
        <v>745</v>
      </c>
      <c r="E2022" t="s">
        <v>746</v>
      </c>
      <c r="F2022" t="s">
        <v>42</v>
      </c>
      <c r="G2022" t="s">
        <v>747</v>
      </c>
      <c r="H2022">
        <v>308</v>
      </c>
      <c r="I2022" t="s">
        <v>748</v>
      </c>
      <c r="J2022" t="s">
        <v>749</v>
      </c>
      <c r="K2022" t="s">
        <v>46</v>
      </c>
      <c r="L2022">
        <v>10</v>
      </c>
      <c r="M2022" t="s">
        <v>47</v>
      </c>
      <c r="N2022" s="3">
        <v>0</v>
      </c>
      <c r="O2022" s="3">
        <v>0</v>
      </c>
      <c r="P2022" s="3">
        <v>0</v>
      </c>
      <c r="Q2022" s="3">
        <v>858585</v>
      </c>
      <c r="R2022" s="3">
        <v>8834546.6099999994</v>
      </c>
      <c r="S2022" s="1">
        <v>5423993</v>
      </c>
      <c r="T2022" s="1">
        <v>5355814.01</v>
      </c>
      <c r="U2022" s="1">
        <v>6379582.46</v>
      </c>
    </row>
    <row r="2023" spans="1:21" x14ac:dyDescent="0.25">
      <c r="A2023" t="s">
        <v>862</v>
      </c>
      <c r="B2023">
        <v>17</v>
      </c>
      <c r="C2023">
        <v>977</v>
      </c>
      <c r="D2023" t="s">
        <v>745</v>
      </c>
      <c r="E2023" t="s">
        <v>746</v>
      </c>
      <c r="F2023" t="s">
        <v>42</v>
      </c>
      <c r="G2023" t="s">
        <v>747</v>
      </c>
      <c r="H2023">
        <v>308</v>
      </c>
      <c r="I2023" t="s">
        <v>748</v>
      </c>
      <c r="J2023" t="s">
        <v>749</v>
      </c>
      <c r="K2023" t="s">
        <v>46</v>
      </c>
      <c r="L2023">
        <v>20</v>
      </c>
      <c r="M2023" t="s">
        <v>48</v>
      </c>
      <c r="N2023" s="3">
        <v>0</v>
      </c>
      <c r="O2023" s="3">
        <v>0</v>
      </c>
      <c r="P2023" s="3">
        <v>0</v>
      </c>
      <c r="Q2023" s="3">
        <v>318028.39</v>
      </c>
      <c r="R2023" s="3">
        <v>1945744.19</v>
      </c>
      <c r="S2023" s="1">
        <v>4162539.99</v>
      </c>
      <c r="T2023" s="1">
        <v>3010227.55</v>
      </c>
      <c r="U2023" s="1">
        <v>4253708.08</v>
      </c>
    </row>
    <row r="2024" spans="1:21" x14ac:dyDescent="0.25">
      <c r="A2024" t="s">
        <v>862</v>
      </c>
      <c r="B2024">
        <v>17</v>
      </c>
      <c r="C2024">
        <v>977</v>
      </c>
      <c r="D2024" t="s">
        <v>745</v>
      </c>
      <c r="E2024" t="s">
        <v>746</v>
      </c>
      <c r="F2024" t="s">
        <v>42</v>
      </c>
      <c r="G2024" t="s">
        <v>747</v>
      </c>
      <c r="H2024">
        <v>308</v>
      </c>
      <c r="I2024" t="s">
        <v>748</v>
      </c>
      <c r="J2024" t="s">
        <v>749</v>
      </c>
      <c r="K2024" t="s">
        <v>46</v>
      </c>
      <c r="L2024">
        <v>30</v>
      </c>
      <c r="M2024" t="s">
        <v>49</v>
      </c>
      <c r="N2024" s="3">
        <v>0</v>
      </c>
      <c r="O2024" s="3">
        <v>0</v>
      </c>
      <c r="P2024" s="3">
        <v>0</v>
      </c>
      <c r="Q2024" s="3">
        <v>540556.61</v>
      </c>
      <c r="R2024" s="3">
        <v>6888802.4199999999</v>
      </c>
      <c r="S2024" s="1">
        <v>1261453.01</v>
      </c>
      <c r="T2024" s="1">
        <v>2345586.46</v>
      </c>
      <c r="U2024" s="1">
        <v>2125874.38</v>
      </c>
    </row>
    <row r="2025" spans="1:21" x14ac:dyDescent="0.25">
      <c r="A2025" t="s">
        <v>862</v>
      </c>
      <c r="B2025">
        <v>17</v>
      </c>
      <c r="C2025">
        <v>977</v>
      </c>
      <c r="D2025" t="s">
        <v>745</v>
      </c>
      <c r="E2025" t="s">
        <v>746</v>
      </c>
      <c r="F2025" t="s">
        <v>42</v>
      </c>
      <c r="G2025" t="s">
        <v>747</v>
      </c>
      <c r="H2025">
        <v>308</v>
      </c>
      <c r="I2025" t="s">
        <v>748</v>
      </c>
      <c r="J2025" t="s">
        <v>749</v>
      </c>
      <c r="K2025" t="s">
        <v>46</v>
      </c>
      <c r="L2025">
        <v>40</v>
      </c>
      <c r="M2025" t="s">
        <v>12</v>
      </c>
      <c r="N2025" s="3">
        <v>0</v>
      </c>
      <c r="O2025" s="3">
        <v>0</v>
      </c>
      <c r="P2025" s="3">
        <v>0</v>
      </c>
      <c r="Q2025" s="3">
        <v>0</v>
      </c>
      <c r="R2025" s="3">
        <v>0</v>
      </c>
      <c r="S2025" s="1">
        <v>1261453.01</v>
      </c>
      <c r="T2025" s="1">
        <v>2345586.46</v>
      </c>
      <c r="U2025" s="1">
        <v>2125874.38</v>
      </c>
    </row>
    <row r="2026" spans="1:21" x14ac:dyDescent="0.25">
      <c r="A2026" t="s">
        <v>862</v>
      </c>
      <c r="B2026">
        <v>17</v>
      </c>
      <c r="C2026">
        <v>977</v>
      </c>
      <c r="D2026" t="s">
        <v>745</v>
      </c>
      <c r="E2026" t="s">
        <v>746</v>
      </c>
      <c r="F2026" t="s">
        <v>42</v>
      </c>
      <c r="G2026" t="s">
        <v>747</v>
      </c>
      <c r="H2026">
        <v>308</v>
      </c>
      <c r="I2026" t="s">
        <v>748</v>
      </c>
      <c r="J2026" t="s">
        <v>749</v>
      </c>
      <c r="K2026" t="s">
        <v>46</v>
      </c>
      <c r="L2026">
        <v>50</v>
      </c>
      <c r="M2026" t="s">
        <v>50</v>
      </c>
      <c r="N2026" s="3">
        <v>0</v>
      </c>
      <c r="O2026" s="3">
        <v>0</v>
      </c>
      <c r="P2026" s="3">
        <v>0</v>
      </c>
      <c r="Q2026" s="3">
        <v>540556.61</v>
      </c>
      <c r="R2026" s="3">
        <v>6888802.4199999999</v>
      </c>
      <c r="S2026" s="1">
        <v>0</v>
      </c>
      <c r="T2026" s="1">
        <v>0</v>
      </c>
      <c r="U2026" s="1">
        <v>0</v>
      </c>
    </row>
    <row r="2027" spans="1:21" x14ac:dyDescent="0.25">
      <c r="A2027" t="s">
        <v>862</v>
      </c>
      <c r="B2027">
        <v>17</v>
      </c>
      <c r="C2027">
        <v>171</v>
      </c>
      <c r="D2027" t="s">
        <v>863</v>
      </c>
      <c r="E2027" t="s">
        <v>864</v>
      </c>
      <c r="F2027" t="s">
        <v>42</v>
      </c>
      <c r="G2027" t="s">
        <v>865</v>
      </c>
      <c r="H2027">
        <v>408</v>
      </c>
      <c r="I2027" t="s">
        <v>866</v>
      </c>
      <c r="J2027" t="s">
        <v>867</v>
      </c>
      <c r="K2027" t="s">
        <v>46</v>
      </c>
      <c r="L2027">
        <v>10</v>
      </c>
      <c r="M2027" t="s">
        <v>47</v>
      </c>
      <c r="N2027" s="3">
        <v>260151</v>
      </c>
      <c r="O2027" s="3">
        <v>310310.49</v>
      </c>
      <c r="P2027" s="3">
        <v>695969.26</v>
      </c>
      <c r="Q2027" s="3">
        <v>752322.31</v>
      </c>
      <c r="R2027" s="3">
        <v>676122.06</v>
      </c>
      <c r="S2027" s="1">
        <v>773101.92</v>
      </c>
      <c r="T2027" s="1">
        <v>1205030.45</v>
      </c>
      <c r="U2027" s="1">
        <v>21280885.789999999</v>
      </c>
    </row>
    <row r="2028" spans="1:21" x14ac:dyDescent="0.25">
      <c r="A2028" t="s">
        <v>862</v>
      </c>
      <c r="B2028">
        <v>17</v>
      </c>
      <c r="C2028">
        <v>171</v>
      </c>
      <c r="D2028" t="s">
        <v>863</v>
      </c>
      <c r="E2028" t="s">
        <v>864</v>
      </c>
      <c r="F2028" t="s">
        <v>42</v>
      </c>
      <c r="G2028" t="s">
        <v>865</v>
      </c>
      <c r="H2028">
        <v>408</v>
      </c>
      <c r="I2028" t="s">
        <v>866</v>
      </c>
      <c r="J2028" t="s">
        <v>867</v>
      </c>
      <c r="K2028" t="s">
        <v>46</v>
      </c>
      <c r="L2028">
        <v>20</v>
      </c>
      <c r="M2028" t="s">
        <v>48</v>
      </c>
      <c r="N2028" s="3">
        <v>53511.51</v>
      </c>
      <c r="O2028" s="3">
        <v>68250.23</v>
      </c>
      <c r="P2028" s="3">
        <v>51037.95</v>
      </c>
      <c r="Q2028" s="3">
        <v>187015.25</v>
      </c>
      <c r="R2028" s="3">
        <v>69767.14</v>
      </c>
      <c r="S2028" s="1">
        <v>112257.47</v>
      </c>
      <c r="T2028" s="1">
        <v>498651.66</v>
      </c>
      <c r="U2028" s="1">
        <v>346385.02</v>
      </c>
    </row>
    <row r="2029" spans="1:21" x14ac:dyDescent="0.25">
      <c r="A2029" t="s">
        <v>862</v>
      </c>
      <c r="B2029">
        <v>17</v>
      </c>
      <c r="C2029">
        <v>171</v>
      </c>
      <c r="D2029" t="s">
        <v>863</v>
      </c>
      <c r="E2029" t="s">
        <v>864</v>
      </c>
      <c r="F2029" t="s">
        <v>42</v>
      </c>
      <c r="G2029" t="s">
        <v>865</v>
      </c>
      <c r="H2029">
        <v>408</v>
      </c>
      <c r="I2029" t="s">
        <v>866</v>
      </c>
      <c r="J2029" t="s">
        <v>867</v>
      </c>
      <c r="K2029" t="s">
        <v>46</v>
      </c>
      <c r="L2029">
        <v>30</v>
      </c>
      <c r="M2029" t="s">
        <v>49</v>
      </c>
      <c r="N2029" s="3">
        <v>206639.49</v>
      </c>
      <c r="O2029" s="3">
        <v>242060.26</v>
      </c>
      <c r="P2029" s="3">
        <v>644931.31000000006</v>
      </c>
      <c r="Q2029" s="3">
        <v>565307.06000000006</v>
      </c>
      <c r="R2029" s="3">
        <v>606354.92000000004</v>
      </c>
      <c r="S2029" s="1">
        <v>660844.44999999995</v>
      </c>
      <c r="T2029" s="1">
        <v>706378.79</v>
      </c>
      <c r="U2029" s="1">
        <v>20934500.77</v>
      </c>
    </row>
    <row r="2030" spans="1:21" x14ac:dyDescent="0.25">
      <c r="A2030" t="s">
        <v>862</v>
      </c>
      <c r="B2030">
        <v>17</v>
      </c>
      <c r="C2030">
        <v>171</v>
      </c>
      <c r="D2030" t="s">
        <v>863</v>
      </c>
      <c r="E2030" t="s">
        <v>864</v>
      </c>
      <c r="F2030" t="s">
        <v>42</v>
      </c>
      <c r="G2030" t="s">
        <v>865</v>
      </c>
      <c r="H2030">
        <v>408</v>
      </c>
      <c r="I2030" t="s">
        <v>866</v>
      </c>
      <c r="J2030" t="s">
        <v>867</v>
      </c>
      <c r="K2030" t="s">
        <v>46</v>
      </c>
      <c r="L2030">
        <v>40</v>
      </c>
      <c r="M2030" t="s">
        <v>12</v>
      </c>
      <c r="N2030" s="3">
        <v>206639.49</v>
      </c>
      <c r="O2030" s="3">
        <v>242060.26</v>
      </c>
      <c r="P2030" s="3">
        <v>644931.31000000006</v>
      </c>
      <c r="Q2030" s="3">
        <v>565307.06000000006</v>
      </c>
      <c r="R2030" s="3">
        <v>606354.92000000004</v>
      </c>
      <c r="S2030" s="1">
        <v>660844.44999999995</v>
      </c>
      <c r="T2030" s="1">
        <v>706378.79</v>
      </c>
      <c r="U2030" s="1">
        <v>20934500.77</v>
      </c>
    </row>
    <row r="2031" spans="1:21" x14ac:dyDescent="0.25">
      <c r="A2031" t="s">
        <v>862</v>
      </c>
      <c r="B2031">
        <v>17</v>
      </c>
      <c r="C2031">
        <v>171</v>
      </c>
      <c r="D2031" t="s">
        <v>863</v>
      </c>
      <c r="E2031" t="s">
        <v>864</v>
      </c>
      <c r="F2031" t="s">
        <v>42</v>
      </c>
      <c r="G2031" t="s">
        <v>865</v>
      </c>
      <c r="H2031">
        <v>408</v>
      </c>
      <c r="I2031" t="s">
        <v>866</v>
      </c>
      <c r="J2031" t="s">
        <v>867</v>
      </c>
      <c r="K2031" t="s">
        <v>46</v>
      </c>
      <c r="L2031">
        <v>50</v>
      </c>
      <c r="M2031" t="s">
        <v>50</v>
      </c>
      <c r="N2031" s="3">
        <v>0</v>
      </c>
      <c r="O2031" s="3">
        <v>0</v>
      </c>
      <c r="P2031" s="3">
        <v>0</v>
      </c>
      <c r="Q2031" s="3">
        <v>0</v>
      </c>
      <c r="R2031" s="3">
        <v>0</v>
      </c>
      <c r="S2031" s="1">
        <v>0</v>
      </c>
      <c r="T2031" s="1">
        <v>0</v>
      </c>
      <c r="U2031" s="1">
        <v>0</v>
      </c>
    </row>
    <row r="2032" spans="1:21" x14ac:dyDescent="0.25">
      <c r="A2032" t="s">
        <v>862</v>
      </c>
      <c r="B2032">
        <v>17</v>
      </c>
      <c r="C2032">
        <v>158</v>
      </c>
      <c r="D2032" t="s">
        <v>868</v>
      </c>
      <c r="E2032" t="s">
        <v>869</v>
      </c>
      <c r="F2032" t="s">
        <v>42</v>
      </c>
      <c r="G2032" t="s">
        <v>870</v>
      </c>
      <c r="H2032">
        <v>704</v>
      </c>
      <c r="I2032" t="s">
        <v>124</v>
      </c>
      <c r="J2032" t="s">
        <v>125</v>
      </c>
      <c r="K2032" t="s">
        <v>46</v>
      </c>
      <c r="L2032">
        <v>10</v>
      </c>
      <c r="M2032" t="s">
        <v>47</v>
      </c>
      <c r="N2032" s="3">
        <v>185137</v>
      </c>
      <c r="O2032" s="3">
        <v>80000</v>
      </c>
      <c r="P2032" s="3">
        <v>80000</v>
      </c>
      <c r="Q2032" s="3">
        <v>80000</v>
      </c>
      <c r="R2032" s="3">
        <v>80000</v>
      </c>
      <c r="S2032" s="1">
        <v>80000</v>
      </c>
      <c r="T2032" s="1">
        <v>80000</v>
      </c>
      <c r="U2032" s="1">
        <v>80000</v>
      </c>
    </row>
    <row r="2033" spans="1:21" x14ac:dyDescent="0.25">
      <c r="A2033" t="s">
        <v>862</v>
      </c>
      <c r="B2033">
        <v>17</v>
      </c>
      <c r="C2033">
        <v>158</v>
      </c>
      <c r="D2033" t="s">
        <v>868</v>
      </c>
      <c r="E2033" t="s">
        <v>869</v>
      </c>
      <c r="F2033" t="s">
        <v>42</v>
      </c>
      <c r="G2033" t="s">
        <v>870</v>
      </c>
      <c r="H2033">
        <v>704</v>
      </c>
      <c r="I2033" t="s">
        <v>124</v>
      </c>
      <c r="J2033" t="s">
        <v>125</v>
      </c>
      <c r="K2033" t="s">
        <v>46</v>
      </c>
      <c r="L2033">
        <v>20</v>
      </c>
      <c r="M2033" t="s">
        <v>48</v>
      </c>
      <c r="N2033" s="3">
        <v>185137</v>
      </c>
      <c r="O2033" s="3">
        <v>80000</v>
      </c>
      <c r="P2033" s="3">
        <v>80000</v>
      </c>
      <c r="Q2033" s="3">
        <v>80000</v>
      </c>
      <c r="R2033" s="3">
        <v>80000</v>
      </c>
      <c r="S2033" s="1">
        <v>80000</v>
      </c>
      <c r="T2033" s="1">
        <v>80000</v>
      </c>
      <c r="U2033" s="1">
        <v>80000</v>
      </c>
    </row>
    <row r="2034" spans="1:21" x14ac:dyDescent="0.25">
      <c r="A2034" t="s">
        <v>862</v>
      </c>
      <c r="B2034">
        <v>17</v>
      </c>
      <c r="C2034">
        <v>158</v>
      </c>
      <c r="D2034" t="s">
        <v>868</v>
      </c>
      <c r="E2034" t="s">
        <v>869</v>
      </c>
      <c r="F2034" t="s">
        <v>42</v>
      </c>
      <c r="G2034" t="s">
        <v>870</v>
      </c>
      <c r="H2034">
        <v>704</v>
      </c>
      <c r="I2034" t="s">
        <v>124</v>
      </c>
      <c r="J2034" t="s">
        <v>125</v>
      </c>
      <c r="K2034" t="s">
        <v>46</v>
      </c>
      <c r="L2034">
        <v>30</v>
      </c>
      <c r="M2034" t="s">
        <v>49</v>
      </c>
      <c r="N2034" s="3">
        <v>0</v>
      </c>
      <c r="O2034" s="3">
        <v>0</v>
      </c>
      <c r="P2034" s="3">
        <v>0</v>
      </c>
      <c r="Q2034" s="3">
        <v>0</v>
      </c>
      <c r="R2034" s="3">
        <v>0</v>
      </c>
      <c r="S2034" s="1">
        <v>0</v>
      </c>
      <c r="T2034" s="1">
        <v>0</v>
      </c>
      <c r="U2034" s="1">
        <v>0</v>
      </c>
    </row>
    <row r="2035" spans="1:21" x14ac:dyDescent="0.25">
      <c r="A2035" t="s">
        <v>862</v>
      </c>
      <c r="B2035">
        <v>17</v>
      </c>
      <c r="C2035">
        <v>158</v>
      </c>
      <c r="D2035" t="s">
        <v>868</v>
      </c>
      <c r="E2035" t="s">
        <v>869</v>
      </c>
      <c r="F2035" t="s">
        <v>42</v>
      </c>
      <c r="G2035" t="s">
        <v>870</v>
      </c>
      <c r="H2035">
        <v>704</v>
      </c>
      <c r="I2035" t="s">
        <v>124</v>
      </c>
      <c r="J2035" t="s">
        <v>125</v>
      </c>
      <c r="K2035" t="s">
        <v>46</v>
      </c>
      <c r="L2035">
        <v>40</v>
      </c>
      <c r="M2035" t="s">
        <v>12</v>
      </c>
      <c r="N2035" s="3">
        <v>0</v>
      </c>
      <c r="O2035" s="3">
        <v>0</v>
      </c>
      <c r="P2035" s="3">
        <v>0</v>
      </c>
      <c r="Q2035" s="3">
        <v>0</v>
      </c>
      <c r="R2035" s="3">
        <v>0</v>
      </c>
      <c r="S2035" s="1">
        <v>0</v>
      </c>
      <c r="T2035" s="1">
        <v>0</v>
      </c>
      <c r="U2035" s="1">
        <v>0</v>
      </c>
    </row>
    <row r="2036" spans="1:21" x14ac:dyDescent="0.25">
      <c r="A2036" t="s">
        <v>862</v>
      </c>
      <c r="B2036">
        <v>17</v>
      </c>
      <c r="C2036">
        <v>158</v>
      </c>
      <c r="D2036" t="s">
        <v>868</v>
      </c>
      <c r="E2036" t="s">
        <v>869</v>
      </c>
      <c r="F2036" t="s">
        <v>42</v>
      </c>
      <c r="G2036" t="s">
        <v>870</v>
      </c>
      <c r="H2036">
        <v>704</v>
      </c>
      <c r="I2036" t="s">
        <v>124</v>
      </c>
      <c r="J2036" t="s">
        <v>125</v>
      </c>
      <c r="K2036" t="s">
        <v>46</v>
      </c>
      <c r="L2036">
        <v>50</v>
      </c>
      <c r="M2036" t="s">
        <v>50</v>
      </c>
      <c r="N2036" s="3">
        <v>0</v>
      </c>
      <c r="O2036" s="3">
        <v>0</v>
      </c>
      <c r="P2036" s="3">
        <v>0</v>
      </c>
      <c r="Q2036" s="3">
        <v>0</v>
      </c>
      <c r="R2036" s="3">
        <v>0</v>
      </c>
      <c r="S2036" s="1">
        <v>0</v>
      </c>
      <c r="T2036" s="1">
        <v>0</v>
      </c>
      <c r="U2036" s="1">
        <v>0</v>
      </c>
    </row>
    <row r="2037" spans="1:21" x14ac:dyDescent="0.25">
      <c r="A2037" t="s">
        <v>862</v>
      </c>
      <c r="B2037">
        <v>17</v>
      </c>
      <c r="C2037">
        <v>191</v>
      </c>
      <c r="D2037" t="s">
        <v>871</v>
      </c>
      <c r="E2037" t="s">
        <v>872</v>
      </c>
      <c r="F2037" t="s">
        <v>42</v>
      </c>
      <c r="G2037" t="s">
        <v>873</v>
      </c>
      <c r="H2037">
        <v>491</v>
      </c>
      <c r="I2037" t="s">
        <v>665</v>
      </c>
      <c r="J2037" t="s">
        <v>666</v>
      </c>
      <c r="K2037" t="s">
        <v>46</v>
      </c>
      <c r="L2037">
        <v>10</v>
      </c>
      <c r="M2037" t="s">
        <v>47</v>
      </c>
      <c r="N2037" s="3">
        <v>0</v>
      </c>
      <c r="O2037" s="3">
        <v>0</v>
      </c>
      <c r="P2037" s="3">
        <v>0</v>
      </c>
      <c r="Q2037" s="3">
        <v>650576</v>
      </c>
      <c r="R2037" s="3">
        <v>3690798</v>
      </c>
      <c r="S2037" s="1">
        <v>6085444</v>
      </c>
      <c r="T2037" s="1">
        <v>8888666</v>
      </c>
      <c r="U2037" s="1">
        <v>12381888</v>
      </c>
    </row>
    <row r="2038" spans="1:21" x14ac:dyDescent="0.25">
      <c r="A2038" t="s">
        <v>862</v>
      </c>
      <c r="B2038">
        <v>17</v>
      </c>
      <c r="C2038">
        <v>191</v>
      </c>
      <c r="D2038" t="s">
        <v>871</v>
      </c>
      <c r="E2038" t="s">
        <v>872</v>
      </c>
      <c r="F2038" t="s">
        <v>42</v>
      </c>
      <c r="G2038" t="s">
        <v>873</v>
      </c>
      <c r="H2038">
        <v>491</v>
      </c>
      <c r="I2038" t="s">
        <v>665</v>
      </c>
      <c r="J2038" t="s">
        <v>666</v>
      </c>
      <c r="K2038" t="s">
        <v>46</v>
      </c>
      <c r="L2038">
        <v>20</v>
      </c>
      <c r="M2038" t="s">
        <v>48</v>
      </c>
      <c r="N2038" s="3">
        <v>0</v>
      </c>
      <c r="O2038" s="3">
        <v>0</v>
      </c>
      <c r="P2038" s="3">
        <v>0</v>
      </c>
      <c r="Q2038" s="3">
        <v>0</v>
      </c>
      <c r="R2038" s="3">
        <v>0</v>
      </c>
      <c r="S2038" s="1">
        <v>0</v>
      </c>
      <c r="T2038" s="1">
        <v>0</v>
      </c>
      <c r="U2038" s="1">
        <v>0</v>
      </c>
    </row>
    <row r="2039" spans="1:21" x14ac:dyDescent="0.25">
      <c r="A2039" t="s">
        <v>862</v>
      </c>
      <c r="B2039">
        <v>17</v>
      </c>
      <c r="C2039">
        <v>191</v>
      </c>
      <c r="D2039" t="s">
        <v>871</v>
      </c>
      <c r="E2039" t="s">
        <v>872</v>
      </c>
      <c r="F2039" t="s">
        <v>42</v>
      </c>
      <c r="G2039" t="s">
        <v>873</v>
      </c>
      <c r="H2039">
        <v>491</v>
      </c>
      <c r="I2039" t="s">
        <v>665</v>
      </c>
      <c r="J2039" t="s">
        <v>666</v>
      </c>
      <c r="K2039" t="s">
        <v>46</v>
      </c>
      <c r="L2039">
        <v>30</v>
      </c>
      <c r="M2039" t="s">
        <v>49</v>
      </c>
      <c r="N2039" s="3">
        <v>0</v>
      </c>
      <c r="O2039" s="3">
        <v>0</v>
      </c>
      <c r="P2039" s="3">
        <v>0</v>
      </c>
      <c r="Q2039" s="3">
        <v>650576</v>
      </c>
      <c r="R2039" s="3">
        <v>3690798</v>
      </c>
      <c r="S2039" s="1">
        <v>6085444</v>
      </c>
      <c r="T2039" s="1">
        <v>8888666</v>
      </c>
      <c r="U2039" s="1">
        <v>12381888</v>
      </c>
    </row>
    <row r="2040" spans="1:21" x14ac:dyDescent="0.25">
      <c r="A2040" t="s">
        <v>862</v>
      </c>
      <c r="B2040">
        <v>17</v>
      </c>
      <c r="C2040">
        <v>191</v>
      </c>
      <c r="D2040" t="s">
        <v>871</v>
      </c>
      <c r="E2040" t="s">
        <v>872</v>
      </c>
      <c r="F2040" t="s">
        <v>42</v>
      </c>
      <c r="G2040" t="s">
        <v>873</v>
      </c>
      <c r="H2040">
        <v>491</v>
      </c>
      <c r="I2040" t="s">
        <v>665</v>
      </c>
      <c r="J2040" t="s">
        <v>666</v>
      </c>
      <c r="K2040" t="s">
        <v>46</v>
      </c>
      <c r="L2040">
        <v>40</v>
      </c>
      <c r="M2040" t="s">
        <v>12</v>
      </c>
      <c r="N2040" s="3">
        <v>0</v>
      </c>
      <c r="O2040" s="3">
        <v>0</v>
      </c>
      <c r="P2040" s="3">
        <v>0</v>
      </c>
      <c r="Q2040" s="3">
        <v>650576</v>
      </c>
      <c r="R2040" s="3">
        <v>3690798</v>
      </c>
      <c r="S2040" s="1">
        <v>6085444</v>
      </c>
      <c r="T2040" s="1">
        <v>8888666</v>
      </c>
      <c r="U2040" s="1">
        <v>12381888</v>
      </c>
    </row>
    <row r="2041" spans="1:21" x14ac:dyDescent="0.25">
      <c r="A2041" t="s">
        <v>862</v>
      </c>
      <c r="B2041">
        <v>17</v>
      </c>
      <c r="C2041">
        <v>191</v>
      </c>
      <c r="D2041" t="s">
        <v>871</v>
      </c>
      <c r="E2041" t="s">
        <v>872</v>
      </c>
      <c r="F2041" t="s">
        <v>42</v>
      </c>
      <c r="G2041" t="s">
        <v>873</v>
      </c>
      <c r="H2041">
        <v>491</v>
      </c>
      <c r="I2041" t="s">
        <v>665</v>
      </c>
      <c r="J2041" t="s">
        <v>666</v>
      </c>
      <c r="K2041" t="s">
        <v>46</v>
      </c>
      <c r="L2041">
        <v>50</v>
      </c>
      <c r="M2041" t="s">
        <v>50</v>
      </c>
      <c r="N2041" s="3">
        <v>0</v>
      </c>
      <c r="O2041" s="3">
        <v>0</v>
      </c>
      <c r="P2041" s="3">
        <v>0</v>
      </c>
      <c r="Q2041" s="3">
        <v>0</v>
      </c>
      <c r="R2041" s="3">
        <v>0</v>
      </c>
      <c r="S2041" s="1">
        <v>0</v>
      </c>
      <c r="T2041" s="1">
        <v>0</v>
      </c>
      <c r="U2041" s="1">
        <v>0</v>
      </c>
    </row>
  </sheetData>
  <phoneticPr fontId="1" type="noConversion"/>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4D6CB-9F88-4CAC-B01F-D86C3381AC75}">
  <dimension ref="B2:Q181"/>
  <sheetViews>
    <sheetView topLeftCell="J1" workbookViewId="0">
      <selection activeCell="B6" sqref="B6"/>
    </sheetView>
  </sheetViews>
  <sheetFormatPr defaultRowHeight="15" x14ac:dyDescent="0.25"/>
  <cols>
    <col min="1" max="1" width="1.85546875" customWidth="1"/>
    <col min="2" max="2" width="34.140625" bestFit="1" customWidth="1"/>
    <col min="3" max="3" width="2.85546875" customWidth="1"/>
    <col min="4" max="4" width="30.28515625" customWidth="1"/>
    <col min="5" max="5" width="2.42578125" customWidth="1"/>
    <col min="6" max="6" width="122.5703125" bestFit="1" customWidth="1"/>
    <col min="7" max="7" width="2.42578125" customWidth="1"/>
    <col min="8" max="8" width="30.5703125" customWidth="1"/>
    <col min="9" max="9" width="2" customWidth="1"/>
    <col min="10" max="10" width="78.85546875" bestFit="1" customWidth="1"/>
    <col min="11" max="11" width="2" customWidth="1"/>
    <col min="12" max="12" width="22.5703125" customWidth="1"/>
    <col min="13" max="13" width="2.85546875" customWidth="1"/>
    <col min="14" max="14" width="20.28515625" bestFit="1" customWidth="1"/>
    <col min="15" max="15" width="3" customWidth="1"/>
    <col min="16" max="16" width="75.5703125" customWidth="1"/>
  </cols>
  <sheetData>
    <row r="2" spans="2:17" x14ac:dyDescent="0.25">
      <c r="B2">
        <f>COUNTA(B4:B255)</f>
        <v>17</v>
      </c>
      <c r="F2">
        <f>COUNTA(F4:F255)</f>
        <v>170</v>
      </c>
      <c r="J2">
        <f>COUNTA(J4:J2000)</f>
        <v>178</v>
      </c>
    </row>
    <row r="3" spans="2:17" x14ac:dyDescent="0.25">
      <c r="B3" s="12" t="s">
        <v>2</v>
      </c>
      <c r="D3" t="str">
        <f>IF(B2&gt;2,"Mutiple Secretarial Areas",_xlfn.TEXTJOIN(", ",TRUE,B4:B255))</f>
        <v>Mutiple Secretarial Areas</v>
      </c>
      <c r="F3" s="12" t="s">
        <v>2</v>
      </c>
      <c r="H3" t="str">
        <f>IF(F2&gt;2,"Mutiple Agencies",_xlfn.TEXTJOIN(", ",TRUE,F4:F400))</f>
        <v>Mutiple Agencies</v>
      </c>
      <c r="J3" s="12" t="s">
        <v>2</v>
      </c>
      <c r="L3" t="str">
        <f>IF(J2&gt;2,"Mutiple Programs",_xlfn.TEXTJOIN(", ",TRUE,J4:J2000))</f>
        <v>Mutiple Programs</v>
      </c>
      <c r="N3" s="12" t="s">
        <v>2</v>
      </c>
      <c r="P3" t="str">
        <f>_xlfn.TEXTJOIN(", ",TRUE,N4:N8)</f>
        <v>Appropriation, Discretionary Balance, Expended, Mandated Balance, Unexpended</v>
      </c>
    </row>
    <row r="4" spans="2:17" x14ac:dyDescent="0.25">
      <c r="B4" s="4" t="s">
        <v>242</v>
      </c>
      <c r="F4" s="4" t="s">
        <v>53</v>
      </c>
      <c r="J4" s="4" t="s">
        <v>14</v>
      </c>
      <c r="N4" s="4" t="s">
        <v>47</v>
      </c>
    </row>
    <row r="5" spans="2:17" x14ac:dyDescent="0.25">
      <c r="B5" s="4" t="s">
        <v>299</v>
      </c>
      <c r="F5" s="4" t="s">
        <v>43</v>
      </c>
      <c r="J5" s="4" t="s">
        <v>15</v>
      </c>
      <c r="N5" s="4" t="s">
        <v>50</v>
      </c>
      <c r="P5" s="2" t="str">
        <f>IF(ISNUMBER(SEARCH("Appropriation",P3)),"YES","NO")</f>
        <v>YES</v>
      </c>
      <c r="Q5" t="s">
        <v>894</v>
      </c>
    </row>
    <row r="6" spans="2:17" x14ac:dyDescent="0.25">
      <c r="B6" s="4" t="s">
        <v>846</v>
      </c>
      <c r="F6" s="4" t="s">
        <v>160</v>
      </c>
      <c r="J6" s="4" t="s">
        <v>16</v>
      </c>
      <c r="N6" s="4" t="s">
        <v>48</v>
      </c>
      <c r="P6" s="2" t="str">
        <f>IF(ISNUMBER(SEARCH("Unexpended",P3)),"YES","NO")</f>
        <v>YES</v>
      </c>
      <c r="Q6" t="s">
        <v>895</v>
      </c>
    </row>
    <row r="7" spans="2:17" x14ac:dyDescent="0.25">
      <c r="B7" s="4" t="s">
        <v>328</v>
      </c>
      <c r="F7" s="4" t="s">
        <v>190</v>
      </c>
      <c r="J7" s="4" t="s">
        <v>406</v>
      </c>
      <c r="N7" s="4" t="s">
        <v>12</v>
      </c>
      <c r="P7" s="2" t="str">
        <f>IF(AND(P5="YES",P6="YES"),"YES","NO")</f>
        <v>YES</v>
      </c>
      <c r="Q7" t="s">
        <v>896</v>
      </c>
    </row>
    <row r="8" spans="2:17" x14ac:dyDescent="0.25">
      <c r="B8" s="4" t="s">
        <v>10</v>
      </c>
      <c r="F8" s="4" t="s">
        <v>209</v>
      </c>
      <c r="J8" s="4" t="s">
        <v>464</v>
      </c>
      <c r="N8" s="4" t="s">
        <v>49</v>
      </c>
    </row>
    <row r="9" spans="2:17" x14ac:dyDescent="0.25">
      <c r="B9" s="4" t="s">
        <v>210</v>
      </c>
      <c r="F9" s="4" t="s">
        <v>157</v>
      </c>
      <c r="J9" s="4" t="s">
        <v>490</v>
      </c>
    </row>
    <row r="10" spans="2:17" x14ac:dyDescent="0.25">
      <c r="B10" s="4" t="s">
        <v>528</v>
      </c>
      <c r="F10" s="4" t="s">
        <v>71</v>
      </c>
      <c r="J10" s="4" t="s">
        <v>492</v>
      </c>
    </row>
    <row r="11" spans="2:17" x14ac:dyDescent="0.25">
      <c r="B11" s="4" t="s">
        <v>568</v>
      </c>
      <c r="F11" s="4" t="s">
        <v>109</v>
      </c>
      <c r="J11" s="4" t="s">
        <v>390</v>
      </c>
    </row>
    <row r="12" spans="2:17" x14ac:dyDescent="0.25">
      <c r="B12" s="4" t="s">
        <v>862</v>
      </c>
      <c r="F12" s="4" t="s">
        <v>66</v>
      </c>
      <c r="J12" s="4" t="s">
        <v>442</v>
      </c>
    </row>
    <row r="13" spans="2:17" x14ac:dyDescent="0.25">
      <c r="B13" s="4" t="s">
        <v>163</v>
      </c>
      <c r="F13" s="4" t="s">
        <v>154</v>
      </c>
      <c r="J13" s="4" t="s">
        <v>73</v>
      </c>
    </row>
    <row r="14" spans="2:17" x14ac:dyDescent="0.25">
      <c r="B14" s="4" t="s">
        <v>687</v>
      </c>
      <c r="F14" s="4" t="s">
        <v>166</v>
      </c>
      <c r="J14" s="4" t="s">
        <v>392</v>
      </c>
    </row>
    <row r="15" spans="2:17" x14ac:dyDescent="0.25">
      <c r="B15" s="4" t="s">
        <v>39</v>
      </c>
      <c r="F15" s="4" t="s">
        <v>193</v>
      </c>
      <c r="J15" s="4" t="s">
        <v>374</v>
      </c>
    </row>
    <row r="16" spans="2:17" x14ac:dyDescent="0.25">
      <c r="B16" s="4" t="s">
        <v>701</v>
      </c>
      <c r="F16" s="4" t="s">
        <v>178</v>
      </c>
      <c r="J16" s="4" t="s">
        <v>376</v>
      </c>
    </row>
    <row r="17" spans="2:10" x14ac:dyDescent="0.25">
      <c r="B17" s="4" t="s">
        <v>738</v>
      </c>
      <c r="F17" s="4" t="s">
        <v>181</v>
      </c>
      <c r="J17" s="4" t="s">
        <v>378</v>
      </c>
    </row>
    <row r="18" spans="2:10" x14ac:dyDescent="0.25">
      <c r="B18" s="4" t="s">
        <v>802</v>
      </c>
      <c r="F18" s="4" t="s">
        <v>184</v>
      </c>
      <c r="J18" s="4" t="s">
        <v>380</v>
      </c>
    </row>
    <row r="19" spans="2:10" x14ac:dyDescent="0.25">
      <c r="B19" s="4" t="s">
        <v>806</v>
      </c>
      <c r="F19" s="4" t="s">
        <v>187</v>
      </c>
      <c r="J19" s="4" t="s">
        <v>382</v>
      </c>
    </row>
    <row r="20" spans="2:10" x14ac:dyDescent="0.25">
      <c r="B20" s="4" t="s">
        <v>827</v>
      </c>
      <c r="F20" s="4" t="s">
        <v>206</v>
      </c>
      <c r="J20" s="4" t="s">
        <v>843</v>
      </c>
    </row>
    <row r="21" spans="2:10" x14ac:dyDescent="0.25">
      <c r="F21" s="4" t="s">
        <v>221</v>
      </c>
      <c r="J21" s="4" t="s">
        <v>681</v>
      </c>
    </row>
    <row r="22" spans="2:10" x14ac:dyDescent="0.25">
      <c r="F22" s="4" t="s">
        <v>213</v>
      </c>
      <c r="J22" s="4" t="s">
        <v>397</v>
      </c>
    </row>
    <row r="23" spans="2:10" x14ac:dyDescent="0.25">
      <c r="F23" s="4" t="s">
        <v>548</v>
      </c>
      <c r="J23" s="4" t="s">
        <v>399</v>
      </c>
    </row>
    <row r="24" spans="2:10" x14ac:dyDescent="0.25">
      <c r="F24" s="4" t="s">
        <v>841</v>
      </c>
      <c r="J24" s="4" t="s">
        <v>383</v>
      </c>
    </row>
    <row r="25" spans="2:10" x14ac:dyDescent="0.25">
      <c r="F25" s="4" t="s">
        <v>175</v>
      </c>
      <c r="J25" s="4" t="s">
        <v>851</v>
      </c>
    </row>
    <row r="26" spans="2:10" x14ac:dyDescent="0.25">
      <c r="F26" s="4" t="s">
        <v>770</v>
      </c>
      <c r="J26" s="4" t="s">
        <v>855</v>
      </c>
    </row>
    <row r="27" spans="2:10" x14ac:dyDescent="0.25">
      <c r="F27" s="4" t="s">
        <v>278</v>
      </c>
      <c r="J27" s="4" t="s">
        <v>543</v>
      </c>
    </row>
    <row r="28" spans="2:10" x14ac:dyDescent="0.25">
      <c r="F28" s="4" t="s">
        <v>284</v>
      </c>
      <c r="J28" s="4" t="s">
        <v>857</v>
      </c>
    </row>
    <row r="29" spans="2:10" x14ac:dyDescent="0.25">
      <c r="F29" s="4" t="s">
        <v>56</v>
      </c>
      <c r="J29" s="4" t="s">
        <v>794</v>
      </c>
    </row>
    <row r="30" spans="2:10" x14ac:dyDescent="0.25">
      <c r="F30" s="4" t="s">
        <v>293</v>
      </c>
      <c r="J30" s="4" t="s">
        <v>765</v>
      </c>
    </row>
    <row r="31" spans="2:10" x14ac:dyDescent="0.25">
      <c r="F31" s="4" t="s">
        <v>763</v>
      </c>
      <c r="J31" s="4" t="s">
        <v>151</v>
      </c>
    </row>
    <row r="32" spans="2:10" x14ac:dyDescent="0.25">
      <c r="F32" s="4" t="s">
        <v>224</v>
      </c>
      <c r="J32" s="4" t="s">
        <v>252</v>
      </c>
    </row>
    <row r="33" spans="6:10" x14ac:dyDescent="0.25">
      <c r="F33" s="4" t="s">
        <v>149</v>
      </c>
      <c r="J33" s="4" t="s">
        <v>749</v>
      </c>
    </row>
    <row r="34" spans="6:10" x14ac:dyDescent="0.25">
      <c r="F34" s="4" t="s">
        <v>106</v>
      </c>
      <c r="J34" s="4" t="s">
        <v>782</v>
      </c>
    </row>
    <row r="35" spans="6:10" x14ac:dyDescent="0.25">
      <c r="F35" s="4" t="s">
        <v>495</v>
      </c>
      <c r="J35" s="4" t="s">
        <v>796</v>
      </c>
    </row>
    <row r="36" spans="6:10" x14ac:dyDescent="0.25">
      <c r="F36" s="4" t="s">
        <v>236</v>
      </c>
      <c r="J36" s="4" t="s">
        <v>226</v>
      </c>
    </row>
    <row r="37" spans="6:10" x14ac:dyDescent="0.25">
      <c r="F37" s="4" t="s">
        <v>498</v>
      </c>
      <c r="J37" s="4" t="s">
        <v>168</v>
      </c>
    </row>
    <row r="38" spans="6:10" x14ac:dyDescent="0.25">
      <c r="F38" s="4" t="s">
        <v>534</v>
      </c>
      <c r="J38" s="4" t="s">
        <v>170</v>
      </c>
    </row>
    <row r="39" spans="6:10" x14ac:dyDescent="0.25">
      <c r="F39" s="4" t="s">
        <v>560</v>
      </c>
      <c r="J39" s="4" t="s">
        <v>203</v>
      </c>
    </row>
    <row r="40" spans="6:10" x14ac:dyDescent="0.25">
      <c r="F40" s="4" t="s">
        <v>565</v>
      </c>
      <c r="J40" s="4" t="s">
        <v>172</v>
      </c>
    </row>
    <row r="41" spans="6:10" x14ac:dyDescent="0.25">
      <c r="F41" s="4" t="s">
        <v>792</v>
      </c>
      <c r="J41" s="4" t="s">
        <v>198</v>
      </c>
    </row>
    <row r="42" spans="6:10" x14ac:dyDescent="0.25">
      <c r="F42" s="4" t="s">
        <v>250</v>
      </c>
      <c r="J42" s="4" t="s">
        <v>787</v>
      </c>
    </row>
    <row r="43" spans="6:10" x14ac:dyDescent="0.25">
      <c r="F43" s="4" t="s">
        <v>870</v>
      </c>
      <c r="J43" s="4" t="s">
        <v>754</v>
      </c>
    </row>
    <row r="44" spans="6:10" x14ac:dyDescent="0.25">
      <c r="F44" s="4" t="s">
        <v>201</v>
      </c>
      <c r="J44" s="4" t="s">
        <v>801</v>
      </c>
    </row>
    <row r="45" spans="6:10" x14ac:dyDescent="0.25">
      <c r="F45" s="4" t="s">
        <v>553</v>
      </c>
      <c r="J45" s="4" t="s">
        <v>254</v>
      </c>
    </row>
    <row r="46" spans="6:10" x14ac:dyDescent="0.25">
      <c r="F46" s="4" t="s">
        <v>541</v>
      </c>
      <c r="J46" s="4" t="s">
        <v>627</v>
      </c>
    </row>
    <row r="47" spans="6:10" x14ac:dyDescent="0.25">
      <c r="F47" s="4" t="s">
        <v>281</v>
      </c>
      <c r="J47" s="4" t="s">
        <v>789</v>
      </c>
    </row>
    <row r="48" spans="6:10" x14ac:dyDescent="0.25">
      <c r="F48" s="4" t="s">
        <v>337</v>
      </c>
      <c r="J48" s="4" t="s">
        <v>756</v>
      </c>
    </row>
    <row r="49" spans="6:10" x14ac:dyDescent="0.25">
      <c r="F49" s="4" t="s">
        <v>231</v>
      </c>
      <c r="J49" s="4" t="s">
        <v>767</v>
      </c>
    </row>
    <row r="50" spans="6:10" x14ac:dyDescent="0.25">
      <c r="F50" s="4" t="s">
        <v>865</v>
      </c>
      <c r="J50" s="4" t="s">
        <v>758</v>
      </c>
    </row>
    <row r="51" spans="6:10" x14ac:dyDescent="0.25">
      <c r="F51" s="4" t="s">
        <v>245</v>
      </c>
      <c r="J51" s="4" t="s">
        <v>760</v>
      </c>
    </row>
    <row r="52" spans="6:10" x14ac:dyDescent="0.25">
      <c r="F52" s="4" t="s">
        <v>693</v>
      </c>
      <c r="J52" s="4" t="s">
        <v>63</v>
      </c>
    </row>
    <row r="53" spans="6:10" x14ac:dyDescent="0.25">
      <c r="F53" s="4" t="s">
        <v>698</v>
      </c>
      <c r="J53" s="4" t="s">
        <v>585</v>
      </c>
    </row>
    <row r="54" spans="6:10" x14ac:dyDescent="0.25">
      <c r="F54" s="4" t="s">
        <v>704</v>
      </c>
      <c r="J54" s="4" t="s">
        <v>587</v>
      </c>
    </row>
    <row r="55" spans="6:10" x14ac:dyDescent="0.25">
      <c r="F55" s="4" t="s">
        <v>805</v>
      </c>
      <c r="J55" s="4" t="s">
        <v>75</v>
      </c>
    </row>
    <row r="56" spans="6:10" x14ac:dyDescent="0.25">
      <c r="F56" s="4" t="s">
        <v>369</v>
      </c>
      <c r="J56" s="4" t="s">
        <v>867</v>
      </c>
    </row>
    <row r="57" spans="6:10" x14ac:dyDescent="0.25">
      <c r="F57" s="4" t="s">
        <v>741</v>
      </c>
      <c r="J57" s="4" t="s">
        <v>629</v>
      </c>
    </row>
    <row r="58" spans="6:10" x14ac:dyDescent="0.25">
      <c r="F58" s="4" t="s">
        <v>571</v>
      </c>
      <c r="J58" s="4" t="s">
        <v>450</v>
      </c>
    </row>
    <row r="59" spans="6:10" x14ac:dyDescent="0.25">
      <c r="F59" s="4" t="s">
        <v>531</v>
      </c>
      <c r="J59" s="4" t="s">
        <v>589</v>
      </c>
    </row>
    <row r="60" spans="6:10" x14ac:dyDescent="0.25">
      <c r="F60" s="4" t="s">
        <v>873</v>
      </c>
      <c r="J60" s="4" t="s">
        <v>615</v>
      </c>
    </row>
    <row r="61" spans="6:10" x14ac:dyDescent="0.25">
      <c r="F61" s="4" t="s">
        <v>331</v>
      </c>
      <c r="J61" s="4" t="s">
        <v>622</v>
      </c>
    </row>
    <row r="62" spans="6:10" x14ac:dyDescent="0.25">
      <c r="F62" s="4" t="s">
        <v>302</v>
      </c>
      <c r="J62" s="4" t="s">
        <v>602</v>
      </c>
    </row>
    <row r="63" spans="6:10" x14ac:dyDescent="0.25">
      <c r="F63" s="4" t="s">
        <v>267</v>
      </c>
      <c r="J63" s="4" t="s">
        <v>77</v>
      </c>
    </row>
    <row r="64" spans="6:10" x14ac:dyDescent="0.25">
      <c r="F64" s="4" t="s">
        <v>690</v>
      </c>
      <c r="J64" s="4" t="s">
        <v>656</v>
      </c>
    </row>
    <row r="65" spans="6:10" x14ac:dyDescent="0.25">
      <c r="F65" s="4" t="s">
        <v>388</v>
      </c>
      <c r="J65" s="4" t="s">
        <v>658</v>
      </c>
    </row>
    <row r="66" spans="6:10" x14ac:dyDescent="0.25">
      <c r="F66" s="4" t="s">
        <v>707</v>
      </c>
      <c r="J66" s="4" t="s">
        <v>576</v>
      </c>
    </row>
    <row r="67" spans="6:10" x14ac:dyDescent="0.25">
      <c r="F67" s="4" t="s">
        <v>574</v>
      </c>
      <c r="J67" s="4" t="s">
        <v>642</v>
      </c>
    </row>
    <row r="68" spans="6:10" x14ac:dyDescent="0.25">
      <c r="F68" s="4" t="s">
        <v>372</v>
      </c>
      <c r="J68" s="4" t="s">
        <v>644</v>
      </c>
    </row>
    <row r="69" spans="6:10" x14ac:dyDescent="0.25">
      <c r="F69" s="4" t="s">
        <v>488</v>
      </c>
      <c r="J69" s="4" t="s">
        <v>604</v>
      </c>
    </row>
    <row r="70" spans="6:10" x14ac:dyDescent="0.25">
      <c r="F70" s="4" t="s">
        <v>651</v>
      </c>
      <c r="J70" s="4" t="s">
        <v>307</v>
      </c>
    </row>
    <row r="71" spans="6:10" x14ac:dyDescent="0.25">
      <c r="F71" s="4" t="s">
        <v>414</v>
      </c>
      <c r="J71" s="4" t="s">
        <v>117</v>
      </c>
    </row>
    <row r="72" spans="6:10" x14ac:dyDescent="0.25">
      <c r="F72" s="4" t="s">
        <v>445</v>
      </c>
      <c r="J72" s="4" t="s">
        <v>660</v>
      </c>
    </row>
    <row r="73" spans="6:10" x14ac:dyDescent="0.25">
      <c r="F73" s="4" t="s">
        <v>467</v>
      </c>
      <c r="J73" s="4" t="s">
        <v>646</v>
      </c>
    </row>
    <row r="74" spans="6:10" x14ac:dyDescent="0.25">
      <c r="F74" s="4" t="s">
        <v>448</v>
      </c>
      <c r="J74" s="4" t="s">
        <v>662</v>
      </c>
    </row>
    <row r="75" spans="6:10" x14ac:dyDescent="0.25">
      <c r="F75" s="4" t="s">
        <v>462</v>
      </c>
      <c r="J75" s="4" t="s">
        <v>606</v>
      </c>
    </row>
    <row r="76" spans="6:10" x14ac:dyDescent="0.25">
      <c r="F76" s="4" t="s">
        <v>473</v>
      </c>
      <c r="J76" s="4" t="s">
        <v>608</v>
      </c>
    </row>
    <row r="77" spans="6:10" x14ac:dyDescent="0.25">
      <c r="F77" s="4" t="s">
        <v>431</v>
      </c>
      <c r="J77" s="4" t="s">
        <v>835</v>
      </c>
    </row>
    <row r="78" spans="6:10" x14ac:dyDescent="0.25">
      <c r="F78" s="4" t="s">
        <v>428</v>
      </c>
      <c r="J78" s="4" t="s">
        <v>648</v>
      </c>
    </row>
    <row r="79" spans="6:10" x14ac:dyDescent="0.25">
      <c r="F79" s="4" t="s">
        <v>440</v>
      </c>
      <c r="J79" s="4" t="s">
        <v>664</v>
      </c>
    </row>
    <row r="80" spans="6:10" x14ac:dyDescent="0.25">
      <c r="F80" s="4" t="s">
        <v>11</v>
      </c>
      <c r="J80" s="4" t="s">
        <v>700</v>
      </c>
    </row>
    <row r="81" spans="6:10" x14ac:dyDescent="0.25">
      <c r="F81" s="4" t="s">
        <v>437</v>
      </c>
      <c r="J81" s="4" t="s">
        <v>676</v>
      </c>
    </row>
    <row r="82" spans="6:10" x14ac:dyDescent="0.25">
      <c r="F82" s="4" t="s">
        <v>395</v>
      </c>
      <c r="J82" s="4" t="s">
        <v>666</v>
      </c>
    </row>
    <row r="83" spans="6:10" x14ac:dyDescent="0.25">
      <c r="F83" s="4" t="s">
        <v>434</v>
      </c>
      <c r="J83" s="4" t="s">
        <v>591</v>
      </c>
    </row>
    <row r="84" spans="6:10" x14ac:dyDescent="0.25">
      <c r="F84" s="4" t="s">
        <v>470</v>
      </c>
      <c r="J84" s="4" t="s">
        <v>610</v>
      </c>
    </row>
    <row r="85" spans="6:10" x14ac:dyDescent="0.25">
      <c r="F85" s="4" t="s">
        <v>476</v>
      </c>
      <c r="J85" s="4" t="s">
        <v>683</v>
      </c>
    </row>
    <row r="86" spans="6:10" x14ac:dyDescent="0.25">
      <c r="F86" s="4" t="s">
        <v>456</v>
      </c>
      <c r="J86" s="4" t="s">
        <v>631</v>
      </c>
    </row>
    <row r="87" spans="6:10" x14ac:dyDescent="0.25">
      <c r="F87" s="4" t="s">
        <v>501</v>
      </c>
      <c r="J87" s="4" t="s">
        <v>577</v>
      </c>
    </row>
    <row r="88" spans="6:10" x14ac:dyDescent="0.25">
      <c r="F88" s="4" t="s">
        <v>479</v>
      </c>
      <c r="J88" s="4" t="s">
        <v>327</v>
      </c>
    </row>
    <row r="89" spans="6:10" x14ac:dyDescent="0.25">
      <c r="F89" s="4" t="s">
        <v>417</v>
      </c>
      <c r="J89" s="4" t="s">
        <v>215</v>
      </c>
    </row>
    <row r="90" spans="6:10" x14ac:dyDescent="0.25">
      <c r="F90" s="4" t="s">
        <v>410</v>
      </c>
      <c r="J90" s="4" t="s">
        <v>709</v>
      </c>
    </row>
    <row r="91" spans="6:10" x14ac:dyDescent="0.25">
      <c r="F91" s="4" t="s">
        <v>525</v>
      </c>
      <c r="J91" s="4" t="s">
        <v>711</v>
      </c>
    </row>
    <row r="92" spans="6:10" x14ac:dyDescent="0.25">
      <c r="F92" s="4" t="s">
        <v>402</v>
      </c>
      <c r="J92" s="4" t="s">
        <v>735</v>
      </c>
    </row>
    <row r="93" spans="6:10" x14ac:dyDescent="0.25">
      <c r="F93" s="4" t="s">
        <v>453</v>
      </c>
      <c r="J93" s="4" t="s">
        <v>346</v>
      </c>
    </row>
    <row r="94" spans="6:10" x14ac:dyDescent="0.25">
      <c r="F94" s="4" t="s">
        <v>423</v>
      </c>
      <c r="J94" s="4" t="s">
        <v>79</v>
      </c>
    </row>
    <row r="95" spans="6:10" x14ac:dyDescent="0.25">
      <c r="F95" s="4" t="s">
        <v>459</v>
      </c>
      <c r="J95" s="4" t="s">
        <v>593</v>
      </c>
    </row>
    <row r="96" spans="6:10" x14ac:dyDescent="0.25">
      <c r="F96" s="4" t="s">
        <v>640</v>
      </c>
      <c r="J96" s="4" t="s">
        <v>716</v>
      </c>
    </row>
    <row r="97" spans="6:10" x14ac:dyDescent="0.25">
      <c r="F97" s="4" t="s">
        <v>686</v>
      </c>
      <c r="J97" s="4" t="s">
        <v>737</v>
      </c>
    </row>
    <row r="98" spans="6:10" x14ac:dyDescent="0.25">
      <c r="F98" s="4" t="s">
        <v>420</v>
      </c>
      <c r="J98" s="4" t="s">
        <v>727</v>
      </c>
    </row>
    <row r="99" spans="6:10" x14ac:dyDescent="0.25">
      <c r="F99" s="4" t="s">
        <v>503</v>
      </c>
      <c r="J99" s="4" t="s">
        <v>718</v>
      </c>
    </row>
    <row r="100" spans="6:10" x14ac:dyDescent="0.25">
      <c r="F100" s="4" t="s">
        <v>305</v>
      </c>
      <c r="J100" s="4" t="s">
        <v>720</v>
      </c>
    </row>
    <row r="101" spans="6:10" x14ac:dyDescent="0.25">
      <c r="F101" s="4" t="s">
        <v>363</v>
      </c>
      <c r="J101" s="4" t="s">
        <v>722</v>
      </c>
    </row>
    <row r="102" spans="6:10" x14ac:dyDescent="0.25">
      <c r="F102" s="4" t="s">
        <v>355</v>
      </c>
      <c r="J102" s="4" t="s">
        <v>81</v>
      </c>
    </row>
    <row r="103" spans="6:10" x14ac:dyDescent="0.25">
      <c r="F103" s="4" t="s">
        <v>334</v>
      </c>
      <c r="J103" s="4" t="s">
        <v>309</v>
      </c>
    </row>
    <row r="104" spans="6:10" x14ac:dyDescent="0.25">
      <c r="F104" s="4" t="s">
        <v>358</v>
      </c>
      <c r="J104" s="4" t="s">
        <v>311</v>
      </c>
    </row>
    <row r="105" spans="6:10" x14ac:dyDescent="0.25">
      <c r="F105" s="4" t="s">
        <v>128</v>
      </c>
      <c r="J105" s="4" t="s">
        <v>339</v>
      </c>
    </row>
    <row r="106" spans="6:10" x14ac:dyDescent="0.25">
      <c r="F106" s="4" t="s">
        <v>349</v>
      </c>
      <c r="J106" s="4" t="s">
        <v>83</v>
      </c>
    </row>
    <row r="107" spans="6:10" x14ac:dyDescent="0.25">
      <c r="F107" s="4" t="s">
        <v>352</v>
      </c>
      <c r="J107" s="4" t="s">
        <v>313</v>
      </c>
    </row>
    <row r="108" spans="6:10" x14ac:dyDescent="0.25">
      <c r="F108" s="4" t="s">
        <v>733</v>
      </c>
      <c r="J108" s="4" t="s">
        <v>360</v>
      </c>
    </row>
    <row r="109" spans="6:10" x14ac:dyDescent="0.25">
      <c r="F109" s="4" t="s">
        <v>725</v>
      </c>
      <c r="J109" s="4" t="s">
        <v>103</v>
      </c>
    </row>
    <row r="110" spans="6:10" x14ac:dyDescent="0.25">
      <c r="F110" s="4" t="s">
        <v>824</v>
      </c>
      <c r="J110" s="4" t="s">
        <v>315</v>
      </c>
    </row>
    <row r="111" spans="6:10" x14ac:dyDescent="0.25">
      <c r="F111" s="4" t="s">
        <v>344</v>
      </c>
      <c r="J111" s="4" t="s">
        <v>85</v>
      </c>
    </row>
    <row r="112" spans="6:10" x14ac:dyDescent="0.25">
      <c r="F112" s="4" t="s">
        <v>325</v>
      </c>
      <c r="J112" s="4" t="s">
        <v>228</v>
      </c>
    </row>
    <row r="113" spans="6:10" x14ac:dyDescent="0.25">
      <c r="F113" s="4" t="s">
        <v>482</v>
      </c>
      <c r="J113" s="4" t="s">
        <v>317</v>
      </c>
    </row>
    <row r="114" spans="6:10" x14ac:dyDescent="0.25">
      <c r="F114" s="4" t="s">
        <v>730</v>
      </c>
      <c r="J114" s="4" t="s">
        <v>695</v>
      </c>
    </row>
    <row r="115" spans="6:10" x14ac:dyDescent="0.25">
      <c r="F115" s="4" t="s">
        <v>485</v>
      </c>
      <c r="J115" s="4" t="s">
        <v>319</v>
      </c>
    </row>
    <row r="116" spans="6:10" x14ac:dyDescent="0.25">
      <c r="F116" s="4" t="s">
        <v>714</v>
      </c>
      <c r="J116" s="4" t="s">
        <v>321</v>
      </c>
    </row>
    <row r="117" spans="6:10" x14ac:dyDescent="0.25">
      <c r="F117" s="4" t="s">
        <v>830</v>
      </c>
      <c r="J117" s="4" t="s">
        <v>617</v>
      </c>
    </row>
    <row r="118" spans="6:10" x14ac:dyDescent="0.25">
      <c r="F118" s="4" t="s">
        <v>815</v>
      </c>
      <c r="J118" s="4" t="s">
        <v>341</v>
      </c>
    </row>
    <row r="119" spans="6:10" x14ac:dyDescent="0.25">
      <c r="F119" s="4" t="s">
        <v>583</v>
      </c>
      <c r="J119" s="4" t="s">
        <v>595</v>
      </c>
    </row>
    <row r="120" spans="6:10" x14ac:dyDescent="0.25">
      <c r="F120" s="4" t="s">
        <v>600</v>
      </c>
      <c r="J120" s="4" t="s">
        <v>385</v>
      </c>
    </row>
    <row r="121" spans="6:10" x14ac:dyDescent="0.25">
      <c r="F121" s="4" t="s">
        <v>674</v>
      </c>
      <c r="J121" s="4" t="s">
        <v>322</v>
      </c>
    </row>
    <row r="122" spans="6:10" x14ac:dyDescent="0.25">
      <c r="F122" s="4" t="s">
        <v>679</v>
      </c>
      <c r="J122" s="4" t="s">
        <v>87</v>
      </c>
    </row>
    <row r="123" spans="6:10" x14ac:dyDescent="0.25">
      <c r="F123" s="4" t="s">
        <v>613</v>
      </c>
      <c r="J123" s="4" t="s">
        <v>817</v>
      </c>
    </row>
    <row r="124" spans="6:10" x14ac:dyDescent="0.25">
      <c r="F124" s="4" t="s">
        <v>580</v>
      </c>
      <c r="J124" s="4" t="s">
        <v>819</v>
      </c>
    </row>
    <row r="125" spans="6:10" x14ac:dyDescent="0.25">
      <c r="F125" s="4" t="s">
        <v>654</v>
      </c>
      <c r="J125" s="4" t="s">
        <v>821</v>
      </c>
    </row>
    <row r="126" spans="6:10" x14ac:dyDescent="0.25">
      <c r="F126" s="4" t="s">
        <v>799</v>
      </c>
      <c r="J126" s="4" t="s">
        <v>826</v>
      </c>
    </row>
    <row r="127" spans="6:10" x14ac:dyDescent="0.25">
      <c r="F127" s="4" t="s">
        <v>785</v>
      </c>
      <c r="J127" s="4" t="s">
        <v>811</v>
      </c>
    </row>
    <row r="128" spans="6:10" x14ac:dyDescent="0.25">
      <c r="F128" s="4" t="s">
        <v>780</v>
      </c>
      <c r="J128" s="4" t="s">
        <v>812</v>
      </c>
    </row>
    <row r="129" spans="6:10" x14ac:dyDescent="0.25">
      <c r="F129" s="4" t="s">
        <v>620</v>
      </c>
      <c r="J129" s="4" t="s">
        <v>89</v>
      </c>
    </row>
    <row r="130" spans="6:10" x14ac:dyDescent="0.25">
      <c r="F130" s="4" t="s">
        <v>625</v>
      </c>
      <c r="J130" s="4" t="s">
        <v>125</v>
      </c>
    </row>
    <row r="131" spans="6:10" x14ac:dyDescent="0.25">
      <c r="F131" s="4" t="s">
        <v>634</v>
      </c>
      <c r="J131" s="4" t="s">
        <v>162</v>
      </c>
    </row>
    <row r="132" spans="6:10" x14ac:dyDescent="0.25">
      <c r="F132" s="4" t="s">
        <v>637</v>
      </c>
      <c r="J132" s="4" t="s">
        <v>550</v>
      </c>
    </row>
    <row r="133" spans="6:10" x14ac:dyDescent="0.25">
      <c r="F133" s="4" t="s">
        <v>752</v>
      </c>
      <c r="J133" s="4" t="s">
        <v>256</v>
      </c>
    </row>
    <row r="134" spans="6:10" x14ac:dyDescent="0.25">
      <c r="F134" s="4" t="s">
        <v>112</v>
      </c>
      <c r="J134" s="4" t="s">
        <v>845</v>
      </c>
    </row>
    <row r="135" spans="6:10" x14ac:dyDescent="0.25">
      <c r="F135" s="4" t="s">
        <v>143</v>
      </c>
      <c r="J135" s="4" t="s">
        <v>217</v>
      </c>
    </row>
    <row r="136" spans="6:10" x14ac:dyDescent="0.25">
      <c r="F136" s="4" t="s">
        <v>115</v>
      </c>
      <c r="J136" s="4" t="s">
        <v>286</v>
      </c>
    </row>
    <row r="137" spans="6:10" x14ac:dyDescent="0.25">
      <c r="F137" s="4" t="s">
        <v>809</v>
      </c>
      <c r="J137" s="4" t="s">
        <v>536</v>
      </c>
    </row>
    <row r="138" spans="6:10" x14ac:dyDescent="0.25">
      <c r="F138" s="4" t="s">
        <v>137</v>
      </c>
      <c r="J138" s="4" t="s">
        <v>562</v>
      </c>
    </row>
    <row r="139" spans="6:10" x14ac:dyDescent="0.25">
      <c r="F139" s="4" t="s">
        <v>140</v>
      </c>
      <c r="J139" s="4" t="s">
        <v>269</v>
      </c>
    </row>
    <row r="140" spans="6:10" x14ac:dyDescent="0.25">
      <c r="F140" s="4" t="s">
        <v>98</v>
      </c>
      <c r="J140" s="4" t="s">
        <v>271</v>
      </c>
    </row>
    <row r="141" spans="6:10" x14ac:dyDescent="0.25">
      <c r="F141" s="4" t="s">
        <v>101</v>
      </c>
      <c r="J141" s="4" t="s">
        <v>288</v>
      </c>
    </row>
    <row r="142" spans="6:10" x14ac:dyDescent="0.25">
      <c r="F142" s="4" t="s">
        <v>196</v>
      </c>
      <c r="J142" s="4" t="s">
        <v>273</v>
      </c>
    </row>
    <row r="143" spans="6:10" x14ac:dyDescent="0.25">
      <c r="F143" s="4" t="s">
        <v>669</v>
      </c>
      <c r="J143" s="4" t="s">
        <v>555</v>
      </c>
    </row>
    <row r="144" spans="6:10" x14ac:dyDescent="0.25">
      <c r="F144" s="4" t="s">
        <v>120</v>
      </c>
      <c r="J144" s="4" t="s">
        <v>557</v>
      </c>
    </row>
    <row r="145" spans="6:10" x14ac:dyDescent="0.25">
      <c r="F145" s="4" t="s">
        <v>123</v>
      </c>
      <c r="J145" s="4" t="s">
        <v>538</v>
      </c>
    </row>
    <row r="146" spans="6:10" x14ac:dyDescent="0.25">
      <c r="F146" s="4" t="s">
        <v>131</v>
      </c>
      <c r="J146" s="4" t="s">
        <v>233</v>
      </c>
    </row>
    <row r="147" spans="6:10" x14ac:dyDescent="0.25">
      <c r="F147" s="4" t="s">
        <v>134</v>
      </c>
      <c r="J147" s="4" t="s">
        <v>275</v>
      </c>
    </row>
    <row r="148" spans="6:10" x14ac:dyDescent="0.25">
      <c r="F148" s="4" t="s">
        <v>146</v>
      </c>
      <c r="J148" s="4" t="s">
        <v>567</v>
      </c>
    </row>
    <row r="149" spans="6:10" x14ac:dyDescent="0.25">
      <c r="F149" s="4" t="s">
        <v>507</v>
      </c>
      <c r="J149" s="4" t="s">
        <v>671</v>
      </c>
    </row>
    <row r="150" spans="6:10" x14ac:dyDescent="0.25">
      <c r="F150" s="4" t="s">
        <v>833</v>
      </c>
      <c r="J150" s="4" t="s">
        <v>545</v>
      </c>
    </row>
    <row r="151" spans="6:10" x14ac:dyDescent="0.25">
      <c r="F151" s="4" t="s">
        <v>838</v>
      </c>
      <c r="J151" s="4" t="s">
        <v>95</v>
      </c>
    </row>
    <row r="152" spans="6:10" x14ac:dyDescent="0.25">
      <c r="F152" s="4" t="s">
        <v>241</v>
      </c>
      <c r="J152" s="4" t="s">
        <v>859</v>
      </c>
    </row>
    <row r="153" spans="6:10" x14ac:dyDescent="0.25">
      <c r="F153" s="4" t="s">
        <v>366</v>
      </c>
      <c r="J153" s="4" t="s">
        <v>861</v>
      </c>
    </row>
    <row r="154" spans="6:10" x14ac:dyDescent="0.25">
      <c r="F154" s="4" t="s">
        <v>510</v>
      </c>
      <c r="J154" s="4" t="s">
        <v>258</v>
      </c>
    </row>
    <row r="155" spans="6:10" x14ac:dyDescent="0.25">
      <c r="F155" s="4" t="s">
        <v>519</v>
      </c>
      <c r="J155" s="4" t="s">
        <v>260</v>
      </c>
    </row>
    <row r="156" spans="6:10" x14ac:dyDescent="0.25">
      <c r="F156" s="4" t="s">
        <v>513</v>
      </c>
      <c r="J156" s="4" t="s">
        <v>262</v>
      </c>
    </row>
    <row r="157" spans="6:10" x14ac:dyDescent="0.25">
      <c r="F157" s="4" t="s">
        <v>527</v>
      </c>
      <c r="J157" s="4" t="s">
        <v>264</v>
      </c>
    </row>
    <row r="158" spans="6:10" x14ac:dyDescent="0.25">
      <c r="F158" s="4" t="s">
        <v>516</v>
      </c>
      <c r="J158" s="4" t="s">
        <v>597</v>
      </c>
    </row>
    <row r="159" spans="6:10" x14ac:dyDescent="0.25">
      <c r="F159" s="4" t="s">
        <v>744</v>
      </c>
      <c r="J159" s="4" t="s">
        <v>772</v>
      </c>
    </row>
    <row r="160" spans="6:10" x14ac:dyDescent="0.25">
      <c r="F160" s="4" t="s">
        <v>777</v>
      </c>
      <c r="J160" s="4" t="s">
        <v>774</v>
      </c>
    </row>
    <row r="161" spans="6:10" x14ac:dyDescent="0.25">
      <c r="F161" s="4" t="s">
        <v>61</v>
      </c>
      <c r="J161" s="4" t="s">
        <v>290</v>
      </c>
    </row>
    <row r="162" spans="6:10" x14ac:dyDescent="0.25">
      <c r="F162" s="4" t="s">
        <v>747</v>
      </c>
      <c r="J162" s="4" t="s">
        <v>45</v>
      </c>
    </row>
    <row r="163" spans="6:10" x14ac:dyDescent="0.25">
      <c r="F163" s="4" t="s">
        <v>522</v>
      </c>
      <c r="J163" s="4" t="s">
        <v>58</v>
      </c>
    </row>
    <row r="164" spans="6:10" x14ac:dyDescent="0.25">
      <c r="F164" s="4" t="s">
        <v>849</v>
      </c>
      <c r="J164" s="4" t="s">
        <v>91</v>
      </c>
    </row>
    <row r="165" spans="6:10" x14ac:dyDescent="0.25">
      <c r="F165" s="4" t="s">
        <v>853</v>
      </c>
      <c r="J165" s="4" t="s">
        <v>238</v>
      </c>
    </row>
    <row r="166" spans="6:10" x14ac:dyDescent="0.25">
      <c r="F166" s="4" t="s">
        <v>900</v>
      </c>
      <c r="J166" s="4" t="s">
        <v>93</v>
      </c>
    </row>
    <row r="167" spans="6:10" x14ac:dyDescent="0.25">
      <c r="F167" s="4" t="s">
        <v>903</v>
      </c>
      <c r="J167" s="4" t="s">
        <v>218</v>
      </c>
    </row>
    <row r="168" spans="6:10" x14ac:dyDescent="0.25">
      <c r="F168" s="4" t="s">
        <v>908</v>
      </c>
      <c r="J168" s="4" t="s">
        <v>68</v>
      </c>
    </row>
    <row r="169" spans="6:10" x14ac:dyDescent="0.25">
      <c r="F169" s="4" t="s">
        <v>910</v>
      </c>
      <c r="J169" s="4" t="s">
        <v>247</v>
      </c>
    </row>
    <row r="170" spans="6:10" x14ac:dyDescent="0.25">
      <c r="F170" s="4" t="s">
        <v>914</v>
      </c>
      <c r="J170" s="4" t="s">
        <v>295</v>
      </c>
    </row>
    <row r="171" spans="6:10" x14ac:dyDescent="0.25">
      <c r="F171" s="4" t="s">
        <v>916</v>
      </c>
      <c r="J171" s="4" t="s">
        <v>297</v>
      </c>
    </row>
    <row r="172" spans="6:10" x14ac:dyDescent="0.25">
      <c r="F172" s="4" t="s">
        <v>921</v>
      </c>
      <c r="J172" s="4" t="s">
        <v>298</v>
      </c>
    </row>
    <row r="173" spans="6:10" x14ac:dyDescent="0.25">
      <c r="F173" s="4" t="s">
        <v>923</v>
      </c>
      <c r="J173" s="4" t="s">
        <v>901</v>
      </c>
    </row>
    <row r="174" spans="6:10" x14ac:dyDescent="0.25">
      <c r="J174" s="4" t="s">
        <v>902</v>
      </c>
    </row>
    <row r="175" spans="6:10" x14ac:dyDescent="0.25">
      <c r="J175" s="4" t="s">
        <v>904</v>
      </c>
    </row>
    <row r="176" spans="6:10" x14ac:dyDescent="0.25">
      <c r="J176" s="4" t="s">
        <v>905</v>
      </c>
    </row>
    <row r="177" spans="10:10" x14ac:dyDescent="0.25">
      <c r="J177" s="4" t="s">
        <v>909</v>
      </c>
    </row>
    <row r="178" spans="10:10" x14ac:dyDescent="0.25">
      <c r="J178" s="4" t="s">
        <v>911</v>
      </c>
    </row>
    <row r="179" spans="10:10" x14ac:dyDescent="0.25">
      <c r="J179" s="4" t="s">
        <v>912</v>
      </c>
    </row>
    <row r="180" spans="10:10" x14ac:dyDescent="0.25">
      <c r="J180" s="4" t="s">
        <v>913</v>
      </c>
    </row>
    <row r="181" spans="10:10" x14ac:dyDescent="0.25">
      <c r="J181" s="4" t="s">
        <v>915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tatus xmlns="9a8466a8-087f-482a-bdbd-be167015f2f4" xsi:nil="true"/>
    <Notes xmlns="9a8466a8-087f-482a-bdbd-be167015f2f4" xsi:nil="true"/>
    <lcf76f155ced4ddcb4097134ff3c332f xmlns="9a8466a8-087f-482a-bdbd-be167015f2f4">
      <Terms xmlns="http://schemas.microsoft.com/office/infopath/2007/PartnerControls"/>
    </lcf76f155ced4ddcb4097134ff3c332f>
    <TaxCatchAll xmlns="f9457c7a-857d-413a-af88-057cf383741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894EC1EEF6564BA67DDA738B55613A" ma:contentTypeVersion="20" ma:contentTypeDescription="Create a new document." ma:contentTypeScope="" ma:versionID="77caac2e5614adb077f1f9aa326d623f">
  <xsd:schema xmlns:xsd="http://www.w3.org/2001/XMLSchema" xmlns:xs="http://www.w3.org/2001/XMLSchema" xmlns:p="http://schemas.microsoft.com/office/2006/metadata/properties" xmlns:ns2="9a8466a8-087f-482a-bdbd-be167015f2f4" xmlns:ns3="f9457c7a-857d-413a-af88-057cf3837415" targetNamespace="http://schemas.microsoft.com/office/2006/metadata/properties" ma:root="true" ma:fieldsID="598e5455e784df4b56fe331a23ad235b" ns2:_="" ns3:_="">
    <xsd:import namespace="9a8466a8-087f-482a-bdbd-be167015f2f4"/>
    <xsd:import namespace="f9457c7a-857d-413a-af88-057cf3837415"/>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Statu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Note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8466a8-087f-482a-bdbd-be167015f2f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Status" ma:index="12" nillable="true" ma:displayName="Status" ma:format="Dropdown" ma:internalName="Status">
      <xsd:simpleType>
        <xsd:restriction base="dms:Text">
          <xsd:maxLength value="255"/>
        </xsd:restriction>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Notes" ma:index="19" nillable="true" ma:displayName="Notes" ma:format="Dropdown" ma:internalName="Notes">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920e099-540f-4e49-b54d-0e500676ccfd"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9457c7a-857d-413a-af88-057cf3837415"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89f199ba-70ee-435d-b2b4-66e99254ea20}" ma:internalName="TaxCatchAll" ma:showField="CatchAllData" ma:web="f9457c7a-857d-413a-af88-057cf383741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
</file>

<file path=customXml/itemProps1.xml><?xml version="1.0" encoding="utf-8"?>
<ds:datastoreItem xmlns:ds="http://schemas.openxmlformats.org/officeDocument/2006/customXml" ds:itemID="{4D529A81-2DC8-421E-B685-44E27EAAB3D4}">
  <ds:schemaRefs>
    <ds:schemaRef ds:uri="http://schemas.microsoft.com/office/infopath/2007/PartnerControls"/>
    <ds:schemaRef ds:uri="http://schemas.openxmlformats.org/package/2006/metadata/core-properties"/>
    <ds:schemaRef ds:uri="http://www.w3.org/XML/1998/namespace"/>
    <ds:schemaRef ds:uri="http://schemas.microsoft.com/office/2006/documentManagement/types"/>
    <ds:schemaRef ds:uri="http://purl.org/dc/terms/"/>
    <ds:schemaRef ds:uri="http://purl.org/dc/elements/1.1/"/>
    <ds:schemaRef ds:uri="f9457c7a-857d-413a-af88-057cf3837415"/>
    <ds:schemaRef ds:uri="9a8466a8-087f-482a-bdbd-be167015f2f4"/>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7C1B0EF8-7A5B-4960-8EF5-027B68CBF0B7}">
  <ds:schemaRefs>
    <ds:schemaRef ds:uri="http://schemas.microsoft.com/sharepoint/v3/contenttype/forms"/>
  </ds:schemaRefs>
</ds:datastoreItem>
</file>

<file path=customXml/itemProps3.xml><?xml version="1.0" encoding="utf-8"?>
<ds:datastoreItem xmlns:ds="http://schemas.openxmlformats.org/officeDocument/2006/customXml" ds:itemID="{2B222381-6E11-4A63-855D-4EA8FC7FD9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8466a8-087f-482a-bdbd-be167015f2f4"/>
    <ds:schemaRef ds:uri="f9457c7a-857d-413a-af88-057cf38374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F04CDFF8-67AC-416F-8229-7A391F6A8DA2}">
  <ds:schemaRefs>
    <ds:schemaRef ds:uri="http://schemas.microsoft.com/DataMashup"/>
  </ds:schemaRefs>
</ds:datastoreItem>
</file>

<file path=docMetadata/LabelInfo.xml><?xml version="1.0" encoding="utf-8"?>
<clbl:labelList xmlns:clbl="http://schemas.microsoft.com/office/2020/mipLabelMetadata">
  <clbl:label id="{620ae5a9-4ec1-4fa0-8641-5d9f386c7309}" enabled="0" method="" siteId="{620ae5a9-4ec1-4fa0-8641-5d9f386c730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GF Trends Chart</vt:lpstr>
      <vt:lpstr>GF Balance Trends By Agency</vt:lpstr>
      <vt:lpstr>GF Balance Trends By Program</vt:lpstr>
      <vt:lpstr>GF Balance Info Stacked</vt:lpstr>
      <vt:lpstr>Helper Tables</vt:lpstr>
      <vt:lpstr>'GF Balance Trends By Agency'!Print_Titles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Howe, Jonathan (Virginia)</dc:creator>
  <cp:keywords/>
  <dc:description/>
  <cp:lastModifiedBy>Howe, Jonathan (Virginia)</cp:lastModifiedBy>
  <cp:revision/>
  <dcterms:created xsi:type="dcterms:W3CDTF">2023-04-18T21:04:28Z</dcterms:created>
  <dcterms:modified xsi:type="dcterms:W3CDTF">2026-08-10T14:25:44Z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0x01010089894EC1EEF6564BA67DDA738B55613A</vt:lpwstr>
  </property>
  <property fmtid="{D5CDD505-2E9C-101B-9397-08002B2CF9AE}" pid="3" name="MediaServiceImageTags">
    <vt:lpwstr/>
  </property>
</Properties>
</file>